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Hp\OneDrive\Desktop\Forage\"/>
    </mc:Choice>
  </mc:AlternateContent>
  <xr:revisionPtr revIDLastSave="0" documentId="8_{66E2A23C-7F87-4008-9FB1-CB7193F8589C}" xr6:coauthVersionLast="47" xr6:coauthVersionMax="47" xr10:uidLastSave="{00000000-0000-0000-0000-000000000000}"/>
  <bookViews>
    <workbookView xWindow="-110" yWindow="-110" windowWidth="19420" windowHeight="10300" xr2:uid="{73053DD4-F3FC-43DF-B211-48F0334FB7D7}"/>
  </bookViews>
  <sheets>
    <sheet name="YEARS" sheetId="1" r:id="rId1"/>
    <sheet name="MONTHS" sheetId="8" r:id="rId2"/>
    <sheet name="Processing" sheetId="6" r:id="rId3"/>
    <sheet name="Catalog" sheetId="2" r:id="rId4"/>
    <sheet name="Data" sheetId="3" r:id="rId5"/>
    <sheet name="Control" sheetId="4" r:id="rId6"/>
    <sheet name="Background" sheetId="5" r:id="rId7"/>
    <sheet name="Top5" sheetId="7" r:id="rId8"/>
  </sheets>
  <definedNames>
    <definedName name="_xlnm._FilterDatabase" localSheetId="4" hidden="1">Data!$A$1:$K$2192</definedName>
    <definedName name="Срез_Brand">#N/A</definedName>
    <definedName name="Срез_Category">#N/A</definedName>
    <definedName name="Срез_Code">#N/A</definedName>
    <definedName name="Срез_Month">#N/A</definedName>
    <definedName name="Срез_Product">#N/A</definedName>
    <definedName name="Срез_Year">#N/A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6" i="8" l="1"/>
  <c r="C49" i="8" s="1"/>
  <c r="O25" i="6"/>
  <c r="N25" i="6" s="1"/>
  <c r="O26" i="6"/>
  <c r="N26" i="6" s="1"/>
  <c r="O27" i="6"/>
  <c r="N27" i="6" s="1"/>
  <c r="O28" i="6"/>
  <c r="N28" i="6" s="1"/>
  <c r="O24" i="6"/>
  <c r="N24" i="6" s="1"/>
  <c r="M25" i="6"/>
  <c r="L25" i="6" s="1"/>
  <c r="M26" i="6"/>
  <c r="L26" i="6" s="1"/>
  <c r="P26" i="6" s="1"/>
  <c r="M27" i="6"/>
  <c r="L27" i="6" s="1"/>
  <c r="M28" i="6"/>
  <c r="L28" i="6" s="1"/>
  <c r="M24" i="6"/>
  <c r="L24" i="6" s="1"/>
  <c r="B36" i="1"/>
  <c r="C49" i="1" s="1"/>
  <c r="A63" i="6"/>
  <c r="A64" i="6"/>
  <c r="A65" i="6"/>
  <c r="A66" i="6"/>
  <c r="A67" i="6"/>
  <c r="A68" i="6"/>
  <c r="A69" i="6"/>
  <c r="A70" i="6"/>
  <c r="A71" i="6"/>
  <c r="A72" i="6"/>
  <c r="A73" i="6"/>
  <c r="A62" i="6"/>
  <c r="A51" i="6"/>
  <c r="A52" i="6"/>
  <c r="A53" i="6"/>
  <c r="A54" i="6"/>
  <c r="A55" i="6"/>
  <c r="A56" i="6"/>
  <c r="A57" i="6"/>
  <c r="A58" i="6"/>
  <c r="A59" i="6"/>
  <c r="A60" i="6"/>
  <c r="A61" i="6"/>
  <c r="A50" i="6"/>
  <c r="A39" i="6"/>
  <c r="A40" i="6"/>
  <c r="A41" i="6"/>
  <c r="A42" i="6"/>
  <c r="A43" i="6"/>
  <c r="A44" i="6"/>
  <c r="A45" i="6"/>
  <c r="A46" i="6"/>
  <c r="A47" i="6"/>
  <c r="A48" i="6"/>
  <c r="A49" i="6"/>
  <c r="A38" i="6"/>
  <c r="A27" i="6"/>
  <c r="A28" i="6"/>
  <c r="A29" i="6"/>
  <c r="A30" i="6"/>
  <c r="A31" i="6"/>
  <c r="A32" i="6"/>
  <c r="A33" i="6"/>
  <c r="A34" i="6"/>
  <c r="A35" i="6"/>
  <c r="A36" i="6"/>
  <c r="A37" i="6"/>
  <c r="A26" i="6"/>
  <c r="A15" i="6"/>
  <c r="A16" i="6"/>
  <c r="A17" i="6"/>
  <c r="A18" i="6"/>
  <c r="A19" i="6"/>
  <c r="A20" i="6"/>
  <c r="A21" i="6"/>
  <c r="A22" i="6"/>
  <c r="A23" i="6"/>
  <c r="A24" i="6"/>
  <c r="A25" i="6"/>
  <c r="A14" i="6"/>
  <c r="A3" i="6"/>
  <c r="A4" i="6"/>
  <c r="A5" i="6"/>
  <c r="A6" i="6"/>
  <c r="A7" i="6"/>
  <c r="A8" i="6"/>
  <c r="A9" i="6"/>
  <c r="A10" i="6"/>
  <c r="A11" i="6"/>
  <c r="A12" i="6"/>
  <c r="A13" i="6"/>
  <c r="A2" i="6"/>
  <c r="AA3" i="6"/>
  <c r="AA2" i="6"/>
  <c r="K3" i="6"/>
  <c r="K7" i="6"/>
  <c r="I5" i="6"/>
  <c r="F61" i="6"/>
  <c r="E4" i="6"/>
  <c r="C11" i="6"/>
  <c r="F47" i="6"/>
  <c r="F28" i="6"/>
  <c r="D16" i="6"/>
  <c r="E5" i="6"/>
  <c r="D42" i="6"/>
  <c r="E11" i="6"/>
  <c r="E65" i="6"/>
  <c r="F33" i="6"/>
  <c r="F51" i="6"/>
  <c r="F19" i="6"/>
  <c r="C25" i="6"/>
  <c r="F48" i="6"/>
  <c r="E60" i="6"/>
  <c r="C3" i="6"/>
  <c r="E48" i="6"/>
  <c r="E29" i="6"/>
  <c r="F20" i="6"/>
  <c r="F32" i="6"/>
  <c r="D36" i="6"/>
  <c r="C54" i="6"/>
  <c r="E13" i="6"/>
  <c r="D67" i="6"/>
  <c r="E64" i="6"/>
  <c r="E17" i="6"/>
  <c r="E9" i="6"/>
  <c r="C9" i="6"/>
  <c r="C71" i="6"/>
  <c r="L5" i="6"/>
  <c r="C8" i="6"/>
  <c r="E44" i="6"/>
  <c r="E40" i="6"/>
  <c r="D33" i="6"/>
  <c r="C41" i="6"/>
  <c r="F66" i="6"/>
  <c r="D24" i="6"/>
  <c r="E47" i="6"/>
  <c r="L3" i="6"/>
  <c r="E30" i="6"/>
  <c r="F8" i="6"/>
  <c r="F44" i="6"/>
  <c r="D57" i="6"/>
  <c r="C56" i="6"/>
  <c r="F9" i="6"/>
  <c r="D60" i="6"/>
  <c r="D26" i="6"/>
  <c r="L7" i="6"/>
  <c r="D59" i="6"/>
  <c r="C68" i="6"/>
  <c r="E41" i="6"/>
  <c r="D10" i="6"/>
  <c r="D40" i="6"/>
  <c r="E57" i="6"/>
  <c r="D73" i="6"/>
  <c r="D52" i="6"/>
  <c r="D15" i="6"/>
  <c r="J6" i="6"/>
  <c r="J2" i="6"/>
  <c r="K6" i="6"/>
  <c r="D19" i="6"/>
  <c r="F68" i="6"/>
  <c r="D21" i="6"/>
  <c r="C34" i="6"/>
  <c r="D9" i="6"/>
  <c r="C69" i="6"/>
  <c r="D50" i="6"/>
  <c r="I27" i="6"/>
  <c r="F63" i="6"/>
  <c r="F12" i="6"/>
  <c r="D13" i="6"/>
  <c r="F16" i="6"/>
  <c r="E56" i="6"/>
  <c r="C72" i="6"/>
  <c r="F49" i="6"/>
  <c r="E68" i="6"/>
  <c r="F73" i="6"/>
  <c r="F38" i="6"/>
  <c r="F25" i="6"/>
  <c r="F6" i="6"/>
  <c r="D51" i="6"/>
  <c r="C67" i="6"/>
  <c r="C63" i="6"/>
  <c r="D46" i="6"/>
  <c r="I25" i="6"/>
  <c r="D63" i="6"/>
  <c r="E37" i="6"/>
  <c r="D61" i="6"/>
  <c r="E49" i="6"/>
  <c r="D29" i="6"/>
  <c r="D39" i="6"/>
  <c r="E73" i="6"/>
  <c r="I26" i="6"/>
  <c r="C40" i="6"/>
  <c r="E3" i="6"/>
  <c r="D58" i="6"/>
  <c r="C66" i="6"/>
  <c r="F62" i="6"/>
  <c r="C59" i="6"/>
  <c r="I7" i="6"/>
  <c r="F40" i="6"/>
  <c r="F45" i="6"/>
  <c r="C35" i="6"/>
  <c r="F4" i="6"/>
  <c r="F59" i="6"/>
  <c r="C38" i="6"/>
  <c r="C4" i="6"/>
  <c r="L2" i="6"/>
  <c r="J7" i="6"/>
  <c r="C18" i="6"/>
  <c r="E8" i="6"/>
  <c r="C48" i="6"/>
  <c r="E43" i="6"/>
  <c r="D12" i="6"/>
  <c r="F35" i="6"/>
  <c r="D37" i="6"/>
  <c r="E72" i="6"/>
  <c r="D27" i="6"/>
  <c r="K4" i="6"/>
  <c r="F10" i="6"/>
  <c r="E10" i="6"/>
  <c r="D41" i="6"/>
  <c r="C16" i="6"/>
  <c r="D45" i="6"/>
  <c r="E16" i="6"/>
  <c r="E67" i="6"/>
  <c r="L4" i="6"/>
  <c r="L6" i="6"/>
  <c r="I2" i="6"/>
  <c r="F43" i="6"/>
  <c r="C33" i="6"/>
  <c r="C53" i="6"/>
  <c r="F7" i="6"/>
  <c r="C32" i="6"/>
  <c r="D56" i="6"/>
  <c r="C37" i="6"/>
  <c r="F23" i="6"/>
  <c r="C57" i="6"/>
  <c r="E2" i="6"/>
  <c r="C13" i="6"/>
  <c r="D68" i="6"/>
  <c r="F34" i="6"/>
  <c r="F69" i="6"/>
  <c r="E23" i="6"/>
  <c r="I6" i="6"/>
  <c r="K5" i="6"/>
  <c r="J4" i="6"/>
  <c r="E25" i="6"/>
  <c r="F39" i="6"/>
  <c r="D8" i="6"/>
  <c r="E19" i="6"/>
  <c r="D4" i="6"/>
  <c r="C14" i="6"/>
  <c r="I24" i="6"/>
  <c r="D32" i="6"/>
  <c r="J3" i="6"/>
  <c r="F65" i="6"/>
  <c r="C49" i="6"/>
  <c r="E38" i="6"/>
  <c r="D72" i="6"/>
  <c r="C19" i="6"/>
  <c r="D5" i="6"/>
  <c r="C65" i="6"/>
  <c r="D55" i="6"/>
  <c r="E12" i="6"/>
  <c r="F64" i="6"/>
  <c r="F57" i="6"/>
  <c r="J5" i="6"/>
  <c r="K2" i="6"/>
  <c r="I4" i="6"/>
  <c r="C17" i="6"/>
  <c r="F24" i="6"/>
  <c r="C44" i="6"/>
  <c r="E63" i="6"/>
  <c r="D17" i="6"/>
  <c r="F17" i="6"/>
  <c r="D65" i="6"/>
  <c r="E32" i="6"/>
  <c r="C24" i="6"/>
  <c r="D48" i="6"/>
  <c r="E33" i="6"/>
  <c r="C64" i="6"/>
  <c r="C73" i="6"/>
  <c r="E27" i="6"/>
  <c r="F56" i="6"/>
  <c r="E52" i="6"/>
  <c r="F72" i="6"/>
  <c r="E24" i="6"/>
  <c r="D64" i="6"/>
  <c r="E45" i="6"/>
  <c r="E70" i="6"/>
  <c r="E66" i="6"/>
  <c r="F31" i="6"/>
  <c r="C12" i="6"/>
  <c r="D69" i="6"/>
  <c r="C7" i="6"/>
  <c r="I3" i="6"/>
  <c r="D25" i="6"/>
  <c r="C10" i="6"/>
  <c r="F60" i="6"/>
  <c r="F41" i="6"/>
  <c r="D49" i="6"/>
  <c r="D28" i="6"/>
  <c r="E69" i="6"/>
  <c r="F22" i="6"/>
  <c r="P27" i="6" l="1"/>
  <c r="C42" i="8"/>
  <c r="I28" i="6"/>
  <c r="W25" i="6" s="1"/>
  <c r="X25" i="6" s="1"/>
  <c r="Q25" i="6"/>
  <c r="P28" i="6"/>
  <c r="P24" i="6"/>
  <c r="P25" i="6"/>
  <c r="R25" i="6" s="1"/>
  <c r="Q24" i="6"/>
  <c r="Q28" i="6"/>
  <c r="Q27" i="6"/>
  <c r="Q26" i="6"/>
  <c r="R27" i="6"/>
  <c r="R26" i="6"/>
  <c r="C42" i="1"/>
  <c r="R6" i="6"/>
  <c r="T7" i="6"/>
  <c r="T5" i="6"/>
  <c r="S2" i="6"/>
  <c r="S4" i="6"/>
  <c r="T6" i="6"/>
  <c r="S7" i="6"/>
  <c r="S5" i="6"/>
  <c r="S3" i="6"/>
  <c r="R3" i="6"/>
  <c r="R2" i="6"/>
  <c r="R5" i="6"/>
  <c r="T4" i="6"/>
  <c r="S6" i="6"/>
  <c r="T3" i="6"/>
  <c r="T2" i="6"/>
  <c r="R4" i="6"/>
  <c r="R7" i="6"/>
  <c r="V6" i="6"/>
  <c r="X7" i="6"/>
  <c r="X5" i="6"/>
  <c r="W4" i="6"/>
  <c r="X6" i="6"/>
  <c r="W7" i="6"/>
  <c r="W5" i="6"/>
  <c r="W3" i="6"/>
  <c r="V3" i="6"/>
  <c r="V5" i="6"/>
  <c r="X4" i="6"/>
  <c r="W6" i="6"/>
  <c r="X3" i="6"/>
  <c r="V4" i="6"/>
  <c r="V7" i="6"/>
  <c r="N6" i="6"/>
  <c r="Q2" i="6"/>
  <c r="M2" i="6"/>
  <c r="P7" i="6"/>
  <c r="O2" i="6"/>
  <c r="O4" i="6"/>
  <c r="U5" i="6"/>
  <c r="Q5" i="6"/>
  <c r="P6" i="6"/>
  <c r="O7" i="6"/>
  <c r="O3" i="6"/>
  <c r="N3" i="6"/>
  <c r="N2" i="6"/>
  <c r="Q7" i="6"/>
  <c r="U7" i="6"/>
  <c r="M7" i="6"/>
  <c r="P4" i="6"/>
  <c r="O6" i="6"/>
  <c r="P3" i="6"/>
  <c r="U4" i="6"/>
  <c r="Q4" i="6"/>
  <c r="M4" i="6"/>
  <c r="Q3" i="6"/>
  <c r="U3" i="6"/>
  <c r="M3" i="6"/>
  <c r="Q6" i="6"/>
  <c r="U6" i="6"/>
  <c r="M6" i="6"/>
  <c r="P2" i="6"/>
  <c r="N4" i="6"/>
  <c r="N7" i="6"/>
  <c r="O5" i="6"/>
  <c r="M5" i="6"/>
  <c r="N5" i="6"/>
  <c r="P5" i="6"/>
  <c r="L16" i="6"/>
  <c r="J12" i="6"/>
  <c r="J20" i="6"/>
  <c r="J21" i="6"/>
  <c r="J17" i="6"/>
  <c r="D23" i="6"/>
  <c r="E26" i="6"/>
  <c r="F29" i="6"/>
  <c r="F2" i="6"/>
  <c r="E7" i="6"/>
  <c r="F58" i="6"/>
  <c r="F18" i="6"/>
  <c r="C28" i="6"/>
  <c r="C42" i="6"/>
  <c r="E61" i="6"/>
  <c r="F21" i="6"/>
  <c r="D66" i="6"/>
  <c r="D31" i="6"/>
  <c r="E42" i="6"/>
  <c r="F37" i="6"/>
  <c r="D44" i="6"/>
  <c r="D71" i="6"/>
  <c r="E46" i="6"/>
  <c r="E53" i="6"/>
  <c r="C45" i="6"/>
  <c r="E15" i="6"/>
  <c r="E59" i="6"/>
  <c r="D35" i="6"/>
  <c r="C52" i="6"/>
  <c r="F42" i="6"/>
  <c r="D47" i="6"/>
  <c r="E71" i="6"/>
  <c r="E28" i="6"/>
  <c r="C20" i="6"/>
  <c r="E54" i="6"/>
  <c r="F55" i="6"/>
  <c r="C22" i="6"/>
  <c r="F50" i="6"/>
  <c r="C29" i="6"/>
  <c r="F71" i="6"/>
  <c r="D2" i="6"/>
  <c r="C60" i="6"/>
  <c r="F67" i="6"/>
  <c r="C47" i="6"/>
  <c r="C21" i="6"/>
  <c r="F11" i="6"/>
  <c r="E20" i="6"/>
  <c r="C46" i="6"/>
  <c r="E31" i="6"/>
  <c r="C27" i="6"/>
  <c r="C62" i="6"/>
  <c r="F13" i="6"/>
  <c r="E39" i="6"/>
  <c r="F15" i="6"/>
  <c r="E14" i="6"/>
  <c r="C61" i="6"/>
  <c r="F26" i="6"/>
  <c r="D34" i="6"/>
  <c r="D30" i="6"/>
  <c r="D11" i="6"/>
  <c r="D6" i="6"/>
  <c r="C39" i="6"/>
  <c r="D70" i="6"/>
  <c r="C58" i="6"/>
  <c r="D53" i="6"/>
  <c r="C15" i="6"/>
  <c r="E18" i="6"/>
  <c r="C5" i="6"/>
  <c r="C30" i="6"/>
  <c r="D62" i="6"/>
  <c r="C55" i="6"/>
  <c r="C70" i="6"/>
  <c r="C2" i="6"/>
  <c r="F70" i="6"/>
  <c r="E22" i="6"/>
  <c r="F30" i="6"/>
  <c r="C36" i="6"/>
  <c r="F53" i="6"/>
  <c r="E58" i="6"/>
  <c r="F46" i="6"/>
  <c r="E51" i="6"/>
  <c r="F3" i="6"/>
  <c r="C43" i="6"/>
  <c r="C6" i="6"/>
  <c r="E34" i="6"/>
  <c r="E55" i="6"/>
  <c r="D22" i="6"/>
  <c r="F27" i="6"/>
  <c r="F52" i="6"/>
  <c r="C31" i="6"/>
  <c r="F5" i="6"/>
  <c r="D38" i="6"/>
  <c r="D18" i="6"/>
  <c r="D14" i="6"/>
  <c r="F36" i="6"/>
  <c r="C23" i="6"/>
  <c r="F14" i="6"/>
  <c r="D43" i="6"/>
  <c r="E62" i="6"/>
  <c r="C51" i="6"/>
  <c r="D20" i="6"/>
  <c r="D54" i="6"/>
  <c r="E6" i="6"/>
  <c r="E21" i="6"/>
  <c r="E50" i="6"/>
  <c r="E36" i="6"/>
  <c r="D7" i="6"/>
  <c r="F54" i="6"/>
  <c r="E35" i="6"/>
  <c r="D3" i="6"/>
  <c r="C26" i="6"/>
  <c r="C50" i="6"/>
  <c r="R24" i="6" l="1"/>
  <c r="R28" i="6"/>
  <c r="I19" i="6"/>
  <c r="M19" i="6" s="1"/>
  <c r="K15" i="6"/>
  <c r="S15" i="6" s="1"/>
  <c r="K20" i="6"/>
  <c r="O20" i="6" s="1"/>
  <c r="K13" i="6"/>
  <c r="S13" i="6" s="1"/>
  <c r="L20" i="6"/>
  <c r="P20" i="6" s="1"/>
  <c r="K12" i="6"/>
  <c r="S12" i="6" s="1"/>
  <c r="L13" i="6"/>
  <c r="P13" i="6" s="1"/>
  <c r="K21" i="6"/>
  <c r="O21" i="6" s="1"/>
  <c r="I17" i="6"/>
  <c r="M17" i="6" s="1"/>
  <c r="I21" i="6"/>
  <c r="Q21" i="6" s="1"/>
  <c r="I16" i="6"/>
  <c r="M16" i="6" s="1"/>
  <c r="L17" i="6"/>
  <c r="X17" i="6" s="1"/>
  <c r="K17" i="6"/>
  <c r="O17" i="6" s="1"/>
  <c r="I13" i="6"/>
  <c r="M13" i="6" s="1"/>
  <c r="L12" i="6"/>
  <c r="P12" i="6" s="1"/>
  <c r="I20" i="6"/>
  <c r="M20" i="6" s="1"/>
  <c r="I12" i="6"/>
  <c r="M12" i="6" s="1"/>
  <c r="J13" i="6"/>
  <c r="N13" i="6" s="1"/>
  <c r="L21" i="6"/>
  <c r="K16" i="6"/>
  <c r="N21" i="6"/>
  <c r="R21" i="6"/>
  <c r="V21" i="6"/>
  <c r="N20" i="6"/>
  <c r="R20" i="6"/>
  <c r="P16" i="6"/>
  <c r="T16" i="6"/>
  <c r="N17" i="6"/>
  <c r="R17" i="6"/>
  <c r="N12" i="6"/>
  <c r="R12" i="6"/>
  <c r="L19" i="6"/>
  <c r="L11" i="6"/>
  <c r="I11" i="6"/>
  <c r="K19" i="6"/>
  <c r="I15" i="6"/>
  <c r="K11" i="6"/>
  <c r="J15" i="6"/>
  <c r="L15" i="6"/>
  <c r="X16" i="6" s="1"/>
  <c r="J11" i="6"/>
  <c r="V12" i="6" s="1"/>
  <c r="Y25" i="6"/>
  <c r="Z25" i="6"/>
  <c r="S24" i="6"/>
  <c r="S26" i="6"/>
  <c r="S27" i="6"/>
  <c r="S25" i="6"/>
  <c r="J19" i="6"/>
  <c r="V20" i="6" s="1"/>
  <c r="J16" i="6"/>
  <c r="V17" i="6" s="1"/>
  <c r="L10" i="6"/>
  <c r="J14" i="6"/>
  <c r="I10" i="6"/>
  <c r="J10" i="6"/>
  <c r="K18" i="6"/>
  <c r="J18" i="6"/>
  <c r="I14" i="6"/>
  <c r="I18" i="6"/>
  <c r="K14" i="6"/>
  <c r="K10" i="6"/>
  <c r="L18" i="6"/>
  <c r="L14" i="6"/>
  <c r="S20" i="6" l="1"/>
  <c r="O13" i="6"/>
  <c r="Q16" i="6"/>
  <c r="O15" i="6"/>
  <c r="U19" i="6"/>
  <c r="Q19" i="6"/>
  <c r="W16" i="6"/>
  <c r="T20" i="6"/>
  <c r="W12" i="6"/>
  <c r="O12" i="6"/>
  <c r="W13" i="6"/>
  <c r="T17" i="6"/>
  <c r="P17" i="6"/>
  <c r="S17" i="6"/>
  <c r="X21" i="6"/>
  <c r="T13" i="6"/>
  <c r="O16" i="6"/>
  <c r="W17" i="6"/>
  <c r="Q13" i="6"/>
  <c r="T12" i="6"/>
  <c r="P21" i="6"/>
  <c r="T21" i="6"/>
  <c r="M21" i="6"/>
  <c r="X13" i="6"/>
  <c r="S16" i="6"/>
  <c r="R13" i="6"/>
  <c r="U21" i="6"/>
  <c r="U17" i="6"/>
  <c r="U20" i="6"/>
  <c r="Q17" i="6"/>
  <c r="Q20" i="6"/>
  <c r="W21" i="6"/>
  <c r="Q12" i="6"/>
  <c r="U13" i="6"/>
  <c r="S21" i="6"/>
  <c r="V13" i="6"/>
  <c r="M15" i="6"/>
  <c r="Q15" i="6"/>
  <c r="U15" i="6"/>
  <c r="O19" i="6"/>
  <c r="S19" i="6"/>
  <c r="W19" i="6"/>
  <c r="P14" i="6"/>
  <c r="T14" i="6"/>
  <c r="X14" i="6"/>
  <c r="M10" i="6"/>
  <c r="Q10" i="6"/>
  <c r="O10" i="6"/>
  <c r="S10" i="6"/>
  <c r="N14" i="6"/>
  <c r="R14" i="6"/>
  <c r="V14" i="6"/>
  <c r="M11" i="6"/>
  <c r="U11" i="6"/>
  <c r="Q11" i="6"/>
  <c r="U16" i="6"/>
  <c r="P18" i="6"/>
  <c r="T18" i="6"/>
  <c r="X18" i="6"/>
  <c r="O14" i="6"/>
  <c r="S14" i="6"/>
  <c r="W14" i="6"/>
  <c r="P10" i="6"/>
  <c r="T10" i="6"/>
  <c r="P11" i="6"/>
  <c r="X11" i="6"/>
  <c r="T11" i="6"/>
  <c r="W20" i="6"/>
  <c r="N10" i="6"/>
  <c r="R10" i="6"/>
  <c r="M18" i="6"/>
  <c r="Q18" i="6"/>
  <c r="U18" i="6"/>
  <c r="N16" i="6"/>
  <c r="R16" i="6"/>
  <c r="V16" i="6"/>
  <c r="N11" i="6"/>
  <c r="V11" i="6"/>
  <c r="R11" i="6"/>
  <c r="P19" i="6"/>
  <c r="T19" i="6"/>
  <c r="X19" i="6"/>
  <c r="W15" i="6"/>
  <c r="M14" i="6"/>
  <c r="Q14" i="6"/>
  <c r="U14" i="6"/>
  <c r="P15" i="6"/>
  <c r="T15" i="6"/>
  <c r="X15" i="6"/>
  <c r="N15" i="6"/>
  <c r="R15" i="6"/>
  <c r="V15" i="6"/>
  <c r="U12" i="6"/>
  <c r="N19" i="6"/>
  <c r="R19" i="6"/>
  <c r="V19" i="6"/>
  <c r="N18" i="6"/>
  <c r="R18" i="6"/>
  <c r="V18" i="6"/>
  <c r="O18" i="6"/>
  <c r="S18" i="6"/>
  <c r="W18" i="6"/>
  <c r="O11" i="6"/>
  <c r="W11" i="6"/>
  <c r="S11" i="6"/>
  <c r="X20" i="6"/>
  <c r="X12" i="6"/>
</calcChain>
</file>

<file path=xl/sharedStrings.xml><?xml version="1.0" encoding="utf-8"?>
<sst xmlns="http://schemas.openxmlformats.org/spreadsheetml/2006/main" count="11832" uniqueCount="211">
  <si>
    <t>Document Automation</t>
  </si>
  <si>
    <t>Office Home &amp; Business 2021</t>
  </si>
  <si>
    <t>Budgets Software</t>
  </si>
  <si>
    <t>Accounting &amp; Bookkeeping</t>
  </si>
  <si>
    <t>Financial Analytics</t>
  </si>
  <si>
    <t>Power BI Premium</t>
  </si>
  <si>
    <t>SAP BusinessObjects Business Intelligence suite</t>
  </si>
  <si>
    <t>LivePlan</t>
  </si>
  <si>
    <t>Business Planning</t>
  </si>
  <si>
    <t>OrgChart Profession v6 50 Charting Limit</t>
  </si>
  <si>
    <t>OfficeReady 4 Platinum</t>
  </si>
  <si>
    <t>Logo Creator</t>
  </si>
  <si>
    <t>Marketing Promotion</t>
  </si>
  <si>
    <t>Project Management</t>
  </si>
  <si>
    <t>Microsoft - Microsoft Visio Professional 2010</t>
  </si>
  <si>
    <t>Full description for mindmanager 2020 on manufacturer site</t>
  </si>
  <si>
    <t>Compulink Project Risk Management</t>
  </si>
  <si>
    <t>Microsoft</t>
  </si>
  <si>
    <t>Acrobat Pro DC</t>
  </si>
  <si>
    <t>Adobe</t>
  </si>
  <si>
    <t>Photoshop Elements 2022 &amp; Premiere Elements 2022</t>
  </si>
  <si>
    <t>Premiere Elements 2022</t>
  </si>
  <si>
    <t>ResumeMaker Professional Deluxe 20</t>
  </si>
  <si>
    <t>Individual Software</t>
  </si>
  <si>
    <t>Typing Instructor Gold</t>
  </si>
  <si>
    <t>MyMailList &amp; AddressBook 8</t>
  </si>
  <si>
    <t>Avanquest</t>
  </si>
  <si>
    <t>XD</t>
  </si>
  <si>
    <t>Desktop Pro Plus 2022</t>
  </si>
  <si>
    <t>QuickBooks</t>
  </si>
  <si>
    <t>Premier Personal Finance</t>
  </si>
  <si>
    <t>Home &amp; Business Personal Finance</t>
  </si>
  <si>
    <t>Starter Personal Finance</t>
  </si>
  <si>
    <t>Quicken</t>
  </si>
  <si>
    <t>Home &amp; Business 2021 Federal + E-File &amp; State</t>
  </si>
  <si>
    <t>TurboTax</t>
  </si>
  <si>
    <t>Deluxe 2021 Federal Only + E-File</t>
  </si>
  <si>
    <t>BizTools Pro 4</t>
  </si>
  <si>
    <t>Professor Teaches QuickBooks 2020</t>
  </si>
  <si>
    <t>Online Simple Start 2022</t>
  </si>
  <si>
    <t>50 Pro Accounting 2022</t>
  </si>
  <si>
    <t>Sage</t>
  </si>
  <si>
    <t>Desktop Pro Plus with Enhanced Payroll 2022</t>
  </si>
  <si>
    <t>MyInvoices &amp; Estimates Deluxe 10</t>
  </si>
  <si>
    <t>50 Premium Accounting 2022</t>
  </si>
  <si>
    <t>Tableau Desktop</t>
  </si>
  <si>
    <t>Tableau Software</t>
  </si>
  <si>
    <t>SAP SE</t>
  </si>
  <si>
    <t>Palo Alto Software</t>
  </si>
  <si>
    <t>Bizplan</t>
  </si>
  <si>
    <t>Business Plan Pro Complete v 12</t>
  </si>
  <si>
    <t>Ultimate Business Planner</t>
  </si>
  <si>
    <t>Atlas Business Solutions</t>
  </si>
  <si>
    <t>Business Planmaker Professional 12</t>
  </si>
  <si>
    <t>OfficeWork Software</t>
  </si>
  <si>
    <t>KMT Software</t>
  </si>
  <si>
    <t>Mindjet Mindmanager 2020</t>
  </si>
  <si>
    <t>Mindjet</t>
  </si>
  <si>
    <t>Compulink Systems</t>
  </si>
  <si>
    <t>Date</t>
  </si>
  <si>
    <t>Polished and professional, That's the impression you'll get when you use Adobe Acrobat Pro DC, This three-year subscription lets you get the latest Acrobat software that always stays up-to-date and Adobe Document Cloud services to prepare and share your company's business documents, Get the complete solution for working with PDF documents at your desk, and use the Document Cloud services to accomplish more when you're on the go,</t>
  </si>
  <si>
    <t>For families and small businesses who want classic Office apps and email installed on one PC or Mac for use at home or work,</t>
  </si>
  <si>
    <t>Discover the fun of creative editing and storytelling, Adobe Sensei AI technology* and automated options do the heavy lifting so you can instantly turn photos into art, warp photos to fit any shape, reframe your video subjects, and more, Add moving overlays or 3D camera motion to take your photos to a whole new level, and save them as MP4s for easy sharing on social, Grow your skills with 87 Guided Edits that step you through how to create perfect pet pics; extend, remove, or replace photo backgrounds; add fun animated overlays to your videos; bring out details in video shadows and highlights; and more, Edit and export videos in social-friendly vertical and square aspect ratios, and compress videos for easy sharing, Effortlessly organize your photos and videos, and craft personalized creations like dynamic photoand video slideshows with all-new styles, inspirational quote graphics, and animated social posts, Transform your favorite photos into gallery-quality wall art, beautiful prints, and unique keepsakes with the built-in prints and gifts service ,†And enjoy an updated look that makes the software even easier to use and navigate, *Adobe Sensei is the technology that powers intelligent features across all Adobe products to dramatically improve the design and delivery of digital experiences, using artificial intelligence and machine learning in a common framework, †FUJIFILM Prints &amp; Gifts service is available in the U,S, only,</t>
  </si>
  <si>
    <t>Tell your stories and share your memories in creative ways, Adobe Sensei AI technology* and automated options make it fast and easy to automatically reframe your subject, select specific areas to add effects, fix grainy footage, and more, Edit and export videos in social-friendly vertical and square aspect ratios, Grow your skills with 27 Guided Edits that add fun animated overlays to your videos and bring out details in shadows and highlights, Effortlessly organize your videos, and make memorable creations like dynamic photo and video slideshows and animated social posts, Compress videos for easy sharing, And enjoy an updated look that makes the software easier to use and navigate, *Adobe Sensei is the technology that powers intelligent features across all Adobe products to dramatically improve the design and delivery of digital experiences, using artificial intelligence and machine learning in a common framework,</t>
  </si>
  <si>
    <t>Present impressive credentials effectively with the ResumeMaker Professional Deluxe software, It includes a step-by-step guide to match your specific career, and its modern resume styles and sample video resumes add a fresh yet professional approach to your job search, The ResumeMaker Professional Deluxe software helps you through each process involved in seeking jobs and preparing for interviews,</t>
  </si>
  <si>
    <t>Typing Instructor Gold is an advanced typing program, It presents Typing Instructor in full-screen size and rich color for the optimum Typing Instructor experience for typists, Entertaining and educational typing tutorial,</t>
  </si>
  <si>
    <t>Hundreds of professional templates to design your mails and emails, Print out custom labels, postcards and envelopes with logos and graphics using the simple interface, Also, you will be able to print out custom labels, postcards, and envelopes with logos and graphics using the simple interface, This item cannot be returned or refunded, please visit to learn more,</t>
  </si>
  <si>
    <t>Design the incredible,
Lifelike in every sense, Create stunningly real UI/UX designs and stand out from the rest,</t>
  </si>
  <si>
    <t>QuickBooks Desktop Pro Plus helps you organize your business finances all in one place so you can accomplish more, faster, 60-day money-back guarantee,</t>
  </si>
  <si>
    <t>Get your taxes done right with TurboTax® 2021, TurboTax® is tailored to your unique situation, It searches for hundreds of deductions and credits and handles even the toughest tax situations, so you can be confident you’re getting every dollar you deserve and your taxes are done right,</t>
  </si>
  <si>
    <t>Strengthen your business with this BizTools Pro 4 software disc, It contains over 40 applications for launching, building and growing a business with forms, letters, marketing materials, sales reporting and other time-saving templates and resources, Learn how to start an enterprise with The Small Business Start-Up Kit e-book included on this BizTools Pro 4 software disc,</t>
  </si>
  <si>
    <t>Professor Teaches QuickBooks 2020 software provides realistic, interactive, and complete training for QuickBooks 2020, the 2019 and 2018 versions of QuickBooks, Accounting Fundamentals, and Business Planning, Each interactive tutorial is organized for fast and easy learning to help you build your skills and learn everything you need, from beginning to advanced topics,</t>
  </si>
  <si>
    <t>Quicken Premier for new subscribers only will help you take control of your finances, Manage your money and investments, and see your bank, credit card, investment, and retirement accounts in one place, Track your investment performance for informed buy and sell decisions, and make tax time easier with custom reports,</t>
  </si>
  <si>
    <t>Manage your home and business, see all your personal, business and rental finances in one place, You can easily identify tax-deductible business and rental expenses, see your business profit and loss, and manage your rental properties,</t>
  </si>
  <si>
    <t>See your bank and credit card accounts in one place, stay on top of spending and prepare for upcoming bills with Starter Personal Finance, Money management is made easy with step-by-step guidance, Access Quicken on the go with a free web and mobile app,</t>
  </si>
  <si>
    <t>Instructions to redeem are emailed after purchase, A BestBuy,com account is required, Download in US only,</t>
  </si>
  <si>
    <t>Manage your business on the go by accessing your account anywhere, anytime on any device, Easy to setup, learn and use, Create professional online invoices,</t>
  </si>
  <si>
    <t>Designed to help you run your business with ease, Sage 50 Pro Accounting is a simple to use, complete desktop accounting software for one user, Our features save you time and money, Our products keep your data secure and compliant with business accounting regulations, And our support and resources help you along the way,</t>
  </si>
  <si>
    <t>Looking for a solution to help you manage billing and cash collection in one place? MyInvoices &amp; Estimates Deluxe makes it easy to create invoices, estimates and customer statements using professionally designed templates or from scratch, With MyInvoices &amp; Estimates Deluxe, you can receive and track payments, evaluate your business with complete reports on sales and invoices, and even manage contacts, vendors, and inventory, This item cannot be returned or refunded, please visit to learn more,</t>
  </si>
  <si>
    <t>Sage 50 Premium Accounting is an easy-to-use desktop accounting software with advanced budgeting tools and job costing for up to 5 users, designed to meet your business needs, Utilize audit trails, job cost by phase and cost type, track revenue and expenses, manage inventory, create purchase orders, pay bills, and invoice customers,</t>
  </si>
  <si>
    <t>Connect to and visualize any data using the unified, scalable platform for self-service and enterprise business intelligence (BI) that’s easy to use and helps you gain deeper data insight,</t>
  </si>
  <si>
    <t>Delivers everything you need to access, visualize, and analyze your data, With an intuitive drag and drop interface, you can uncover the hidden insights you need to make impactful business decisions faster, even when you are offline, All while leveraging trusted and governed data in a secure self-service environment,</t>
  </si>
  <si>
    <t>Is a centralized suite for data reporting, visualization, and sharing, As the on-premise BI layer for SAP’s Business Technology Platform, it transforms data into useful insights, available anytime, anywhere,</t>
  </si>
  <si>
    <t>Plan, fund, and grow your business,
Plan, fund, and grow your business, Easily write a business plan, secure funding, and get insights to help you reach your goals,</t>
  </si>
  <si>
    <t>Build Your Plan, Grow Your Business, Stop guessing, Use our guided business plan creator and get funded</t>
  </si>
  <si>
    <t>The answers you need - Over 9,000 industry profiles included so you have real numbers from real businesses like yours to guide your decisions,</t>
  </si>
  <si>
    <t>Need to write a business plan, but don't have time to waste? Look no further than Ultimate Business Planner, It's the fastest and easiest way of getting your business idea onto paper, Ultimate Business Planner breaks down business planning into simple, easy-to-follow steps, complete with "plain-English" instructions, Stop wasting time and achieve your business goals with Ultimate Business Planner,</t>
  </si>
  <si>
    <t>Build a powerful business plan - Trusted by entrepreneurs and bankers! Whether you're starting a business or expanding your organization, create professional business plans that ensure financial success with the easiest, most powerful, and professional business plan program available,</t>
  </si>
  <si>
    <t>Create Print-Ready Business &amp; Marketing Documents with professionally designed Office Template Software for Microsoft® Word, Excel &amp; PowerPoint,</t>
  </si>
  <si>
    <t>Logo Creator – Windows 59,99 Product Description Make a Lasting Impact with Your Logo! Create a professional logo for your business cards, letterhead, brochures, website, and more,</t>
  </si>
  <si>
    <t xml:space="preserve">Visio Professional 2010 takes diagramming to a bold new level with dynamic, data-driven visualization tools and templates, and advanced sharing through the Web, Bring the big-picture and real-time data from multiple sources, including Excel, Microsoft SQL Server, and SharePoint lists, together in one powerful diagram, Then see real-time changes to data right within your diagram, displayed through vibrant graphics such as icons, colors and data bars, Using SharePoint integration, you can now easily share your diagrams in real time with anyone, even those who don't own Visio, </t>
  </si>
  <si>
    <t>Control your projects instead of having them control you! Managing risks is definitely one of the major features —but avoiding the mistakes others have made is key to overall project success, Project Risk Management (PRM) CD, seeks to anticipate and address uncertainties that threaten the goals and timetables of a project,</t>
  </si>
  <si>
    <t>Brand</t>
  </si>
  <si>
    <t>Product</t>
  </si>
  <si>
    <t>Category</t>
  </si>
  <si>
    <t>Code</t>
  </si>
  <si>
    <t>DAMO0001</t>
  </si>
  <si>
    <t>DAAA0002</t>
  </si>
  <si>
    <t>DAAP0003</t>
  </si>
  <si>
    <t>DAAP0004</t>
  </si>
  <si>
    <t>DAIR0005</t>
  </si>
  <si>
    <t>DAIT0006</t>
  </si>
  <si>
    <t>DAAM0007</t>
  </si>
  <si>
    <t>DAAX0008</t>
  </si>
  <si>
    <t>BSQD0001</t>
  </si>
  <si>
    <t>BSTD0002</t>
  </si>
  <si>
    <t>BSIB0003</t>
  </si>
  <si>
    <t>BSIP0004</t>
  </si>
  <si>
    <t>BSQP0005</t>
  </si>
  <si>
    <t>BSQH0006</t>
  </si>
  <si>
    <t>BSQS0007</t>
  </si>
  <si>
    <t>BSTH0008</t>
  </si>
  <si>
    <t>ABQO0001</t>
  </si>
  <si>
    <t>ABS50002</t>
  </si>
  <si>
    <t>ABAM0003</t>
  </si>
  <si>
    <t>ABS50004</t>
  </si>
  <si>
    <t>ABIB0005</t>
  </si>
  <si>
    <t>ABQD0006</t>
  </si>
  <si>
    <t>FAMP0001</t>
  </si>
  <si>
    <t>FATT0002</t>
  </si>
  <si>
    <t>FASS0003</t>
  </si>
  <si>
    <t>BPPL0001</t>
  </si>
  <si>
    <t>BPSB0002</t>
  </si>
  <si>
    <t>BPPB0003</t>
  </si>
  <si>
    <t>BPAU0004</t>
  </si>
  <si>
    <t>BPIB0005</t>
  </si>
  <si>
    <t>BPOO0006</t>
  </si>
  <si>
    <t>MPKO0001</t>
  </si>
  <si>
    <t>MPIL0002</t>
  </si>
  <si>
    <t>PMMM0001</t>
  </si>
  <si>
    <t>PMMM0002</t>
  </si>
  <si>
    <t>PMCC0003</t>
  </si>
  <si>
    <t>Price</t>
  </si>
  <si>
    <t>startups.com</t>
  </si>
  <si>
    <t>Description</t>
  </si>
  <si>
    <t>Month</t>
  </si>
  <si>
    <t>Year</t>
  </si>
  <si>
    <t>Purchase</t>
  </si>
  <si>
    <t>Cost</t>
  </si>
  <si>
    <t>Margin</t>
  </si>
  <si>
    <t>Cost Price</t>
  </si>
  <si>
    <t>Retail Price</t>
  </si>
  <si>
    <t>Sold</t>
  </si>
  <si>
    <t>Сумма по полю Sold</t>
  </si>
  <si>
    <t>Сумма по полю Price</t>
  </si>
  <si>
    <t>JAN</t>
  </si>
  <si>
    <t>FEB</t>
  </si>
  <si>
    <t>MAR</t>
  </si>
  <si>
    <t>APR</t>
  </si>
  <si>
    <t>MAY</t>
  </si>
  <si>
    <t>JUN</t>
  </si>
  <si>
    <t>JUL</t>
  </si>
  <si>
    <t>AUG</t>
  </si>
  <si>
    <t>SEP</t>
  </si>
  <si>
    <t>OCT</t>
  </si>
  <si>
    <t>NOV</t>
  </si>
  <si>
    <t>DEC</t>
  </si>
  <si>
    <t xml:space="preserve"> </t>
  </si>
  <si>
    <t>PurchaseB</t>
  </si>
  <si>
    <t>CostB</t>
  </si>
  <si>
    <t>SoldB</t>
  </si>
  <si>
    <t>PriceB</t>
  </si>
  <si>
    <t>Years</t>
  </si>
  <si>
    <t>Y/M</t>
  </si>
  <si>
    <t>Switch</t>
  </si>
  <si>
    <t>Pur Cursor</t>
  </si>
  <si>
    <t>Cos Cursor</t>
  </si>
  <si>
    <t>Sol Cursor</t>
  </si>
  <si>
    <t>Pri Cursor</t>
  </si>
  <si>
    <t>Label1</t>
  </si>
  <si>
    <t>Label2</t>
  </si>
  <si>
    <t>Label3</t>
  </si>
  <si>
    <t>Label4</t>
  </si>
  <si>
    <t>Perc1</t>
  </si>
  <si>
    <t>Perc2</t>
  </si>
  <si>
    <t>Perc3</t>
  </si>
  <si>
    <t>Perc4</t>
  </si>
  <si>
    <t>Sales</t>
  </si>
  <si>
    <t>Purchase Qty</t>
  </si>
  <si>
    <t>Purchase Value</t>
  </si>
  <si>
    <t>Salses Qty</t>
  </si>
  <si>
    <t>Salses Value</t>
  </si>
  <si>
    <t>HEAD</t>
  </si>
  <si>
    <t>Item</t>
  </si>
  <si>
    <t>Sum Purchase</t>
  </si>
  <si>
    <t>Sum Cost</t>
  </si>
  <si>
    <t>Sum Sold</t>
  </si>
  <si>
    <t>Sum Price</t>
  </si>
  <si>
    <t>Top5</t>
  </si>
  <si>
    <t xml:space="preserve">Delivers a world-class organizational and planning software solution that enables HR Professionals, Executives, Financial and Workforce analysts with insight and control of their continuously changing enterprises, </t>
  </si>
  <si>
    <t>Sales V</t>
  </si>
  <si>
    <t>Cursor</t>
  </si>
  <si>
    <t>Label</t>
  </si>
  <si>
    <t>Qty</t>
  </si>
  <si>
    <t>Sales Q/Sales V</t>
  </si>
  <si>
    <t>Сумма по полю Purchase</t>
  </si>
  <si>
    <t>Code by Q</t>
  </si>
  <si>
    <t>Code Play</t>
  </si>
  <si>
    <t>Value Play</t>
  </si>
  <si>
    <t>BizTools Pro 4.2</t>
  </si>
  <si>
    <t>BizOptimizm Pro 2</t>
  </si>
  <si>
    <t>X</t>
  </si>
  <si>
    <t>Y</t>
  </si>
  <si>
    <t>margin</t>
  </si>
  <si>
    <t>other</t>
  </si>
  <si>
    <t>item</t>
  </si>
  <si>
    <r>
      <rPr>
        <b/>
        <sz val="21"/>
        <color rgb="FFFF6600"/>
        <rFont val="Calibri"/>
        <family val="2"/>
        <charset val="204"/>
        <scheme val="minor"/>
      </rPr>
      <t xml:space="preserve">    DASHBOARD</t>
    </r>
    <r>
      <rPr>
        <sz val="21"/>
        <color theme="1"/>
        <rFont val="Calibri"/>
        <family val="2"/>
        <charset val="204"/>
        <scheme val="minor"/>
      </rPr>
      <t xml:space="preserve"> </t>
    </r>
    <r>
      <rPr>
        <b/>
        <sz val="21"/>
        <color rgb="FF145C76"/>
        <rFont val="Calibri"/>
        <family val="2"/>
        <charset val="204"/>
        <scheme val="minor"/>
      </rPr>
      <t>Enterprise Resource Planning Analysis 2021-2026</t>
    </r>
  </si>
  <si>
    <t>Name</t>
  </si>
  <si>
    <t>Grand Total</t>
  </si>
  <si>
    <t>Row Labels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</si>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</sst>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 #,##0.00_-;_-* &quot;-&quot;??_-;_-@_-"/>
    <numFmt numFmtId="165" formatCode="_-[$$-409]* #,##0.00_ ;_-[$$-409]* \-#,##0.00\ ;_-[$$-409]* &quot;-&quot;??_ ;_-@_ "/>
    <numFmt numFmtId="166" formatCode="0_ ;\-0\ "/>
    <numFmt numFmtId="167" formatCode="[$$-409]#,##0"/>
    <numFmt numFmtId="168" formatCode="[$$-409]#,##0.00"/>
  </numFmts>
  <fonts count="11" x14ac:knownFonts="1">
    <font>
      <sz val="11"/>
      <color theme="1"/>
      <name val="Calibri"/>
      <family val="2"/>
      <charset val="204"/>
      <scheme val="minor"/>
    </font>
    <font>
      <b/>
      <sz val="11"/>
      <color theme="1"/>
      <name val="Calibri"/>
      <family val="2"/>
      <charset val="204"/>
      <scheme val="minor"/>
    </font>
    <font>
      <sz val="11"/>
      <color theme="1"/>
      <name val="Calibri"/>
      <family val="2"/>
      <charset val="204"/>
      <scheme val="minor"/>
    </font>
    <font>
      <sz val="8"/>
      <name val="Calibri"/>
      <family val="2"/>
      <charset val="204"/>
      <scheme val="minor"/>
    </font>
    <font>
      <sz val="21"/>
      <color theme="1"/>
      <name val="Calibri"/>
      <family val="2"/>
      <charset val="204"/>
      <scheme val="minor"/>
    </font>
    <font>
      <b/>
      <sz val="21"/>
      <color rgb="FFFF6600"/>
      <name val="Calibri"/>
      <family val="2"/>
      <charset val="204"/>
      <scheme val="minor"/>
    </font>
    <font>
      <b/>
      <sz val="21"/>
      <color rgb="FF145C76"/>
      <name val="Calibri"/>
      <family val="2"/>
      <charset val="204"/>
      <scheme val="minor"/>
    </font>
    <font>
      <u/>
      <sz val="11"/>
      <color theme="10"/>
      <name val="Calibri"/>
      <family val="2"/>
      <charset val="204"/>
      <scheme val="minor"/>
    </font>
    <font>
      <u/>
      <sz val="26"/>
      <color theme="10"/>
      <name val="Calibri"/>
      <family val="2"/>
      <charset val="204"/>
      <scheme val="minor"/>
    </font>
    <font>
      <sz val="26"/>
      <color theme="1"/>
      <name val="Calibri"/>
      <family val="2"/>
      <charset val="204"/>
      <scheme val="minor"/>
    </font>
    <font>
      <sz val="8"/>
      <color rgb="FF000000"/>
      <name val="Segoe UI"/>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164" fontId="2" fillId="0" borderId="0" applyFont="0" applyFill="0" applyBorder="0" applyAlignment="0" applyProtection="0"/>
    <xf numFmtId="9" fontId="2" fillId="0" borderId="0" applyFont="0" applyFill="0" applyBorder="0" applyAlignment="0" applyProtection="0"/>
    <xf numFmtId="0" fontId="7" fillId="0" borderId="0" applyNumberFormat="0" applyFill="0" applyBorder="0" applyAlignment="0" applyProtection="0"/>
  </cellStyleXfs>
  <cellXfs count="34">
    <xf numFmtId="0" fontId="0" fillId="0" borderId="0" xfId="0"/>
    <xf numFmtId="0" fontId="0" fillId="0" borderId="0" xfId="0" applyAlignment="1">
      <alignment horizontal="center"/>
    </xf>
    <xf numFmtId="14" fontId="0" fillId="0" borderId="0" xfId="0" applyNumberFormat="1"/>
    <xf numFmtId="0" fontId="1" fillId="0" borderId="0" xfId="0" applyFont="1" applyAlignment="1">
      <alignment horizontal="center"/>
    </xf>
    <xf numFmtId="9"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wrapText="1"/>
    </xf>
    <xf numFmtId="1" fontId="0" fillId="0" borderId="0" xfId="0" applyNumberFormat="1"/>
    <xf numFmtId="166" fontId="0" fillId="0" borderId="0" xfId="1" applyNumberFormat="1" applyFont="1"/>
    <xf numFmtId="167" fontId="0" fillId="0" borderId="0" xfId="0" applyNumberFormat="1"/>
    <xf numFmtId="3" fontId="0" fillId="0" borderId="0" xfId="0" applyNumberFormat="1"/>
    <xf numFmtId="9" fontId="0" fillId="0" borderId="0" xfId="2" applyFont="1"/>
    <xf numFmtId="0" fontId="1" fillId="0" borderId="0" xfId="0" applyFont="1"/>
    <xf numFmtId="0" fontId="1" fillId="0" borderId="0" xfId="0" applyFont="1" applyAlignment="1">
      <alignment wrapText="1"/>
    </xf>
    <xf numFmtId="0" fontId="1" fillId="0" borderId="0" xfId="0" applyFont="1" applyAlignment="1">
      <alignment horizontal="left"/>
    </xf>
    <xf numFmtId="168" fontId="0" fillId="0" borderId="0" xfId="0" applyNumberFormat="1"/>
    <xf numFmtId="0" fontId="0" fillId="0" borderId="1" xfId="0" applyBorder="1" applyAlignment="1">
      <alignment horizontal="center"/>
    </xf>
    <xf numFmtId="9" fontId="0" fillId="0" borderId="1" xfId="2" applyFont="1" applyFill="1" applyBorder="1" applyAlignment="1">
      <alignment horizontal="center"/>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8" fillId="0" borderId="0" xfId="3" applyFont="1"/>
    <xf numFmtId="0" fontId="9" fillId="0" borderId="0" xfId="0" applyFont="1"/>
    <xf numFmtId="0" fontId="4" fillId="0" borderId="0" xfId="0" applyFont="1" applyAlignment="1">
      <alignment horizontal="center" vertical="center"/>
    </xf>
    <xf numFmtId="9" fontId="1" fillId="0" borderId="2" xfId="0" applyNumberFormat="1" applyFont="1" applyBorder="1" applyAlignment="1">
      <alignment horizontal="center" vertical="center"/>
    </xf>
    <xf numFmtId="9" fontId="1" fillId="0" borderId="3" xfId="0" applyNumberFormat="1" applyFont="1" applyBorder="1" applyAlignment="1">
      <alignment horizontal="center" vertical="center"/>
    </xf>
    <xf numFmtId="9" fontId="0" fillId="0" borderId="2" xfId="0" applyNumberFormat="1" applyBorder="1" applyAlignment="1">
      <alignment horizontal="center" vertical="center"/>
    </xf>
    <xf numFmtId="9" fontId="0" fillId="0" borderId="3" xfId="0" applyNumberFormat="1" applyBorder="1" applyAlignment="1">
      <alignment horizontal="center" vertical="center"/>
    </xf>
    <xf numFmtId="0" fontId="8" fillId="0" borderId="0" xfId="3" applyFont="1" applyAlignment="1"/>
    <xf numFmtId="0" fontId="9" fillId="0" borderId="0" xfId="0" applyFont="1" applyAlignment="1"/>
  </cellXfs>
  <cellStyles count="4">
    <cellStyle name="Comma" xfId="1" builtinId="3"/>
    <cellStyle name="Hyperlink" xfId="3" builtinId="8"/>
    <cellStyle name="Normal" xfId="0" builtinId="0"/>
    <cellStyle name="Percent" xfId="2" builtinId="5"/>
  </cellStyles>
  <dxfs count="6">
    <dxf>
      <font>
        <sz val="10"/>
      </font>
    </dxf>
    <dxf>
      <font>
        <sz val="10"/>
      </font>
    </dxf>
    <dxf>
      <font>
        <b/>
        <color theme="1"/>
      </font>
      <border>
        <bottom/>
        <vertical/>
        <horizontal/>
      </border>
    </dxf>
    <dxf>
      <font>
        <color theme="1"/>
      </font>
      <fill>
        <patternFill patternType="solid">
          <fgColor auto="1"/>
          <bgColor theme="0"/>
        </patternFill>
      </fill>
      <border>
        <left/>
        <right/>
        <top/>
        <bottom/>
        <vertical/>
        <horizontal/>
      </border>
    </dxf>
    <dxf>
      <font>
        <b/>
        <color theme="1"/>
      </font>
      <border>
        <bottom/>
        <vertical/>
        <horizontal/>
      </border>
    </dxf>
    <dxf>
      <font>
        <color theme="1"/>
      </font>
      <fill>
        <patternFill patternType="solid">
          <fgColor auto="1"/>
          <bgColor theme="0"/>
        </patternFill>
      </fill>
      <border>
        <left/>
        <right/>
        <top/>
        <bottom/>
        <vertical/>
        <horizontal/>
      </border>
    </dxf>
  </dxfs>
  <tableStyles count="2" defaultTableStyle="TableStyleMedium2" defaultPivotStyle="PivotStyleLight16">
    <tableStyle name="SlicerStyleOther2 2" pivot="0" table="0" count="10" xr9:uid="{36289D20-DD7A-4470-AF2C-145E3307C10B}">
      <tableStyleElement type="wholeTable" dxfId="5"/>
      <tableStyleElement type="headerRow" dxfId="4"/>
    </tableStyle>
    <tableStyle name="SlicerStyleOther2 2 2" pivot="0" table="0" count="10" xr9:uid="{2CE9F987-7840-415D-B2BC-A0A78BB90A50}">
      <tableStyleElement type="wholeTable" dxfId="3"/>
      <tableStyleElement type="headerRow" dxfId="2"/>
    </tableStyle>
  </tableStyles>
  <colors>
    <mruColors>
      <color rgb="FFFE983C"/>
      <color rgb="FF0CBFD4"/>
      <color rgb="FF006464"/>
      <color rgb="FFFED9B8"/>
      <color rgb="FFFF6600"/>
      <color rgb="FFFECA9B"/>
      <color rgb="FFFEE3CA"/>
      <color rgb="FF0D3B4B"/>
      <color rgb="FF145C76"/>
      <color rgb="FFFFF2E7"/>
    </mruColors>
  </colors>
  <extLst>
    <ext xmlns:x14="http://schemas.microsoft.com/office/spreadsheetml/2009/9/main" uri="{46F421CA-312F-682f-3DD2-61675219B42D}">
      <x14:dxfs count="16">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theme="0"/>
          </font>
          <fill>
            <gradientFill degree="90">
              <stop position="0">
                <color rgb="FF006464"/>
              </stop>
              <stop position="1">
                <color rgb="FFA7FFFD"/>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theme="0"/>
          </font>
          <fill>
            <gradientFill degree="90">
              <stop position="0">
                <color rgb="FF4DABCB"/>
              </stop>
              <stop position="1">
                <color rgb="FF1C85A8"/>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Other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Other2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Purchased</a:t>
            </a:r>
            <a:r>
              <a:rPr lang="ru-RU" sz="1400" b="0" i="0" u="none" strike="noStrike" baseline="0"/>
              <a:t> </a:t>
            </a:r>
            <a:r>
              <a:rPr lang="en-US" sz="1400" b="0" i="0" u="none" strike="noStrike" baseline="0"/>
              <a:t> Qty</a:t>
            </a:r>
            <a:endParaRPr lang="ru-RU"/>
          </a:p>
        </c:rich>
      </c:tx>
      <c:layout>
        <c:manualLayout>
          <c:xMode val="edge"/>
          <c:yMode val="edge"/>
          <c:x val="5.3041557305336842E-2"/>
          <c:y val="2.386634844868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4136482939632547E-2"/>
          <c:y val="0.12962962962962962"/>
          <c:w val="0.87753018372703417"/>
          <c:h val="0.74908209390492841"/>
        </c:manualLayout>
      </c:layout>
      <c:barChart>
        <c:barDir val="col"/>
        <c:grouping val="clustered"/>
        <c:varyColors val="0"/>
        <c:ser>
          <c:idx val="0"/>
          <c:order val="0"/>
          <c:tx>
            <c:strRef>
              <c:f>Processing!$I$1</c:f>
              <c:strCache>
                <c:ptCount val="1"/>
                <c:pt idx="0">
                  <c:v>PurchaseB</c:v>
                </c:pt>
              </c:strCache>
            </c:strRef>
          </c:tx>
          <c:spPr>
            <a:gradFill>
              <a:gsLst>
                <a:gs pos="0">
                  <a:srgbClr val="D9DEE3"/>
                </a:gs>
                <a:gs pos="100000">
                  <a:srgbClr val="E8EBEE"/>
                </a:gs>
              </a:gsLst>
              <a:lin ang="5400000" scaled="1"/>
            </a:gra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300" b="0" i="0" u="none" strike="noStrike" kern="1200" baseline="0">
                    <a:solidFill>
                      <a:srgbClr val="1C85A8"/>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Processing!$H$2:$H$7</c:f>
              <c:numCache>
                <c:formatCode>General</c:formatCode>
                <c:ptCount val="6"/>
                <c:pt idx="0">
                  <c:v>2021</c:v>
                </c:pt>
                <c:pt idx="1">
                  <c:v>2022</c:v>
                </c:pt>
                <c:pt idx="2">
                  <c:v>2023</c:v>
                </c:pt>
                <c:pt idx="3">
                  <c:v>2024</c:v>
                </c:pt>
                <c:pt idx="4">
                  <c:v>2025</c:v>
                </c:pt>
                <c:pt idx="5">
                  <c:v>2026</c:v>
                </c:pt>
              </c:numCache>
            </c:numRef>
          </c:cat>
          <c:val>
            <c:numRef>
              <c:f>Processing!$I$2:$I$7</c:f>
              <c:numCache>
                <c:formatCode>0_ ;\-0\ </c:formatCode>
                <c:ptCount val="6"/>
                <c:pt idx="0">
                  <c:v>775</c:v>
                </c:pt>
                <c:pt idx="1">
                  <c:v>1816</c:v>
                </c:pt>
                <c:pt idx="2">
                  <c:v>758</c:v>
                </c:pt>
                <c:pt idx="3">
                  <c:v>1610</c:v>
                </c:pt>
                <c:pt idx="4">
                  <c:v>732</c:v>
                </c:pt>
                <c:pt idx="5">
                  <c:v>714</c:v>
                </c:pt>
              </c:numCache>
            </c:numRef>
          </c:val>
          <c:extLst>
            <c:ext xmlns:c16="http://schemas.microsoft.com/office/drawing/2014/chart" uri="{C3380CC4-5D6E-409C-BE32-E72D297353CC}">
              <c16:uniqueId val="{00000000-C773-4E5F-BC4F-CC88A135917D}"/>
            </c:ext>
          </c:extLst>
        </c:ser>
        <c:ser>
          <c:idx val="1"/>
          <c:order val="1"/>
          <c:tx>
            <c:strRef>
              <c:f>Processing!$M$1</c:f>
              <c:strCache>
                <c:ptCount val="1"/>
                <c:pt idx="0">
                  <c:v>Pur Cursor</c:v>
                </c:pt>
              </c:strCache>
            </c:strRef>
          </c:tx>
          <c:spPr>
            <a:gradFill>
              <a:gsLst>
                <a:gs pos="0">
                  <a:srgbClr val="4DABCB"/>
                </a:gs>
                <a:gs pos="100000">
                  <a:srgbClr val="1C85A8"/>
                </a:gs>
              </a:gsLst>
              <a:lin ang="5400000" scaled="1"/>
            </a:gra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Processing!$M$2:$M$7</c:f>
              <c:numCache>
                <c:formatCode>0_ ;\-0\ </c:formatCode>
                <c:ptCount val="6"/>
                <c:pt idx="0">
                  <c:v>775</c:v>
                </c:pt>
                <c:pt idx="1">
                  <c:v>1816</c:v>
                </c:pt>
                <c:pt idx="2">
                  <c:v>758</c:v>
                </c:pt>
                <c:pt idx="3">
                  <c:v>1610</c:v>
                </c:pt>
                <c:pt idx="4">
                  <c:v>732</c:v>
                </c:pt>
                <c:pt idx="5">
                  <c:v>714</c:v>
                </c:pt>
              </c:numCache>
            </c:numRef>
          </c:val>
          <c:extLst>
            <c:ext xmlns:c16="http://schemas.microsoft.com/office/drawing/2014/chart" uri="{C3380CC4-5D6E-409C-BE32-E72D297353CC}">
              <c16:uniqueId val="{00000001-C773-4E5F-BC4F-CC88A135917D}"/>
            </c:ext>
          </c:extLst>
        </c:ser>
        <c:dLbls>
          <c:showLegendKey val="0"/>
          <c:showVal val="0"/>
          <c:showCatName val="0"/>
          <c:showSerName val="0"/>
          <c:showPercent val="0"/>
          <c:showBubbleSize val="0"/>
        </c:dLbls>
        <c:gapWidth val="70"/>
        <c:overlap val="100"/>
        <c:axId val="1073241136"/>
        <c:axId val="1073241968"/>
      </c:barChart>
      <c:lineChart>
        <c:grouping val="standard"/>
        <c:varyColors val="0"/>
        <c:ser>
          <c:idx val="2"/>
          <c:order val="2"/>
          <c:tx>
            <c:strRef>
              <c:f>Processing!$Q$1</c:f>
              <c:strCache>
                <c:ptCount val="1"/>
                <c:pt idx="0">
                  <c:v>Perc1</c:v>
                </c:pt>
              </c:strCache>
            </c:strRef>
          </c:tx>
          <c:spPr>
            <a:ln w="12700" cap="rnd">
              <a:solidFill>
                <a:srgbClr val="FF6600"/>
              </a:solidFill>
              <a:prstDash val="dash"/>
              <a:round/>
            </a:ln>
            <a:effectLst/>
          </c:spPr>
          <c:marker>
            <c:symbol val="circle"/>
            <c:size val="6"/>
            <c:spPr>
              <a:solidFill>
                <a:schemeClr val="bg1"/>
              </a:solidFill>
              <a:ln w="12700">
                <a:solidFill>
                  <a:srgbClr val="FF6600"/>
                </a:solidFill>
              </a:ln>
              <a:effectLst/>
            </c:spPr>
          </c:marker>
          <c:dLbls>
            <c:dLbl>
              <c:idx val="0"/>
              <c:tx>
                <c:rich>
                  <a:bodyPr/>
                  <a:lstStyle/>
                  <a:p>
                    <a:fld id="{F54F346E-B344-47AA-9EAD-F2A3F4E8E0CA}" type="CELLRANGE">
                      <a:rPr lang="en-US"/>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C773-4E5F-BC4F-CC88A135917D}"/>
                </c:ext>
              </c:extLst>
            </c:dLbl>
            <c:dLbl>
              <c:idx val="1"/>
              <c:tx>
                <c:rich>
                  <a:bodyPr/>
                  <a:lstStyle/>
                  <a:p>
                    <a:fld id="{940F7576-154A-4633-884D-0974AD901D63}"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773-4E5F-BC4F-CC88A135917D}"/>
                </c:ext>
              </c:extLst>
            </c:dLbl>
            <c:dLbl>
              <c:idx val="2"/>
              <c:tx>
                <c:rich>
                  <a:bodyPr/>
                  <a:lstStyle/>
                  <a:p>
                    <a:fld id="{34434405-13ED-4541-B5C7-61A653DDA349}"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C773-4E5F-BC4F-CC88A135917D}"/>
                </c:ext>
              </c:extLst>
            </c:dLbl>
            <c:dLbl>
              <c:idx val="3"/>
              <c:tx>
                <c:rich>
                  <a:bodyPr/>
                  <a:lstStyle/>
                  <a:p>
                    <a:fld id="{BCC3B609-D4BD-4CEE-8E8D-BA70EDD67D97}"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C773-4E5F-BC4F-CC88A135917D}"/>
                </c:ext>
              </c:extLst>
            </c:dLbl>
            <c:dLbl>
              <c:idx val="4"/>
              <c:tx>
                <c:rich>
                  <a:bodyPr/>
                  <a:lstStyle/>
                  <a:p>
                    <a:fld id="{A6222587-0934-4CF0-8599-6FF09023EB3F}"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C773-4E5F-BC4F-CC88A135917D}"/>
                </c:ext>
              </c:extLst>
            </c:dLbl>
            <c:dLbl>
              <c:idx val="5"/>
              <c:tx>
                <c:rich>
                  <a:bodyPr/>
                  <a:lstStyle/>
                  <a:p>
                    <a:fld id="{A0B898CC-F7DD-451C-BA5A-50CD211F9484}"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C773-4E5F-BC4F-CC88A135917D}"/>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CBFD4"/>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val>
            <c:numRef>
              <c:f>Processing!$Q$2:$Q$7</c:f>
              <c:numCache>
                <c:formatCode>0</c:formatCode>
                <c:ptCount val="6"/>
                <c:pt idx="0">
                  <c:v>1030.75</c:v>
                </c:pt>
                <c:pt idx="1">
                  <c:v>2415.2800000000002</c:v>
                </c:pt>
                <c:pt idx="2">
                  <c:v>1008.1400000000001</c:v>
                </c:pt>
                <c:pt idx="3">
                  <c:v>2141.3000000000002</c:v>
                </c:pt>
                <c:pt idx="4">
                  <c:v>973.56000000000006</c:v>
                </c:pt>
                <c:pt idx="5">
                  <c:v>949.62</c:v>
                </c:pt>
              </c:numCache>
            </c:numRef>
          </c:val>
          <c:smooth val="0"/>
          <c:extLst>
            <c:ext xmlns:c15="http://schemas.microsoft.com/office/drawing/2012/chart" uri="{02D57815-91ED-43cb-92C2-25804820EDAC}">
              <c15:datalabelsRange>
                <c15:f>Processing!$U$2:$U$7</c15:f>
                <c15:dlblRangeCache>
                  <c:ptCount val="6"/>
                  <c:pt idx="1">
                    <c:v>+40%</c:v>
                  </c:pt>
                  <c:pt idx="2">
                    <c:v>-41%</c:v>
                  </c:pt>
                  <c:pt idx="3">
                    <c:v>+36%</c:v>
                  </c:pt>
                  <c:pt idx="4">
                    <c:v>-37%</c:v>
                  </c:pt>
                  <c:pt idx="5">
                    <c:v>-1%</c:v>
                  </c:pt>
                </c15:dlblRangeCache>
              </c15:datalabelsRange>
            </c:ext>
            <c:ext xmlns:c16="http://schemas.microsoft.com/office/drawing/2014/chart" uri="{C3380CC4-5D6E-409C-BE32-E72D297353CC}">
              <c16:uniqueId val="{00000003-C773-4E5F-BC4F-CC88A135917D}"/>
            </c:ext>
          </c:extLst>
        </c:ser>
        <c:dLbls>
          <c:showLegendKey val="0"/>
          <c:showVal val="0"/>
          <c:showCatName val="0"/>
          <c:showSerName val="0"/>
          <c:showPercent val="0"/>
          <c:showBubbleSize val="0"/>
        </c:dLbls>
        <c:marker val="1"/>
        <c:smooth val="0"/>
        <c:axId val="1073241136"/>
        <c:axId val="1073241968"/>
      </c:lineChart>
      <c:catAx>
        <c:axId val="107324113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073241968"/>
        <c:crosses val="autoZero"/>
        <c:auto val="1"/>
        <c:lblAlgn val="ctr"/>
        <c:lblOffset val="100"/>
        <c:noMultiLvlLbl val="0"/>
      </c:catAx>
      <c:valAx>
        <c:axId val="1073241968"/>
        <c:scaling>
          <c:orientation val="minMax"/>
        </c:scaling>
        <c:delete val="1"/>
        <c:axPos val="l"/>
        <c:numFmt formatCode="0_ ;\-0\ " sourceLinked="1"/>
        <c:majorTickMark val="none"/>
        <c:minorTickMark val="none"/>
        <c:tickLblPos val="nextTo"/>
        <c:crossAx val="1073241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Purchase Value</a:t>
            </a:r>
            <a:endParaRPr lang="ru-RU"/>
          </a:p>
        </c:rich>
      </c:tx>
      <c:layout>
        <c:manualLayout>
          <c:xMode val="edge"/>
          <c:yMode val="edge"/>
          <c:x val="5.610243304515343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0555555555555555E-2"/>
          <c:y val="0.19949074074074077"/>
          <c:w val="0.93888888888888888"/>
          <c:h val="0.69310987168270621"/>
        </c:manualLayout>
      </c:layout>
      <c:areaChart>
        <c:grouping val="stacked"/>
        <c:varyColors val="0"/>
        <c:ser>
          <c:idx val="1"/>
          <c:order val="1"/>
          <c:tx>
            <c:strRef>
              <c:f>Processing!$J$1</c:f>
              <c:strCache>
                <c:ptCount val="1"/>
                <c:pt idx="0">
                  <c:v>CostB</c:v>
                </c:pt>
              </c:strCache>
            </c:strRef>
          </c:tx>
          <c:spPr>
            <a:gradFill>
              <a:gsLst>
                <a:gs pos="0">
                  <a:srgbClr val="D9DEE3"/>
                </a:gs>
                <a:gs pos="100000">
                  <a:srgbClr val="E8EBEE"/>
                </a:gs>
              </a:gsLst>
              <a:lin ang="5400000" scaled="1"/>
            </a:gradFill>
            <a:ln>
              <a:noFill/>
            </a:ln>
            <a:effectLst/>
          </c:spPr>
          <c:cat>
            <c:numRef>
              <c:f>Processing!$H$2:$H$7</c:f>
              <c:numCache>
                <c:formatCode>General</c:formatCode>
                <c:ptCount val="6"/>
                <c:pt idx="0">
                  <c:v>2021</c:v>
                </c:pt>
                <c:pt idx="1">
                  <c:v>2022</c:v>
                </c:pt>
                <c:pt idx="2">
                  <c:v>2023</c:v>
                </c:pt>
                <c:pt idx="3">
                  <c:v>2024</c:v>
                </c:pt>
                <c:pt idx="4">
                  <c:v>2025</c:v>
                </c:pt>
                <c:pt idx="5">
                  <c:v>2026</c:v>
                </c:pt>
              </c:numCache>
            </c:numRef>
          </c:cat>
          <c:val>
            <c:numRef>
              <c:f>Processing!$J$10:$J$21</c:f>
              <c:numCache>
                <c:formatCode>0</c:formatCode>
                <c:ptCount val="12"/>
                <c:pt idx="0">
                  <c:v>227967.36999999994</c:v>
                </c:pt>
                <c:pt idx="1">
                  <c:v>433307.77999999997</c:v>
                </c:pt>
                <c:pt idx="2">
                  <c:v>217056.89999999997</c:v>
                </c:pt>
                <c:pt idx="3">
                  <c:v>138403.59000000003</c:v>
                </c:pt>
                <c:pt idx="4">
                  <c:v>220919.71000000002</c:v>
                </c:pt>
                <c:pt idx="5">
                  <c:v>128605.88</c:v>
                </c:pt>
                <c:pt idx="6">
                  <c:v>631021.47</c:v>
                </c:pt>
                <c:pt idx="7">
                  <c:v>191050.99</c:v>
                </c:pt>
                <c:pt idx="8">
                  <c:v>239239.23</c:v>
                </c:pt>
                <c:pt idx="9">
                  <c:v>138881.78000000003</c:v>
                </c:pt>
                <c:pt idx="10">
                  <c:v>109521.34000000001</c:v>
                </c:pt>
                <c:pt idx="11">
                  <c:v>129955.29000000001</c:v>
                </c:pt>
              </c:numCache>
            </c:numRef>
          </c:val>
          <c:extLst>
            <c:ext xmlns:c16="http://schemas.microsoft.com/office/drawing/2014/chart" uri="{C3380CC4-5D6E-409C-BE32-E72D297353CC}">
              <c16:uniqueId val="{00000000-A5EC-4D53-BE54-E9DDD0064934}"/>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axId val="1719354975"/>
        <c:axId val="1719350815"/>
      </c:areaChart>
      <c:lineChart>
        <c:grouping val="standard"/>
        <c:varyColors val="0"/>
        <c:ser>
          <c:idx val="0"/>
          <c:order val="0"/>
          <c:tx>
            <c:v>line</c:v>
          </c:tx>
          <c:spPr>
            <a:ln w="12700" cap="rnd">
              <a:solidFill>
                <a:srgbClr val="FF6600"/>
              </a:solidFill>
              <a:round/>
            </a:ln>
            <a:effectLst/>
          </c:spPr>
          <c:marker>
            <c:symbol val="circle"/>
            <c:size val="6"/>
            <c:spPr>
              <a:gradFill>
                <a:gsLst>
                  <a:gs pos="0">
                    <a:srgbClr val="D9DEE3"/>
                  </a:gs>
                  <a:gs pos="100000">
                    <a:srgbClr val="E8EBEE"/>
                  </a:gs>
                </a:gsLst>
                <a:lin ang="5400000" scaled="1"/>
              </a:gradFill>
              <a:ln w="12700">
                <a:solidFill>
                  <a:srgbClr val="FE983C"/>
                </a:solidFill>
              </a:ln>
              <a:effectLst/>
            </c:spPr>
          </c:marker>
          <c:dLbls>
            <c:dLbl>
              <c:idx val="0"/>
              <c:tx>
                <c:rich>
                  <a:bodyPr rot="0" spcFirstLastPara="1" vertOverflow="ellipsis" vert="horz" wrap="square" lIns="38100" tIns="19050" rIns="38100" bIns="19050" anchor="ctr" anchorCtr="0">
                    <a:spAutoFit/>
                  </a:bodyPr>
                  <a:lstStyle/>
                  <a:p>
                    <a:pPr algn="ctr">
                      <a:defRPr lang="en-US" sz="900" b="1" i="0" u="none" strike="noStrike" kern="1200" baseline="0">
                        <a:solidFill>
                          <a:srgbClr val="006464"/>
                        </a:solidFill>
                        <a:latin typeface="+mn-lt"/>
                        <a:ea typeface="+mn-ea"/>
                        <a:cs typeface="+mn-cs"/>
                      </a:defRPr>
                    </a:pPr>
                    <a:fld id="{24F84BDB-EB19-4A2F-95C3-F13E83AE7EEE}" type="CELLRANGE">
                      <a:rPr lang="en-US"/>
                      <a:pPr algn="ctr">
                        <a:defRPr lang="en-US" b="1">
                          <a:solidFill>
                            <a:srgbClr val="006464"/>
                          </a:solidFill>
                        </a:defRPr>
                      </a:pPr>
                      <a:t>[CELLRANGE]</a:t>
                    </a:fld>
                    <a:endParaRPr lang="en-US" baseline="0"/>
                  </a:p>
                  <a:p>
                    <a:pPr algn="ctr">
                      <a:defRPr lang="en-US" b="1">
                        <a:solidFill>
                          <a:srgbClr val="006464"/>
                        </a:solidFill>
                      </a:defRPr>
                    </a:pPr>
                    <a:fld id="{A24EDD4B-FA30-4BD3-B823-0AD3A6706D0C}" type="VALUE">
                      <a:rPr lang="en-US"/>
                      <a:pPr algn="ctr">
                        <a:defRPr lang="en-US" b="1">
                          <a:solidFill>
                            <a:srgbClr val="006464"/>
                          </a:solidFill>
                        </a:defRPr>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006464"/>
                      </a:solidFill>
                      <a:latin typeface="+mn-lt"/>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A5EC-4D53-BE54-E9DDD0064934}"/>
                </c:ext>
              </c:extLst>
            </c:dLbl>
            <c:dLbl>
              <c:idx val="1"/>
              <c:tx>
                <c:rich>
                  <a:bodyPr/>
                  <a:lstStyle/>
                  <a:p>
                    <a:fld id="{5838CCA9-E571-4874-B59C-CAE870BFA371}" type="CELLRANGE">
                      <a:rPr lang="en-US"/>
                      <a:pPr/>
                      <a:t>[CELLRANGE]</a:t>
                    </a:fld>
                    <a:endParaRPr lang="en-US" baseline="0"/>
                  </a:p>
                  <a:p>
                    <a:fld id="{E384C9C1-1935-4A56-AA8D-EE56760C809A}" type="VALUE">
                      <a:rPr lang="en-US">
                        <a:solidFill>
                          <a:srgbClr val="006464"/>
                        </a:solidFill>
                      </a:rPr>
                      <a:pPr/>
                      <a:t>[VALUE]</a:t>
                    </a:fld>
                    <a:endParaRPr lang="en-IN"/>
                  </a:p>
                </c:rich>
              </c:tx>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A5EC-4D53-BE54-E9DDD0064934}"/>
                </c:ext>
              </c:extLst>
            </c:dLbl>
            <c:dLbl>
              <c:idx val="2"/>
              <c:tx>
                <c:rich>
                  <a:bodyPr/>
                  <a:lstStyle/>
                  <a:p>
                    <a:fld id="{CE16F799-FE4D-4FA6-A85C-EA129853FE9C}" type="CELLRANGE">
                      <a:rPr lang="en-US"/>
                      <a:pPr/>
                      <a:t>[CELLRANGE]</a:t>
                    </a:fld>
                    <a:endParaRPr lang="en-US" baseline="0"/>
                  </a:p>
                  <a:p>
                    <a:fld id="{6A7B3614-209B-47D2-8854-0C62CCE1BFFC}" type="VALUE">
                      <a:rPr lang="en-US">
                        <a:solidFill>
                          <a:srgbClr val="006464"/>
                        </a:solidFill>
                      </a:rPr>
                      <a:pPr/>
                      <a:t>[VALUE]</a:t>
                    </a:fld>
                    <a:endParaRPr lang="en-IN"/>
                  </a:p>
                </c:rich>
              </c:tx>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A5EC-4D53-BE54-E9DDD0064934}"/>
                </c:ext>
              </c:extLst>
            </c:dLbl>
            <c:dLbl>
              <c:idx val="3"/>
              <c:tx>
                <c:rich>
                  <a:bodyPr/>
                  <a:lstStyle/>
                  <a:p>
                    <a:fld id="{294F8919-FA5A-454C-B7E4-192309922030}" type="CELLRANGE">
                      <a:rPr lang="en-US"/>
                      <a:pPr/>
                      <a:t>[CELLRANGE]</a:t>
                    </a:fld>
                    <a:endParaRPr lang="en-US" baseline="0"/>
                  </a:p>
                  <a:p>
                    <a:fld id="{ED3BC2D4-F3C6-4790-BFD3-586F19445768}" type="VALUE">
                      <a:rPr lang="en-US">
                        <a:solidFill>
                          <a:srgbClr val="006464"/>
                        </a:solidFill>
                      </a:rPr>
                      <a:pPr/>
                      <a:t>[VALUE]</a:t>
                    </a:fld>
                    <a:endParaRPr lang="en-IN"/>
                  </a:p>
                </c:rich>
              </c:tx>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4-A5EC-4D53-BE54-E9DDD0064934}"/>
                </c:ext>
              </c:extLst>
            </c:dLbl>
            <c:dLbl>
              <c:idx val="4"/>
              <c:tx>
                <c:rich>
                  <a:bodyPr/>
                  <a:lstStyle/>
                  <a:p>
                    <a:fld id="{D11518FD-94F4-4F01-AE00-3D64A9F9C366}" type="CELLRANGE">
                      <a:rPr lang="en-US"/>
                      <a:pPr/>
                      <a:t>[CELLRANGE]</a:t>
                    </a:fld>
                    <a:endParaRPr lang="en-US" baseline="0"/>
                  </a:p>
                  <a:p>
                    <a:fld id="{A9FC4527-F97D-4544-990F-66350AB91A7F}" type="VALUE">
                      <a:rPr lang="en-US">
                        <a:solidFill>
                          <a:srgbClr val="006464"/>
                        </a:solidFill>
                      </a:rPr>
                      <a:pPr/>
                      <a:t>[VALUE]</a:t>
                    </a:fld>
                    <a:endParaRPr lang="en-IN"/>
                  </a:p>
                </c:rich>
              </c:tx>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5-A5EC-4D53-BE54-E9DDD0064934}"/>
                </c:ext>
              </c:extLst>
            </c:dLbl>
            <c:dLbl>
              <c:idx val="5"/>
              <c:tx>
                <c:rich>
                  <a:bodyPr/>
                  <a:lstStyle/>
                  <a:p>
                    <a:fld id="{C712BB1A-7E22-4210-A7B7-8036609F62B3}" type="CELLRANGE">
                      <a:rPr lang="en-US"/>
                      <a:pPr/>
                      <a:t>[CELLRANGE]</a:t>
                    </a:fld>
                    <a:endParaRPr lang="en-US" baseline="0"/>
                  </a:p>
                  <a:p>
                    <a:fld id="{32C871DE-D833-4459-A50C-EE03711AAC1A}" type="VALUE">
                      <a:rPr lang="en-US">
                        <a:solidFill>
                          <a:srgbClr val="006464"/>
                        </a:solidFill>
                      </a:rPr>
                      <a:pPr/>
                      <a:t>[VALUE]</a:t>
                    </a:fld>
                    <a:endParaRPr lang="en-IN"/>
                  </a:p>
                </c:rich>
              </c:tx>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6-A5EC-4D53-BE54-E9DDD0064934}"/>
                </c:ext>
              </c:extLst>
            </c:dLbl>
            <c:dLbl>
              <c:idx val="6"/>
              <c:tx>
                <c:rich>
                  <a:bodyPr/>
                  <a:lstStyle/>
                  <a:p>
                    <a:fld id="{C2455C9D-D81B-44BA-BBEA-EFC38BF0F925}" type="CELLRANGE">
                      <a:rPr lang="en-US"/>
                      <a:pPr/>
                      <a:t>[CELLRANGE]</a:t>
                    </a:fld>
                    <a:endParaRPr lang="en-US" baseline="0"/>
                  </a:p>
                  <a:p>
                    <a:fld id="{5B429D85-2DE0-4981-9ED9-2624C2FD0D42}" type="VALUE">
                      <a:rPr lang="en-US">
                        <a:solidFill>
                          <a:srgbClr val="006464"/>
                        </a:solidFill>
                      </a:rPr>
                      <a:pPr/>
                      <a:t>[VALUE]</a:t>
                    </a:fld>
                    <a:endParaRPr lang="en-IN"/>
                  </a:p>
                </c:rich>
              </c:tx>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9-A5EC-4D53-BE54-E9DDD0064934}"/>
                </c:ext>
              </c:extLst>
            </c:dLbl>
            <c:dLbl>
              <c:idx val="7"/>
              <c:tx>
                <c:rich>
                  <a:bodyPr/>
                  <a:lstStyle/>
                  <a:p>
                    <a:fld id="{665BEED1-A4D5-4445-A149-1256B470B3E6}" type="CELLRANGE">
                      <a:rPr lang="en-US"/>
                      <a:pPr/>
                      <a:t>[CELLRANGE]</a:t>
                    </a:fld>
                    <a:endParaRPr lang="en-US" baseline="0"/>
                  </a:p>
                  <a:p>
                    <a:fld id="{14AB5E4B-F1B4-4E5B-83B8-D56E81C6A5EF}" type="VALUE">
                      <a:rPr lang="en-US">
                        <a:solidFill>
                          <a:srgbClr val="006464"/>
                        </a:solidFill>
                      </a:rPr>
                      <a:pPr/>
                      <a:t>[VALUE]</a:t>
                    </a:fld>
                    <a:endParaRPr lang="en-IN"/>
                  </a:p>
                </c:rich>
              </c:tx>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A-A5EC-4D53-BE54-E9DDD0064934}"/>
                </c:ext>
              </c:extLst>
            </c:dLbl>
            <c:dLbl>
              <c:idx val="8"/>
              <c:tx>
                <c:rich>
                  <a:bodyPr/>
                  <a:lstStyle/>
                  <a:p>
                    <a:fld id="{573D6592-01C3-4C9D-99FE-7607ED4DA5C9}" type="CELLRANGE">
                      <a:rPr lang="en-US"/>
                      <a:pPr/>
                      <a:t>[CELLRANGE]</a:t>
                    </a:fld>
                    <a:endParaRPr lang="en-US" baseline="0"/>
                  </a:p>
                  <a:p>
                    <a:fld id="{A4350D51-326D-4A77-BC96-440A997EDD95}" type="VALUE">
                      <a:rPr lang="en-US">
                        <a:solidFill>
                          <a:srgbClr val="006464"/>
                        </a:solidFill>
                      </a:rPr>
                      <a:pPr/>
                      <a:t>[VALUE]</a:t>
                    </a:fld>
                    <a:endParaRPr lang="en-IN"/>
                  </a:p>
                </c:rich>
              </c:tx>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B-A5EC-4D53-BE54-E9DDD0064934}"/>
                </c:ext>
              </c:extLst>
            </c:dLbl>
            <c:dLbl>
              <c:idx val="9"/>
              <c:tx>
                <c:rich>
                  <a:bodyPr/>
                  <a:lstStyle/>
                  <a:p>
                    <a:fld id="{5218516D-AD17-4CE7-9F05-9507095EB8DA}" type="CELLRANGE">
                      <a:rPr lang="en-US"/>
                      <a:pPr/>
                      <a:t>[CELLRANGE]</a:t>
                    </a:fld>
                    <a:endParaRPr lang="en-US" baseline="0"/>
                  </a:p>
                  <a:p>
                    <a:fld id="{3CCF1185-AB00-4F93-A67F-5263055112B4}" type="VALUE">
                      <a:rPr lang="en-US">
                        <a:solidFill>
                          <a:srgbClr val="006464"/>
                        </a:solidFill>
                      </a:rPr>
                      <a:pPr/>
                      <a:t>[VALUE]</a:t>
                    </a:fld>
                    <a:endParaRPr lang="en-IN"/>
                  </a:p>
                </c:rich>
              </c:tx>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C-A5EC-4D53-BE54-E9DDD0064934}"/>
                </c:ext>
              </c:extLst>
            </c:dLbl>
            <c:dLbl>
              <c:idx val="10"/>
              <c:tx>
                <c:rich>
                  <a:bodyPr/>
                  <a:lstStyle/>
                  <a:p>
                    <a:fld id="{0C0919C4-D86D-4163-980A-788BE85BE935}" type="CELLRANGE">
                      <a:rPr lang="en-US"/>
                      <a:pPr/>
                      <a:t>[CELLRANGE]</a:t>
                    </a:fld>
                    <a:endParaRPr lang="en-US" baseline="0"/>
                  </a:p>
                  <a:p>
                    <a:fld id="{F80A4425-F912-457D-A595-68A6775E91EE}" type="VALUE">
                      <a:rPr lang="en-US">
                        <a:solidFill>
                          <a:srgbClr val="006464"/>
                        </a:solidFill>
                      </a:rPr>
                      <a:pPr/>
                      <a:t>[VALUE]</a:t>
                    </a:fld>
                    <a:endParaRPr lang="en-IN"/>
                  </a:p>
                </c:rich>
              </c:tx>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D-A5EC-4D53-BE54-E9DDD0064934}"/>
                </c:ext>
              </c:extLst>
            </c:dLbl>
            <c:dLbl>
              <c:idx val="11"/>
              <c:tx>
                <c:rich>
                  <a:bodyPr/>
                  <a:lstStyle/>
                  <a:p>
                    <a:fld id="{85DB6F3B-55E4-49B6-8A86-AD2E6D9AC3B3}" type="CELLRANGE">
                      <a:rPr lang="en-US"/>
                      <a:pPr/>
                      <a:t>[CELLRANGE]</a:t>
                    </a:fld>
                    <a:endParaRPr lang="en-US" baseline="0"/>
                  </a:p>
                  <a:p>
                    <a:fld id="{D8766B0C-CD9B-4286-B5DB-B4CA0B71DC41}" type="VALUE">
                      <a:rPr lang="en-US">
                        <a:solidFill>
                          <a:srgbClr val="006464"/>
                        </a:solidFill>
                      </a:rPr>
                      <a:pPr/>
                      <a:t>[VALUE]</a:t>
                    </a:fld>
                    <a:endParaRPr lang="en-IN"/>
                  </a:p>
                </c:rich>
              </c:tx>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E-A5EC-4D53-BE54-E9DDD0064934}"/>
                </c:ext>
              </c:extLst>
            </c:dLbl>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0CBFD4"/>
                    </a:solidFill>
                    <a:latin typeface="+mn-lt"/>
                    <a:ea typeface="+mn-ea"/>
                    <a:cs typeface="+mn-cs"/>
                  </a:defRPr>
                </a:pPr>
                <a:endParaRPr lang="en-US"/>
              </a:p>
            </c:txPr>
            <c:dLblPos val="t"/>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0"/>
              </c:ext>
            </c:extLst>
          </c:dLbls>
          <c:cat>
            <c:strRef>
              <c:f>Processing!$H$10:$H$21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Processing!$J$10:$J$21</c:f>
              <c:numCache>
                <c:formatCode>0</c:formatCode>
                <c:ptCount val="12"/>
                <c:pt idx="0">
                  <c:v>227967.36999999994</c:v>
                </c:pt>
                <c:pt idx="1">
                  <c:v>433307.77999999997</c:v>
                </c:pt>
                <c:pt idx="2">
                  <c:v>217056.89999999997</c:v>
                </c:pt>
                <c:pt idx="3">
                  <c:v>138403.59000000003</c:v>
                </c:pt>
                <c:pt idx="4">
                  <c:v>220919.71000000002</c:v>
                </c:pt>
                <c:pt idx="5">
                  <c:v>128605.88</c:v>
                </c:pt>
                <c:pt idx="6">
                  <c:v>631021.47</c:v>
                </c:pt>
                <c:pt idx="7">
                  <c:v>191050.99</c:v>
                </c:pt>
                <c:pt idx="8">
                  <c:v>239239.23</c:v>
                </c:pt>
                <c:pt idx="9">
                  <c:v>138881.78000000003</c:v>
                </c:pt>
                <c:pt idx="10">
                  <c:v>109521.34000000001</c:v>
                </c:pt>
                <c:pt idx="11">
                  <c:v>129955.29000000001</c:v>
                </c:pt>
              </c:numCache>
            </c:numRef>
          </c:val>
          <c:smooth val="0"/>
          <c:extLst>
            <c:ext xmlns:c15="http://schemas.microsoft.com/office/drawing/2012/chart" uri="{02D57815-91ED-43cb-92C2-25804820EDAC}">
              <c15:datalabelsRange>
                <c15:f>Processing!$V$10:$V$21</c15:f>
                <c15:dlblRangeCache>
                  <c:ptCount val="12"/>
                  <c:pt idx="1">
                    <c:v>+31%</c:v>
                  </c:pt>
                  <c:pt idx="2">
                    <c:v>-33%</c:v>
                  </c:pt>
                  <c:pt idx="3">
                    <c:v>-22%</c:v>
                  </c:pt>
                  <c:pt idx="4">
                    <c:v>+23%</c:v>
                  </c:pt>
                  <c:pt idx="5">
                    <c:v>-26%</c:v>
                  </c:pt>
                  <c:pt idx="6">
                    <c:v>+66%</c:v>
                  </c:pt>
                  <c:pt idx="7">
                    <c:v>-54%</c:v>
                  </c:pt>
                  <c:pt idx="8">
                    <c:v>+11%</c:v>
                  </c:pt>
                  <c:pt idx="9">
                    <c:v>-27%</c:v>
                  </c:pt>
                  <c:pt idx="10">
                    <c:v>-12%</c:v>
                  </c:pt>
                  <c:pt idx="11">
                    <c:v>+9%</c:v>
                  </c:pt>
                </c15:dlblRangeCache>
              </c15:datalabelsRange>
            </c:ext>
            <c:ext xmlns:c16="http://schemas.microsoft.com/office/drawing/2014/chart" uri="{C3380CC4-5D6E-409C-BE32-E72D297353CC}">
              <c16:uniqueId val="{00000007-A5EC-4D53-BE54-E9DDD0064934}"/>
            </c:ext>
          </c:extLst>
        </c:ser>
        <c:ser>
          <c:idx val="2"/>
          <c:order val="2"/>
          <c:tx>
            <c:strRef>
              <c:f>Processing!$N$1</c:f>
              <c:strCache>
                <c:ptCount val="1"/>
                <c:pt idx="0">
                  <c:v>Cos Cursor</c:v>
                </c:pt>
              </c:strCache>
            </c:strRef>
          </c:tx>
          <c:spPr>
            <a:ln w="28575" cap="rnd">
              <a:noFill/>
              <a:round/>
            </a:ln>
            <a:effectLst/>
          </c:spPr>
          <c:marker>
            <c:symbol val="circle"/>
            <c:size val="7"/>
            <c:spPr>
              <a:solidFill>
                <a:srgbClr val="0CBFD4"/>
              </a:solidFill>
              <a:ln w="12700">
                <a:noFill/>
              </a:ln>
              <a:effectLst/>
            </c:spPr>
          </c:marker>
          <c:cat>
            <c:strRef>
              <c:f>Processing!$H$10:$H$21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Processing!$N$10:$N$21</c:f>
              <c:numCache>
                <c:formatCode>0</c:formatCode>
                <c:ptCount val="12"/>
                <c:pt idx="0">
                  <c:v>227967.36999999994</c:v>
                </c:pt>
                <c:pt idx="1">
                  <c:v>433307.77999999997</c:v>
                </c:pt>
                <c:pt idx="2">
                  <c:v>217056.89999999997</c:v>
                </c:pt>
                <c:pt idx="3">
                  <c:v>138403.59000000003</c:v>
                </c:pt>
                <c:pt idx="4">
                  <c:v>220919.71000000002</c:v>
                </c:pt>
                <c:pt idx="5">
                  <c:v>128605.88</c:v>
                </c:pt>
                <c:pt idx="6">
                  <c:v>631021.47</c:v>
                </c:pt>
                <c:pt idx="7">
                  <c:v>191050.99</c:v>
                </c:pt>
                <c:pt idx="8">
                  <c:v>239239.23</c:v>
                </c:pt>
                <c:pt idx="9">
                  <c:v>138881.78000000003</c:v>
                </c:pt>
                <c:pt idx="10">
                  <c:v>109521.34000000001</c:v>
                </c:pt>
                <c:pt idx="11">
                  <c:v>129955.29000000001</c:v>
                </c:pt>
              </c:numCache>
            </c:numRef>
          </c:val>
          <c:smooth val="0"/>
          <c:extLst>
            <c:ext xmlns:c16="http://schemas.microsoft.com/office/drawing/2014/chart" uri="{C3380CC4-5D6E-409C-BE32-E72D297353CC}">
              <c16:uniqueId val="{00000008-A5EC-4D53-BE54-E9DDD0064934}"/>
            </c:ext>
          </c:extLst>
        </c:ser>
        <c:dLbls>
          <c:showLegendKey val="0"/>
          <c:showVal val="0"/>
          <c:showCatName val="0"/>
          <c:showSerName val="0"/>
          <c:showPercent val="0"/>
          <c:showBubbleSize val="0"/>
        </c:dLbls>
        <c:marker val="1"/>
        <c:smooth val="0"/>
        <c:axId val="1719354975"/>
        <c:axId val="1719350815"/>
      </c:lineChart>
      <c:catAx>
        <c:axId val="1719354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719350815"/>
        <c:crosses val="autoZero"/>
        <c:auto val="1"/>
        <c:lblAlgn val="ctr"/>
        <c:lblOffset val="100"/>
        <c:noMultiLvlLbl val="0"/>
      </c:catAx>
      <c:valAx>
        <c:axId val="1719350815"/>
        <c:scaling>
          <c:orientation val="minMax"/>
        </c:scaling>
        <c:delete val="1"/>
        <c:axPos val="l"/>
        <c:numFmt formatCode="0" sourceLinked="1"/>
        <c:majorTickMark val="none"/>
        <c:minorTickMark val="none"/>
        <c:tickLblPos val="nextTo"/>
        <c:crossAx val="1719354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Sales Value</a:t>
            </a:r>
            <a:endParaRPr lang="ru-RU"/>
          </a:p>
        </c:rich>
      </c:tx>
      <c:layout>
        <c:manualLayout>
          <c:xMode val="edge"/>
          <c:yMode val="edge"/>
          <c:x val="5.3041557305336842E-2"/>
          <c:y val="2.386634844868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081612906119158"/>
          <c:y val="0.11816920091264818"/>
          <c:w val="0.67471264594125313"/>
          <c:h val="0.81332170535226611"/>
        </c:manualLayout>
      </c:layout>
      <c:barChart>
        <c:barDir val="bar"/>
        <c:grouping val="clustered"/>
        <c:varyColors val="0"/>
        <c:ser>
          <c:idx val="0"/>
          <c:order val="0"/>
          <c:tx>
            <c:strRef>
              <c:f>Processing!$L$1</c:f>
              <c:strCache>
                <c:ptCount val="1"/>
                <c:pt idx="0">
                  <c:v>PriceB</c:v>
                </c:pt>
              </c:strCache>
            </c:strRef>
          </c:tx>
          <c:spPr>
            <a:solidFill>
              <a:srgbClr val="FFF2E7"/>
            </a:solidFill>
            <a:ln>
              <a:solidFill>
                <a:srgbClr val="FE983C"/>
              </a:solidFill>
            </a:ln>
            <a:effectLst/>
          </c:spPr>
          <c:invertIfNegative val="0"/>
          <c:dLbls>
            <c:dLbl>
              <c:idx val="0"/>
              <c:tx>
                <c:rich>
                  <a:bodyPr rot="0" spcFirstLastPara="1" vertOverflow="ellipsis" vert="horz" wrap="square" lIns="38100" tIns="19050" rIns="38100" bIns="19050" anchor="ctr" anchorCtr="0">
                    <a:spAutoFit/>
                  </a:bodyPr>
                  <a:lstStyle/>
                  <a:p>
                    <a:pPr algn="ctr">
                      <a:defRPr lang="en-US" sz="800" b="1" i="0" u="none" strike="noStrike" kern="1200" baseline="0">
                        <a:solidFill>
                          <a:srgbClr val="006464"/>
                        </a:solidFill>
                        <a:latin typeface="+mn-lt"/>
                        <a:ea typeface="+mn-ea"/>
                        <a:cs typeface="+mn-cs"/>
                      </a:defRPr>
                    </a:pPr>
                    <a:fld id="{5A04D7CC-A4D6-44C3-B449-ADDB42AB833C}" type="CELLRANGE">
                      <a:rPr lang="en-US"/>
                      <a:pPr algn="ctr">
                        <a:defRPr lang="en-US" sz="800" b="1">
                          <a:solidFill>
                            <a:srgbClr val="006464"/>
                          </a:solidFill>
                        </a:defRPr>
                      </a:pPr>
                      <a:t>[CELLRANGE]</a:t>
                    </a:fld>
                    <a:endParaRPr lang="en-US" baseline="0"/>
                  </a:p>
                  <a:p>
                    <a:pPr algn="ctr">
                      <a:defRPr lang="en-US" sz="800" b="1">
                        <a:solidFill>
                          <a:srgbClr val="006464"/>
                        </a:solidFill>
                      </a:defRPr>
                    </a:pPr>
                    <a:fld id="{C93F1F6C-D619-4D20-95D8-C17D58F2702D}" type="VALUE">
                      <a:rPr lang="en-US"/>
                      <a:pPr algn="ctr">
                        <a:defRPr lang="en-US" sz="800" b="1">
                          <a:solidFill>
                            <a:srgbClr val="006464"/>
                          </a:solidFill>
                        </a:defRPr>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ctr">
                    <a:defRPr lang="en-US" sz="800" b="1" i="0" u="none" strike="noStrike" kern="1200" baseline="0">
                      <a:solidFill>
                        <a:srgbClr val="006464"/>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65AD-40F9-96E2-108397529AC4}"/>
                </c:ext>
              </c:extLst>
            </c:dLbl>
            <c:dLbl>
              <c:idx val="1"/>
              <c:tx>
                <c:rich>
                  <a:bodyPr/>
                  <a:lstStyle/>
                  <a:p>
                    <a:fld id="{36121254-58B8-42E2-B4AF-18370A4B54D4}" type="CELLRANGE">
                      <a:rPr lang="en-US"/>
                      <a:pPr/>
                      <a:t>[CELLRANGE]</a:t>
                    </a:fld>
                    <a:endParaRPr lang="en-US" baseline="0"/>
                  </a:p>
                  <a:p>
                    <a:fld id="{26C6A55E-58A8-4DA6-8318-FCA99CBC47B9}" type="VALUE">
                      <a:rPr lang="en-US">
                        <a:solidFill>
                          <a:srgbClr val="006464"/>
                        </a:solidFill>
                      </a:rPr>
                      <a:pPr/>
                      <a:t>[VALUE]</a:t>
                    </a:fld>
                    <a:endParaRPr lang="en-IN"/>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65AD-40F9-96E2-108397529AC4}"/>
                </c:ext>
              </c:extLst>
            </c:dLbl>
            <c:dLbl>
              <c:idx val="2"/>
              <c:tx>
                <c:rich>
                  <a:bodyPr/>
                  <a:lstStyle/>
                  <a:p>
                    <a:fld id="{5E13C9B5-7A1F-47C5-A141-E37ABB7F5E88}" type="CELLRANGE">
                      <a:rPr lang="en-US"/>
                      <a:pPr/>
                      <a:t>[CELLRANGE]</a:t>
                    </a:fld>
                    <a:endParaRPr lang="en-US" baseline="0"/>
                  </a:p>
                  <a:p>
                    <a:fld id="{5DA23A35-FB90-4D53-A4BB-FFAB9C225F2E}" type="VALUE">
                      <a:rPr lang="en-US">
                        <a:solidFill>
                          <a:srgbClr val="006464"/>
                        </a:solidFill>
                      </a:rPr>
                      <a:pPr/>
                      <a:t>[VALUE]</a:t>
                    </a:fld>
                    <a:endParaRPr lang="en-IN"/>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65AD-40F9-96E2-108397529AC4}"/>
                </c:ext>
              </c:extLst>
            </c:dLbl>
            <c:dLbl>
              <c:idx val="3"/>
              <c:tx>
                <c:rich>
                  <a:bodyPr/>
                  <a:lstStyle/>
                  <a:p>
                    <a:fld id="{DA6BAFA7-4E9B-47F6-BEFF-04C832A2B1CC}" type="CELLRANGE">
                      <a:rPr lang="en-US"/>
                      <a:pPr/>
                      <a:t>[CELLRANGE]</a:t>
                    </a:fld>
                    <a:endParaRPr lang="en-US" baseline="0"/>
                  </a:p>
                  <a:p>
                    <a:fld id="{E3C9E63D-660E-414D-B693-85C719B88F57}" type="VALUE">
                      <a:rPr lang="en-US">
                        <a:solidFill>
                          <a:srgbClr val="006464"/>
                        </a:solidFill>
                      </a:rPr>
                      <a:pPr/>
                      <a:t>[VALUE]</a:t>
                    </a:fld>
                    <a:endParaRPr lang="en-IN"/>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4-65AD-40F9-96E2-108397529AC4}"/>
                </c:ext>
              </c:extLst>
            </c:dLbl>
            <c:dLbl>
              <c:idx val="4"/>
              <c:tx>
                <c:rich>
                  <a:bodyPr/>
                  <a:lstStyle/>
                  <a:p>
                    <a:fld id="{72367AB5-29A5-4EE6-9A3D-16D95B455551}" type="CELLRANGE">
                      <a:rPr lang="en-US"/>
                      <a:pPr/>
                      <a:t>[CELLRANGE]</a:t>
                    </a:fld>
                    <a:endParaRPr lang="en-US" baseline="0"/>
                  </a:p>
                  <a:p>
                    <a:fld id="{F93F3A8D-6A5F-4341-BD8E-7410CA655B40}" type="VALUE">
                      <a:rPr lang="en-US">
                        <a:solidFill>
                          <a:srgbClr val="006464"/>
                        </a:solidFill>
                      </a:rPr>
                      <a:pPr/>
                      <a:t>[VALUE]</a:t>
                    </a:fld>
                    <a:endParaRPr lang="en-IN"/>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5-65AD-40F9-96E2-108397529AC4}"/>
                </c:ext>
              </c:extLst>
            </c:dLbl>
            <c:dLbl>
              <c:idx val="5"/>
              <c:tx>
                <c:rich>
                  <a:bodyPr/>
                  <a:lstStyle/>
                  <a:p>
                    <a:fld id="{B70934B5-B15D-427D-A905-D5B9F2944692}" type="CELLRANGE">
                      <a:rPr lang="en-US"/>
                      <a:pPr/>
                      <a:t>[CELLRANGE]</a:t>
                    </a:fld>
                    <a:endParaRPr lang="en-US" baseline="0"/>
                  </a:p>
                  <a:p>
                    <a:fld id="{910FFFA1-8106-4178-BEB4-65741B3FC8E3}" type="VALUE">
                      <a:rPr lang="en-US">
                        <a:solidFill>
                          <a:srgbClr val="006464"/>
                        </a:solidFill>
                      </a:rPr>
                      <a:pPr/>
                      <a:t>[VALUE]</a:t>
                    </a:fld>
                    <a:endParaRPr lang="en-IN"/>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6-65AD-40F9-96E2-108397529AC4}"/>
                </c:ext>
              </c:extLst>
            </c:dLbl>
            <c:dLbl>
              <c:idx val="6"/>
              <c:tx>
                <c:rich>
                  <a:bodyPr/>
                  <a:lstStyle/>
                  <a:p>
                    <a:fld id="{3DABCF17-0E8E-43FD-AFDC-4C48863A38C0}" type="CELLRANGE">
                      <a:rPr lang="en-US"/>
                      <a:pPr/>
                      <a:t>[CELLRANGE]</a:t>
                    </a:fld>
                    <a:endParaRPr lang="en-US" baseline="0"/>
                  </a:p>
                  <a:p>
                    <a:fld id="{3FCD4BB5-D7ED-4DBA-8DE9-1166B3054934}" type="VALUE">
                      <a:rPr lang="en-US">
                        <a:solidFill>
                          <a:srgbClr val="006464"/>
                        </a:solidFill>
                      </a:rPr>
                      <a:pPr/>
                      <a:t>[VALUE]</a:t>
                    </a:fld>
                    <a:endParaRPr lang="en-IN"/>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9-65AD-40F9-96E2-108397529AC4}"/>
                </c:ext>
              </c:extLst>
            </c:dLbl>
            <c:dLbl>
              <c:idx val="7"/>
              <c:tx>
                <c:rich>
                  <a:bodyPr/>
                  <a:lstStyle/>
                  <a:p>
                    <a:fld id="{16C81E8D-625E-4FEB-8B8E-1420A6D98ADB}" type="CELLRANGE">
                      <a:rPr lang="en-US"/>
                      <a:pPr/>
                      <a:t>[CELLRANGE]</a:t>
                    </a:fld>
                    <a:endParaRPr lang="en-US" baseline="0"/>
                  </a:p>
                  <a:p>
                    <a:fld id="{43199952-0C49-4C24-B535-EA32B4E8F708}" type="VALUE">
                      <a:rPr lang="en-US">
                        <a:solidFill>
                          <a:srgbClr val="006464"/>
                        </a:solidFill>
                      </a:rPr>
                      <a:pPr/>
                      <a:t>[VALUE]</a:t>
                    </a:fld>
                    <a:endParaRPr lang="en-IN"/>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A-65AD-40F9-96E2-108397529AC4}"/>
                </c:ext>
              </c:extLst>
            </c:dLbl>
            <c:dLbl>
              <c:idx val="8"/>
              <c:tx>
                <c:rich>
                  <a:bodyPr/>
                  <a:lstStyle/>
                  <a:p>
                    <a:fld id="{ADAFDA0F-63C1-44BB-995D-96A54C1B4DA6}" type="CELLRANGE">
                      <a:rPr lang="en-US"/>
                      <a:pPr/>
                      <a:t>[CELLRANGE]</a:t>
                    </a:fld>
                    <a:endParaRPr lang="en-US" baseline="0"/>
                  </a:p>
                  <a:p>
                    <a:fld id="{1F094EBE-72FC-4338-9500-6D11D9518B1B}" type="VALUE">
                      <a:rPr lang="en-US">
                        <a:solidFill>
                          <a:srgbClr val="006464"/>
                        </a:solidFill>
                      </a:rPr>
                      <a:pPr/>
                      <a:t>[VALUE]</a:t>
                    </a:fld>
                    <a:endParaRPr lang="en-IN"/>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B-65AD-40F9-96E2-108397529AC4}"/>
                </c:ext>
              </c:extLst>
            </c:dLbl>
            <c:dLbl>
              <c:idx val="9"/>
              <c:tx>
                <c:rich>
                  <a:bodyPr/>
                  <a:lstStyle/>
                  <a:p>
                    <a:fld id="{86304CA9-2334-4188-888C-C6BBDDF20ED2}" type="CELLRANGE">
                      <a:rPr lang="en-US"/>
                      <a:pPr/>
                      <a:t>[CELLRANGE]</a:t>
                    </a:fld>
                    <a:endParaRPr lang="en-US" baseline="0"/>
                  </a:p>
                  <a:p>
                    <a:fld id="{46CBC97F-0BF6-4A59-9680-384540741888}" type="VALUE">
                      <a:rPr lang="en-US">
                        <a:solidFill>
                          <a:srgbClr val="006464"/>
                        </a:solidFill>
                      </a:rPr>
                      <a:pPr/>
                      <a:t>[VALUE]</a:t>
                    </a:fld>
                    <a:endParaRPr lang="en-IN"/>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C-65AD-40F9-96E2-108397529AC4}"/>
                </c:ext>
              </c:extLst>
            </c:dLbl>
            <c:dLbl>
              <c:idx val="10"/>
              <c:tx>
                <c:rich>
                  <a:bodyPr/>
                  <a:lstStyle/>
                  <a:p>
                    <a:fld id="{A8DD22CD-5D08-49E0-A98B-6FDFD35F7414}" type="CELLRANGE">
                      <a:rPr lang="en-US"/>
                      <a:pPr/>
                      <a:t>[CELLRANGE]</a:t>
                    </a:fld>
                    <a:endParaRPr lang="en-US" baseline="0"/>
                  </a:p>
                  <a:p>
                    <a:fld id="{6ACD63EC-8469-47FB-A990-BB5F21231485}" type="VALUE">
                      <a:rPr lang="en-US">
                        <a:solidFill>
                          <a:srgbClr val="006464"/>
                        </a:solidFill>
                      </a:rPr>
                      <a:pPr/>
                      <a:t>[VALUE]</a:t>
                    </a:fld>
                    <a:endParaRPr lang="en-IN"/>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D-65AD-40F9-96E2-108397529AC4}"/>
                </c:ext>
              </c:extLst>
            </c:dLbl>
            <c:dLbl>
              <c:idx val="11"/>
              <c:tx>
                <c:rich>
                  <a:bodyPr/>
                  <a:lstStyle/>
                  <a:p>
                    <a:fld id="{C69619A8-033A-4000-BF37-6810A8013B14}" type="CELLRANGE">
                      <a:rPr lang="en-US"/>
                      <a:pPr/>
                      <a:t>[CELLRANGE]</a:t>
                    </a:fld>
                    <a:endParaRPr lang="en-US" baseline="0"/>
                  </a:p>
                  <a:p>
                    <a:fld id="{BBA0F751-12EA-4336-A0E8-A443738AADA0}" type="VALUE">
                      <a:rPr lang="en-US">
                        <a:solidFill>
                          <a:srgbClr val="006464"/>
                        </a:solidFill>
                      </a:rPr>
                      <a:pPr/>
                      <a:t>[VALUE]</a:t>
                    </a:fld>
                    <a:endParaRPr lang="en-IN"/>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E-65AD-40F9-96E2-108397529AC4}"/>
                </c:ext>
              </c:extLst>
            </c:dLbl>
            <c:spPr>
              <a:noFill/>
              <a:ln>
                <a:noFill/>
              </a:ln>
              <a:effectLst/>
            </c:spPr>
            <c:txPr>
              <a:bodyPr rot="0" spcFirstLastPara="1" vertOverflow="ellipsis" vert="horz" wrap="square" lIns="38100" tIns="19050" rIns="38100" bIns="19050" anchor="ctr" anchorCtr="0">
                <a:spAutoFit/>
              </a:bodyPr>
              <a:lstStyle/>
              <a:p>
                <a:pPr algn="ctr">
                  <a:defRPr lang="en-US" sz="800" b="1" i="0" u="none" strike="noStrike" kern="1200" baseline="0">
                    <a:solidFill>
                      <a:srgbClr val="0CBFD4"/>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0"/>
              </c:ext>
            </c:extLst>
          </c:dLbls>
          <c:cat>
            <c:strRef>
              <c:f>Processing!$H$10:$H$21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Processing!$L$10:$L$21</c:f>
              <c:numCache>
                <c:formatCode>0</c:formatCode>
                <c:ptCount val="12"/>
                <c:pt idx="0">
                  <c:v>203333</c:v>
                </c:pt>
                <c:pt idx="1">
                  <c:v>250297.78000000003</c:v>
                </c:pt>
                <c:pt idx="2">
                  <c:v>331266.24999999994</c:v>
                </c:pt>
                <c:pt idx="3">
                  <c:v>260319.72999999998</c:v>
                </c:pt>
                <c:pt idx="4">
                  <c:v>283051.09999999998</c:v>
                </c:pt>
                <c:pt idx="5">
                  <c:v>182549.56999999998</c:v>
                </c:pt>
                <c:pt idx="6">
                  <c:v>344144.41</c:v>
                </c:pt>
                <c:pt idx="7">
                  <c:v>290959.53000000003</c:v>
                </c:pt>
                <c:pt idx="8">
                  <c:v>264139.36</c:v>
                </c:pt>
                <c:pt idx="9">
                  <c:v>232237.83000000002</c:v>
                </c:pt>
                <c:pt idx="10">
                  <c:v>284451.04999999993</c:v>
                </c:pt>
                <c:pt idx="11">
                  <c:v>311840.83999999997</c:v>
                </c:pt>
              </c:numCache>
            </c:numRef>
          </c:val>
          <c:extLst>
            <c:ext xmlns:c15="http://schemas.microsoft.com/office/drawing/2012/chart" uri="{02D57815-91ED-43cb-92C2-25804820EDAC}">
              <c15:datalabelsRange>
                <c15:f>Processing!$X$10:$X$21</c15:f>
                <c15:dlblRangeCache>
                  <c:ptCount val="12"/>
                  <c:pt idx="1">
                    <c:v>+10%</c:v>
                  </c:pt>
                  <c:pt idx="2">
                    <c:v>+14%</c:v>
                  </c:pt>
                  <c:pt idx="3">
                    <c:v>-12%</c:v>
                  </c:pt>
                  <c:pt idx="4">
                    <c:v>+4%</c:v>
                  </c:pt>
                  <c:pt idx="5">
                    <c:v>-22%</c:v>
                  </c:pt>
                  <c:pt idx="6">
                    <c:v>+31%</c:v>
                  </c:pt>
                  <c:pt idx="7">
                    <c:v>-8%</c:v>
                  </c:pt>
                  <c:pt idx="8">
                    <c:v>-5%</c:v>
                  </c:pt>
                  <c:pt idx="9">
                    <c:v>-6%</c:v>
                  </c:pt>
                  <c:pt idx="10">
                    <c:v>+10%</c:v>
                  </c:pt>
                  <c:pt idx="11">
                    <c:v>+5%</c:v>
                  </c:pt>
                </c15:dlblRangeCache>
              </c15:datalabelsRange>
            </c:ext>
            <c:ext xmlns:c16="http://schemas.microsoft.com/office/drawing/2014/chart" uri="{C3380CC4-5D6E-409C-BE32-E72D297353CC}">
              <c16:uniqueId val="{00000007-65AD-40F9-96E2-108397529AC4}"/>
            </c:ext>
          </c:extLst>
        </c:ser>
        <c:ser>
          <c:idx val="1"/>
          <c:order val="1"/>
          <c:tx>
            <c:strRef>
              <c:f>Processing!$P$1</c:f>
              <c:strCache>
                <c:ptCount val="1"/>
                <c:pt idx="0">
                  <c:v>Pri Cursor</c:v>
                </c:pt>
              </c:strCache>
            </c:strRef>
          </c:tx>
          <c:spPr>
            <a:solidFill>
              <a:srgbClr val="FECA9B"/>
            </a:solidFill>
            <a:ln>
              <a:solidFill>
                <a:srgbClr val="FE983C"/>
              </a:solidFill>
            </a:ln>
            <a:effectLst/>
          </c:spPr>
          <c:invertIfNegative val="0"/>
          <c:cat>
            <c:strRef>
              <c:f>Processing!$H$10:$H$21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Processing!$P$10:$P$21</c:f>
              <c:numCache>
                <c:formatCode>0</c:formatCode>
                <c:ptCount val="12"/>
                <c:pt idx="0">
                  <c:v>203333</c:v>
                </c:pt>
                <c:pt idx="1">
                  <c:v>250297.78000000003</c:v>
                </c:pt>
                <c:pt idx="2">
                  <c:v>331266.24999999994</c:v>
                </c:pt>
                <c:pt idx="3">
                  <c:v>260319.72999999998</c:v>
                </c:pt>
                <c:pt idx="4">
                  <c:v>283051.09999999998</c:v>
                </c:pt>
                <c:pt idx="5">
                  <c:v>182549.56999999998</c:v>
                </c:pt>
                <c:pt idx="6">
                  <c:v>344144.41</c:v>
                </c:pt>
                <c:pt idx="7">
                  <c:v>290959.53000000003</c:v>
                </c:pt>
                <c:pt idx="8">
                  <c:v>264139.36</c:v>
                </c:pt>
                <c:pt idx="9">
                  <c:v>232237.83000000002</c:v>
                </c:pt>
                <c:pt idx="10">
                  <c:v>284451.04999999993</c:v>
                </c:pt>
                <c:pt idx="11">
                  <c:v>311840.83999999997</c:v>
                </c:pt>
              </c:numCache>
            </c:numRef>
          </c:val>
          <c:extLst>
            <c:ext xmlns:c16="http://schemas.microsoft.com/office/drawing/2014/chart" uri="{C3380CC4-5D6E-409C-BE32-E72D297353CC}">
              <c16:uniqueId val="{00000008-65AD-40F9-96E2-108397529AC4}"/>
            </c:ext>
          </c:extLst>
        </c:ser>
        <c:dLbls>
          <c:showLegendKey val="0"/>
          <c:showVal val="0"/>
          <c:showCatName val="0"/>
          <c:showSerName val="0"/>
          <c:showPercent val="0"/>
          <c:showBubbleSize val="0"/>
        </c:dLbls>
        <c:gapWidth val="25"/>
        <c:overlap val="100"/>
        <c:axId val="1073241136"/>
        <c:axId val="1073241968"/>
      </c:barChart>
      <c:catAx>
        <c:axId val="1073241136"/>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073241968"/>
        <c:crosses val="autoZero"/>
        <c:auto val="1"/>
        <c:lblAlgn val="ctr"/>
        <c:lblOffset val="100"/>
        <c:noMultiLvlLbl val="0"/>
      </c:catAx>
      <c:valAx>
        <c:axId val="1073241968"/>
        <c:scaling>
          <c:orientation val="minMax"/>
        </c:scaling>
        <c:delete val="1"/>
        <c:axPos val="t"/>
        <c:numFmt formatCode="0" sourceLinked="1"/>
        <c:majorTickMark val="none"/>
        <c:minorTickMark val="none"/>
        <c:tickLblPos val="nextTo"/>
        <c:crossAx val="1073241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Purchase/Sales</a:t>
            </a:r>
            <a:endParaRPr lang="ru-RU"/>
          </a:p>
        </c:rich>
      </c:tx>
      <c:layout>
        <c:manualLayout>
          <c:xMode val="edge"/>
          <c:yMode val="edge"/>
          <c:x val="5.3041557305336842E-2"/>
          <c:y val="2.386634844868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081612906119158"/>
          <c:y val="0.15398702211993351"/>
          <c:w val="0.67471264594125313"/>
          <c:h val="0.77750383582662064"/>
        </c:manualLayout>
      </c:layout>
      <c:radarChart>
        <c:radarStyle val="marker"/>
        <c:varyColors val="0"/>
        <c:ser>
          <c:idx val="0"/>
          <c:order val="0"/>
          <c:tx>
            <c:strRef>
              <c:f>Processing!$L$8</c:f>
              <c:strCache>
                <c:ptCount val="1"/>
                <c:pt idx="0">
                  <c:v>Sales</c:v>
                </c:pt>
              </c:strCache>
            </c:strRef>
          </c:tx>
          <c:spPr>
            <a:ln w="28575" cap="rnd">
              <a:solidFill>
                <a:srgbClr val="0CBFD4"/>
              </a:solidFill>
              <a:round/>
            </a:ln>
            <a:effectLst/>
          </c:spPr>
          <c:marker>
            <c:symbol val="none"/>
          </c:marker>
          <c:cat>
            <c:strRef>
              <c:f>Processing!$H$10:$H$21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Processing!$L$10:$L$21</c:f>
              <c:numCache>
                <c:formatCode>0</c:formatCode>
                <c:ptCount val="12"/>
                <c:pt idx="0">
                  <c:v>203333</c:v>
                </c:pt>
                <c:pt idx="1">
                  <c:v>250297.78000000003</c:v>
                </c:pt>
                <c:pt idx="2">
                  <c:v>331266.24999999994</c:v>
                </c:pt>
                <c:pt idx="3">
                  <c:v>260319.72999999998</c:v>
                </c:pt>
                <c:pt idx="4">
                  <c:v>283051.09999999998</c:v>
                </c:pt>
                <c:pt idx="5">
                  <c:v>182549.56999999998</c:v>
                </c:pt>
                <c:pt idx="6">
                  <c:v>344144.41</c:v>
                </c:pt>
                <c:pt idx="7">
                  <c:v>290959.53000000003</c:v>
                </c:pt>
                <c:pt idx="8">
                  <c:v>264139.36</c:v>
                </c:pt>
                <c:pt idx="9">
                  <c:v>232237.83000000002</c:v>
                </c:pt>
                <c:pt idx="10">
                  <c:v>284451.04999999993</c:v>
                </c:pt>
                <c:pt idx="11">
                  <c:v>311840.83999999997</c:v>
                </c:pt>
              </c:numCache>
            </c:numRef>
          </c:val>
          <c:extLst>
            <c:ext xmlns:c16="http://schemas.microsoft.com/office/drawing/2014/chart" uri="{C3380CC4-5D6E-409C-BE32-E72D297353CC}">
              <c16:uniqueId val="{00000002-DA84-482A-9864-926DD6D8AA52}"/>
            </c:ext>
          </c:extLst>
        </c:ser>
        <c:ser>
          <c:idx val="1"/>
          <c:order val="1"/>
          <c:tx>
            <c:strRef>
              <c:f>Processing!$J$8</c:f>
              <c:strCache>
                <c:ptCount val="1"/>
                <c:pt idx="0">
                  <c:v>Purchase</c:v>
                </c:pt>
              </c:strCache>
            </c:strRef>
          </c:tx>
          <c:spPr>
            <a:ln w="28575" cap="rnd">
              <a:solidFill>
                <a:srgbClr val="FE983C"/>
              </a:solidFill>
              <a:round/>
            </a:ln>
            <a:effectLst/>
          </c:spPr>
          <c:marker>
            <c:symbol val="none"/>
          </c:marker>
          <c:cat>
            <c:strRef>
              <c:f>Processing!$H$10:$H$21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Processing!$J$10:$J$21</c:f>
              <c:numCache>
                <c:formatCode>0</c:formatCode>
                <c:ptCount val="12"/>
                <c:pt idx="0">
                  <c:v>227967.36999999994</c:v>
                </c:pt>
                <c:pt idx="1">
                  <c:v>433307.77999999997</c:v>
                </c:pt>
                <c:pt idx="2">
                  <c:v>217056.89999999997</c:v>
                </c:pt>
                <c:pt idx="3">
                  <c:v>138403.59000000003</c:v>
                </c:pt>
                <c:pt idx="4">
                  <c:v>220919.71000000002</c:v>
                </c:pt>
                <c:pt idx="5">
                  <c:v>128605.88</c:v>
                </c:pt>
                <c:pt idx="6">
                  <c:v>631021.47</c:v>
                </c:pt>
                <c:pt idx="7">
                  <c:v>191050.99</c:v>
                </c:pt>
                <c:pt idx="8">
                  <c:v>239239.23</c:v>
                </c:pt>
                <c:pt idx="9">
                  <c:v>138881.78000000003</c:v>
                </c:pt>
                <c:pt idx="10">
                  <c:v>109521.34000000001</c:v>
                </c:pt>
                <c:pt idx="11">
                  <c:v>129955.29000000001</c:v>
                </c:pt>
              </c:numCache>
            </c:numRef>
          </c:val>
          <c:extLst>
            <c:ext xmlns:c16="http://schemas.microsoft.com/office/drawing/2014/chart" uri="{C3380CC4-5D6E-409C-BE32-E72D297353CC}">
              <c16:uniqueId val="{00000003-DA84-482A-9864-926DD6D8AA52}"/>
            </c:ext>
          </c:extLst>
        </c:ser>
        <c:dLbls>
          <c:showLegendKey val="0"/>
          <c:showVal val="0"/>
          <c:showCatName val="0"/>
          <c:showSerName val="0"/>
          <c:showPercent val="0"/>
          <c:showBubbleSize val="0"/>
        </c:dLbls>
        <c:axId val="1073241136"/>
        <c:axId val="1073241968"/>
      </c:radarChart>
      <c:catAx>
        <c:axId val="1073241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073241968"/>
        <c:crosses val="autoZero"/>
        <c:auto val="1"/>
        <c:lblAlgn val="ctr"/>
        <c:lblOffset val="100"/>
        <c:noMultiLvlLbl val="0"/>
      </c:catAx>
      <c:valAx>
        <c:axId val="107324196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crossAx val="1073241136"/>
        <c:crosses val="autoZero"/>
        <c:crossBetween val="between"/>
      </c:valAx>
      <c:spPr>
        <a:noFill/>
        <a:ln>
          <a:noFill/>
        </a:ln>
        <a:effectLst/>
      </c:spPr>
    </c:plotArea>
    <c:legend>
      <c:legendPos val="r"/>
      <c:layout>
        <c:manualLayout>
          <c:xMode val="edge"/>
          <c:yMode val="edge"/>
          <c:x val="0.77199638686767713"/>
          <c:y val="0.47954801176320161"/>
          <c:w val="0.1863287701020957"/>
          <c:h val="0.1468181818181818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mn-lt"/>
                <a:ea typeface="+mn-ea"/>
                <a:cs typeface="+mn-cs"/>
              </a:rPr>
              <a:t>Top 5 bestsellers</a:t>
            </a:r>
            <a:r>
              <a:rPr lang="ru-RU" sz="1400" b="0" i="0" u="none" strike="noStrike" kern="1200" spc="0" baseline="0">
                <a:solidFill>
                  <a:sysClr val="windowText" lastClr="000000">
                    <a:lumMod val="65000"/>
                    <a:lumOff val="35000"/>
                  </a:sysClr>
                </a:solidFill>
                <a:latin typeface="+mn-lt"/>
                <a:ea typeface="+mn-ea"/>
                <a:cs typeface="+mn-cs"/>
              </a:rPr>
              <a:t> </a:t>
            </a:r>
            <a:r>
              <a:rPr lang="en-US" sz="1400" b="0" i="0" u="none" strike="noStrike" kern="1200" spc="0" baseline="0">
                <a:solidFill>
                  <a:sysClr val="windowText" lastClr="000000">
                    <a:lumMod val="65000"/>
                    <a:lumOff val="35000"/>
                  </a:sysClr>
                </a:solidFill>
                <a:latin typeface="+mn-lt"/>
                <a:ea typeface="+mn-ea"/>
                <a:cs typeface="+mn-cs"/>
              </a:rPr>
              <a:t>by:</a:t>
            </a:r>
          </a:p>
        </c:rich>
      </c:tx>
      <c:layout>
        <c:manualLayout>
          <c:xMode val="edge"/>
          <c:yMode val="edge"/>
          <c:x val="5.3041557305336842E-2"/>
          <c:y val="2.386634844868735E-2"/>
        </c:manualLayout>
      </c:layout>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0.35030363568705414"/>
          <c:y val="0.17834452116097685"/>
          <c:w val="0.54413147111320848"/>
          <c:h val="0.72472925457102677"/>
        </c:manualLayout>
      </c:layout>
      <c:barChart>
        <c:barDir val="bar"/>
        <c:grouping val="clustered"/>
        <c:varyColors val="0"/>
        <c:ser>
          <c:idx val="0"/>
          <c:order val="0"/>
          <c:tx>
            <c:strRef>
              <c:f>Processing!$Q$23</c:f>
              <c:strCache>
                <c:ptCount val="1"/>
                <c:pt idx="0">
                  <c:v>Value Play</c:v>
                </c:pt>
              </c:strCache>
            </c:strRef>
          </c:tx>
          <c:spPr>
            <a:solidFill>
              <a:srgbClr val="FFF2E7"/>
            </a:solidFill>
            <a:ln w="12700">
              <a:solidFill>
                <a:srgbClr val="FE983C"/>
              </a:solidFill>
            </a:ln>
            <a:effectLst/>
          </c:spPr>
          <c:invertIfNegative val="0"/>
          <c:dLbls>
            <c:dLbl>
              <c:idx val="0"/>
              <c:tx>
                <c:rich>
                  <a:bodyPr/>
                  <a:lstStyle/>
                  <a:p>
                    <a:fld id="{670987EA-B052-4EB8-AFA6-00CF8658DB3A}" type="CELLRANGE">
                      <a:rPr lang="en-US"/>
                      <a:pPr/>
                      <a:t>[CELLRANGE]</a:t>
                    </a:fld>
                    <a:endParaRPr lang="en-US" baseline="0"/>
                  </a:p>
                  <a:p>
                    <a:fld id="{C49F81B2-F6CC-40F3-A75D-98BCF99DF9D0}" type="VALUE">
                      <a:rPr lang="en-US">
                        <a:solidFill>
                          <a:srgbClr val="006464"/>
                        </a:solidFill>
                      </a:rPr>
                      <a:pPr/>
                      <a:t>[VALUE]</a:t>
                    </a:fld>
                    <a:endParaRPr lang="en-IN"/>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0-5D8B-4C5C-B663-18DA5D01BBD8}"/>
                </c:ext>
              </c:extLst>
            </c:dLbl>
            <c:dLbl>
              <c:idx val="1"/>
              <c:tx>
                <c:rich>
                  <a:bodyPr/>
                  <a:lstStyle/>
                  <a:p>
                    <a:fld id="{2529F778-4057-4107-A042-C4CA216ACE94}" type="CELLRANGE">
                      <a:rPr lang="en-US"/>
                      <a:pPr/>
                      <a:t>[CELLRANGE]</a:t>
                    </a:fld>
                    <a:endParaRPr lang="en-US" baseline="0"/>
                  </a:p>
                  <a:p>
                    <a:fld id="{3B080B37-382C-4447-86EE-EFBB81F76113}" type="VALUE">
                      <a:rPr lang="en-US">
                        <a:solidFill>
                          <a:srgbClr val="006464"/>
                        </a:solidFill>
                      </a:rPr>
                      <a:pPr/>
                      <a:t>[VALUE]</a:t>
                    </a:fld>
                    <a:endParaRPr lang="en-IN"/>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5D8B-4C5C-B663-18DA5D01BBD8}"/>
                </c:ext>
              </c:extLst>
            </c:dLbl>
            <c:dLbl>
              <c:idx val="2"/>
              <c:tx>
                <c:rich>
                  <a:bodyPr/>
                  <a:lstStyle/>
                  <a:p>
                    <a:fld id="{DB24AC5F-8F1A-4942-8E76-D94A6AE2700A}" type="CELLRANGE">
                      <a:rPr lang="en-US"/>
                      <a:pPr/>
                      <a:t>[CELLRANGE]</a:t>
                    </a:fld>
                    <a:endParaRPr lang="en-US" baseline="0"/>
                  </a:p>
                  <a:p>
                    <a:fld id="{94A51892-D615-4F06-BD8F-C91366FD44FA}" type="VALUE">
                      <a:rPr lang="en-US" b="1">
                        <a:solidFill>
                          <a:srgbClr val="006464"/>
                        </a:solidFill>
                      </a:rPr>
                      <a:pPr/>
                      <a:t>[VALUE]</a:t>
                    </a:fld>
                    <a:endParaRPr lang="en-IN"/>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5D8B-4C5C-B663-18DA5D01BBD8}"/>
                </c:ext>
              </c:extLst>
            </c:dLbl>
            <c:dLbl>
              <c:idx val="3"/>
              <c:tx>
                <c:rich>
                  <a:bodyPr/>
                  <a:lstStyle/>
                  <a:p>
                    <a:fld id="{F448AB32-1348-4638-A3DE-FBEA26E8373F}" type="CELLRANGE">
                      <a:rPr lang="en-US"/>
                      <a:pPr/>
                      <a:t>[CELLRANGE]</a:t>
                    </a:fld>
                    <a:endParaRPr lang="en-US" baseline="0"/>
                  </a:p>
                  <a:p>
                    <a:fld id="{7A53D410-F4D5-4436-BC88-7B91F4EC2CDD}" type="VALUE">
                      <a:rPr lang="en-US">
                        <a:solidFill>
                          <a:srgbClr val="006464"/>
                        </a:solidFill>
                      </a:rPr>
                      <a:pPr/>
                      <a:t>[VALUE]</a:t>
                    </a:fld>
                    <a:endParaRPr lang="en-IN"/>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5D8B-4C5C-B663-18DA5D01BBD8}"/>
                </c:ext>
              </c:extLst>
            </c:dLbl>
            <c:dLbl>
              <c:idx val="4"/>
              <c:tx>
                <c:rich>
                  <a:bodyPr rot="0" spcFirstLastPara="1" vertOverflow="ellipsis" vert="horz" wrap="square" lIns="38100" tIns="19050" rIns="38100" bIns="19050" anchor="ctr" anchorCtr="0">
                    <a:spAutoFit/>
                  </a:bodyPr>
                  <a:lstStyle/>
                  <a:p>
                    <a:pPr algn="ctr">
                      <a:defRPr lang="en-US" sz="1200" b="1" i="0" u="none" strike="noStrike" kern="1200" baseline="0">
                        <a:solidFill>
                          <a:srgbClr val="006464"/>
                        </a:solidFill>
                        <a:latin typeface="+mn-lt"/>
                        <a:ea typeface="+mn-ea"/>
                        <a:cs typeface="+mn-cs"/>
                      </a:defRPr>
                    </a:pPr>
                    <a:fld id="{5EC859DF-090A-42DD-B44F-3074896AB600}" type="CELLRANGE">
                      <a:rPr lang="en-US"/>
                      <a:pPr algn="ctr">
                        <a:defRPr lang="en-US" sz="1200" b="1">
                          <a:solidFill>
                            <a:srgbClr val="006464"/>
                          </a:solidFill>
                        </a:defRPr>
                      </a:pPr>
                      <a:t>[CELLRANGE]</a:t>
                    </a:fld>
                    <a:endParaRPr lang="en-US" baseline="0"/>
                  </a:p>
                  <a:p>
                    <a:pPr algn="ctr">
                      <a:defRPr lang="en-US" sz="1200" b="1">
                        <a:solidFill>
                          <a:srgbClr val="006464"/>
                        </a:solidFill>
                      </a:defRPr>
                    </a:pPr>
                    <a:fld id="{9D374F34-348E-49C7-A600-0C96E3987209}" type="VALUE">
                      <a:rPr lang="en-US"/>
                      <a:pPr algn="ctr">
                        <a:defRPr lang="en-US" sz="1200" b="1">
                          <a:solidFill>
                            <a:srgbClr val="006464"/>
                          </a:solidFill>
                        </a:defRPr>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rgbClr val="006464"/>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4-5D8B-4C5C-B663-18DA5D01BBD8}"/>
                </c:ext>
              </c:extLst>
            </c:dLbl>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rgbClr val="0CBFD4"/>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numRef>
              <c:f>Processing!$K$24:$K$28</c:f>
              <c:numCache>
                <c:formatCode>General</c:formatCode>
                <c:ptCount val="5"/>
                <c:pt idx="0">
                  <c:v>1</c:v>
                </c:pt>
                <c:pt idx="1">
                  <c:v>2</c:v>
                </c:pt>
                <c:pt idx="2">
                  <c:v>3</c:v>
                </c:pt>
                <c:pt idx="3">
                  <c:v>4</c:v>
                </c:pt>
                <c:pt idx="4">
                  <c:v>5</c:v>
                </c:pt>
              </c:numCache>
            </c:numRef>
          </c:cat>
          <c:val>
            <c:numRef>
              <c:f>Processing!$Q$24:$Q$28</c:f>
              <c:numCache>
                <c:formatCode>0</c:formatCode>
                <c:ptCount val="5"/>
                <c:pt idx="0">
                  <c:v>1218000</c:v>
                </c:pt>
                <c:pt idx="1">
                  <c:v>1113885</c:v>
                </c:pt>
                <c:pt idx="2">
                  <c:v>103998.40000000004</c:v>
                </c:pt>
                <c:pt idx="3">
                  <c:v>84389.45</c:v>
                </c:pt>
                <c:pt idx="4">
                  <c:v>80350.140000000029</c:v>
                </c:pt>
              </c:numCache>
            </c:numRef>
          </c:val>
          <c:extLst>
            <c:ext xmlns:c15="http://schemas.microsoft.com/office/drawing/2012/chart" uri="{02D57815-91ED-43cb-92C2-25804820EDAC}">
              <c15:datalabelsRange>
                <c15:f>Processing!$S$24:$S$28</c15:f>
                <c15:dlblRangeCache>
                  <c:ptCount val="5"/>
                  <c:pt idx="0">
                    <c:v>+4%</c:v>
                  </c:pt>
                  <c:pt idx="1">
                    <c:v>+83%</c:v>
                  </c:pt>
                  <c:pt idx="2">
                    <c:v>+10%</c:v>
                  </c:pt>
                  <c:pt idx="3">
                    <c:v>+2%</c:v>
                  </c:pt>
                </c15:dlblRangeCache>
              </c15:datalabelsRange>
            </c:ext>
            <c:ext xmlns:c16="http://schemas.microsoft.com/office/drawing/2014/chart" uri="{C3380CC4-5D6E-409C-BE32-E72D297353CC}">
              <c16:uniqueId val="{00000005-5D8B-4C5C-B663-18DA5D01BBD8}"/>
            </c:ext>
          </c:extLst>
        </c:ser>
        <c:ser>
          <c:idx val="1"/>
          <c:order val="1"/>
          <c:tx>
            <c:strRef>
              <c:f>Processing!$R$23</c:f>
              <c:strCache>
                <c:ptCount val="1"/>
                <c:pt idx="0">
                  <c:v>Cursor</c:v>
                </c:pt>
              </c:strCache>
            </c:strRef>
          </c:tx>
          <c:spPr>
            <a:solidFill>
              <a:srgbClr val="FEB36E"/>
            </a:solidFill>
            <a:ln w="12700">
              <a:solidFill>
                <a:srgbClr val="FF6600"/>
              </a:solidFill>
            </a:ln>
            <a:effectLst/>
          </c:spPr>
          <c:invertIfNegative val="0"/>
          <c:cat>
            <c:numRef>
              <c:f>Processing!$K$24:$K$28</c:f>
              <c:numCache>
                <c:formatCode>General</c:formatCode>
                <c:ptCount val="5"/>
                <c:pt idx="0">
                  <c:v>1</c:v>
                </c:pt>
                <c:pt idx="1">
                  <c:v>2</c:v>
                </c:pt>
                <c:pt idx="2">
                  <c:v>3</c:v>
                </c:pt>
                <c:pt idx="3">
                  <c:v>4</c:v>
                </c:pt>
                <c:pt idx="4">
                  <c:v>5</c:v>
                </c:pt>
              </c:numCache>
            </c:numRef>
          </c:cat>
          <c:val>
            <c:numRef>
              <c:f>Processing!$R$24:$R$28</c:f>
              <c:numCache>
                <c:formatCode>General</c:formatCode>
                <c:ptCount val="5"/>
                <c:pt idx="0">
                  <c:v>#N/A</c:v>
                </c:pt>
                <c:pt idx="1">
                  <c:v>#N/A</c:v>
                </c:pt>
                <c:pt idx="2">
                  <c:v>#N/A</c:v>
                </c:pt>
                <c:pt idx="3">
                  <c:v>#N/A</c:v>
                </c:pt>
                <c:pt idx="4">
                  <c:v>#N/A</c:v>
                </c:pt>
              </c:numCache>
            </c:numRef>
          </c:val>
          <c:extLst>
            <c:ext xmlns:c16="http://schemas.microsoft.com/office/drawing/2014/chart" uri="{C3380CC4-5D6E-409C-BE32-E72D297353CC}">
              <c16:uniqueId val="{00000006-5D8B-4C5C-B663-18DA5D01BBD8}"/>
            </c:ext>
          </c:extLst>
        </c:ser>
        <c:dLbls>
          <c:showLegendKey val="0"/>
          <c:showVal val="0"/>
          <c:showCatName val="0"/>
          <c:showSerName val="0"/>
          <c:showPercent val="0"/>
          <c:showBubbleSize val="0"/>
        </c:dLbls>
        <c:gapWidth val="67"/>
        <c:overlap val="100"/>
        <c:axId val="1073241136"/>
        <c:axId val="1073241968"/>
      </c:barChart>
      <c:catAx>
        <c:axId val="1073241136"/>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600" b="1" i="0" u="none" strike="noStrike" kern="1200" baseline="0">
                <a:solidFill>
                  <a:srgbClr val="0CBFD4"/>
                </a:solidFill>
                <a:latin typeface="+mn-lt"/>
                <a:ea typeface="+mn-ea"/>
                <a:cs typeface="+mn-cs"/>
              </a:defRPr>
            </a:pPr>
            <a:endParaRPr lang="en-US"/>
          </a:p>
        </c:txPr>
        <c:crossAx val="1073241968"/>
        <c:crosses val="autoZero"/>
        <c:auto val="1"/>
        <c:lblAlgn val="ctr"/>
        <c:lblOffset val="100"/>
        <c:noMultiLvlLbl val="0"/>
      </c:catAx>
      <c:valAx>
        <c:axId val="1073241968"/>
        <c:scaling>
          <c:orientation val="minMax"/>
        </c:scaling>
        <c:delete val="1"/>
        <c:axPos val="t"/>
        <c:numFmt formatCode="0" sourceLinked="1"/>
        <c:majorTickMark val="none"/>
        <c:minorTickMark val="none"/>
        <c:tickLblPos val="nextTo"/>
        <c:crossAx val="1073241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134585099939431"/>
          <c:y val="5.2243084998990497E-2"/>
          <c:w val="0.56192368261659598"/>
          <c:h val="0.93653947102766"/>
        </c:manualLayout>
      </c:layout>
      <c:doughnutChart>
        <c:varyColors val="1"/>
        <c:ser>
          <c:idx val="0"/>
          <c:order val="0"/>
          <c:spPr>
            <a:solidFill>
              <a:schemeClr val="bg1"/>
            </a:solidFill>
            <a:ln>
              <a:noFill/>
            </a:ln>
          </c:spPr>
          <c:dPt>
            <c:idx val="0"/>
            <c:bubble3D val="0"/>
            <c:spPr>
              <a:solidFill>
                <a:schemeClr val="bg1"/>
              </a:solidFill>
              <a:ln w="19050">
                <a:noFill/>
              </a:ln>
              <a:effectLst/>
            </c:spPr>
            <c:extLst>
              <c:ext xmlns:c16="http://schemas.microsoft.com/office/drawing/2014/chart" uri="{C3380CC4-5D6E-409C-BE32-E72D297353CC}">
                <c16:uniqueId val="{00000001-FF8A-4708-AC32-3F0BDDAFA68C}"/>
              </c:ext>
            </c:extLst>
          </c:dPt>
          <c:dPt>
            <c:idx val="1"/>
            <c:bubble3D val="0"/>
            <c:spPr>
              <a:solidFill>
                <a:schemeClr val="bg1">
                  <a:alpha val="40000"/>
                </a:schemeClr>
              </a:solidFill>
              <a:ln w="19050">
                <a:noFill/>
              </a:ln>
              <a:effectLst/>
            </c:spPr>
            <c:extLst>
              <c:ext xmlns:c16="http://schemas.microsoft.com/office/drawing/2014/chart" uri="{C3380CC4-5D6E-409C-BE32-E72D297353CC}">
                <c16:uniqueId val="{00000003-FF8A-4708-AC32-3F0BDDAFA68C}"/>
              </c:ext>
            </c:extLst>
          </c:dPt>
          <c:val>
            <c:numRef>
              <c:f>Processing!$W$25:$X$25</c:f>
              <c:numCache>
                <c:formatCode>0%</c:formatCode>
                <c:ptCount val="2"/>
                <c:pt idx="0">
                  <c:v>0.1335948853921933</c:v>
                </c:pt>
                <c:pt idx="1">
                  <c:v>0.86640511460780667</c:v>
                </c:pt>
              </c:numCache>
            </c:numRef>
          </c:val>
          <c:extLst>
            <c:ext xmlns:c16="http://schemas.microsoft.com/office/drawing/2014/chart" uri="{C3380CC4-5D6E-409C-BE32-E72D297353CC}">
              <c16:uniqueId val="{00000004-FF8A-4708-AC32-3F0BDDAFA68C}"/>
            </c:ext>
          </c:extLst>
        </c:ser>
        <c:dLbls>
          <c:showLegendKey val="0"/>
          <c:showVal val="0"/>
          <c:showCatName val="0"/>
          <c:showSerName val="0"/>
          <c:showPercent val="0"/>
          <c:showBubbleSize val="0"/>
          <c:showLeaderLines val="1"/>
        </c:dLbls>
        <c:firstSliceAng val="0"/>
        <c:holeSize val="75"/>
      </c:doughnutChart>
      <c:scatterChart>
        <c:scatterStyle val="lineMarker"/>
        <c:varyColors val="0"/>
        <c:ser>
          <c:idx val="1"/>
          <c:order val="1"/>
          <c:spPr>
            <a:ln w="25400" cap="rnd">
              <a:noFill/>
              <a:round/>
            </a:ln>
            <a:effectLst/>
          </c:spPr>
          <c:marker>
            <c:symbol val="circle"/>
            <c:size val="9"/>
            <c:spPr>
              <a:solidFill>
                <a:schemeClr val="bg1"/>
              </a:solidFill>
              <a:ln w="9525">
                <a:noFill/>
              </a:ln>
              <a:effectLst/>
            </c:spPr>
          </c:marker>
          <c:dPt>
            <c:idx val="1"/>
            <c:marker>
              <c:symbol val="circle"/>
              <c:size val="11"/>
              <c:spPr>
                <a:solidFill>
                  <a:schemeClr val="bg1"/>
                </a:solidFill>
                <a:ln w="12700">
                  <a:solidFill>
                    <a:srgbClr val="0CBFD4"/>
                  </a:solidFill>
                </a:ln>
                <a:effectLst>
                  <a:outerShdw blurRad="50800" dist="38100" dir="8100000" algn="tr" rotWithShape="0">
                    <a:prstClr val="black">
                      <a:alpha val="40000"/>
                    </a:prstClr>
                  </a:outerShdw>
                </a:effectLst>
              </c:spPr>
            </c:marker>
            <c:bubble3D val="0"/>
            <c:spPr>
              <a:ln w="25400" cap="rnd">
                <a:noFill/>
                <a:round/>
              </a:ln>
              <a:effectLst>
                <a:outerShdw blurRad="50800" dist="38100" dir="8100000" algn="tr" rotWithShape="0">
                  <a:prstClr val="black">
                    <a:alpha val="40000"/>
                  </a:prstClr>
                </a:outerShdw>
              </a:effectLst>
            </c:spPr>
            <c:extLst>
              <c:ext xmlns:c16="http://schemas.microsoft.com/office/drawing/2014/chart" uri="{C3380CC4-5D6E-409C-BE32-E72D297353CC}">
                <c16:uniqueId val="{00000006-FF8A-4708-AC32-3F0BDDAFA68C}"/>
              </c:ext>
            </c:extLst>
          </c:dPt>
          <c:xVal>
            <c:numRef>
              <c:f>Processing!$Y$24:$Y$25</c:f>
              <c:numCache>
                <c:formatCode>General</c:formatCode>
                <c:ptCount val="2"/>
                <c:pt idx="0">
                  <c:v>0</c:v>
                </c:pt>
                <c:pt idx="1">
                  <c:v>0.74424345736932129</c:v>
                </c:pt>
              </c:numCache>
            </c:numRef>
          </c:xVal>
          <c:yVal>
            <c:numRef>
              <c:f>Processing!$Z$24:$Z$25</c:f>
              <c:numCache>
                <c:formatCode>General</c:formatCode>
                <c:ptCount val="2"/>
                <c:pt idx="0">
                  <c:v>1</c:v>
                </c:pt>
                <c:pt idx="1">
                  <c:v>0.66790843396603305</c:v>
                </c:pt>
              </c:numCache>
            </c:numRef>
          </c:yVal>
          <c:smooth val="0"/>
          <c:extLst>
            <c:ext xmlns:c16="http://schemas.microsoft.com/office/drawing/2014/chart" uri="{C3380CC4-5D6E-409C-BE32-E72D297353CC}">
              <c16:uniqueId val="{00000007-FF8A-4708-AC32-3F0BDDAFA68C}"/>
            </c:ext>
          </c:extLst>
        </c:ser>
        <c:dLbls>
          <c:showLegendKey val="0"/>
          <c:showVal val="0"/>
          <c:showCatName val="0"/>
          <c:showSerName val="0"/>
          <c:showPercent val="0"/>
          <c:showBubbleSize val="0"/>
        </c:dLbls>
        <c:axId val="468282687"/>
        <c:axId val="468286847"/>
      </c:scatterChart>
      <c:valAx>
        <c:axId val="468282687"/>
        <c:scaling>
          <c:orientation val="minMax"/>
          <c:max val="1.1500000000000001"/>
          <c:min val="-1.1500000000000001"/>
        </c:scaling>
        <c:delete val="1"/>
        <c:axPos val="b"/>
        <c:numFmt formatCode="General" sourceLinked="1"/>
        <c:majorTickMark val="out"/>
        <c:minorTickMark val="none"/>
        <c:tickLblPos val="nextTo"/>
        <c:crossAx val="468286847"/>
        <c:crosses val="autoZero"/>
        <c:crossBetween val="midCat"/>
      </c:valAx>
      <c:valAx>
        <c:axId val="468286847"/>
        <c:scaling>
          <c:orientation val="minMax"/>
          <c:max val="1.1500000000000001"/>
          <c:min val="-1.1500000000000001"/>
        </c:scaling>
        <c:delete val="1"/>
        <c:axPos val="l"/>
        <c:numFmt formatCode="General" sourceLinked="1"/>
        <c:majorTickMark val="out"/>
        <c:minorTickMark val="none"/>
        <c:tickLblPos val="nextTo"/>
        <c:crossAx val="4682826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Sold</a:t>
            </a:r>
            <a:r>
              <a:rPr lang="ru-RU" sz="1400" b="0" i="0" u="none" strike="noStrike" baseline="0"/>
              <a:t> </a:t>
            </a:r>
            <a:r>
              <a:rPr lang="en-US" sz="1400" b="0" i="0" u="none" strike="noStrike" baseline="0"/>
              <a:t> Qty</a:t>
            </a:r>
            <a:endParaRPr lang="ru-RU"/>
          </a:p>
        </c:rich>
      </c:tx>
      <c:layout>
        <c:manualLayout>
          <c:xMode val="edge"/>
          <c:yMode val="edge"/>
          <c:x val="5.3041557305336842E-2"/>
          <c:y val="2.386634844868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4136482939632547E-2"/>
          <c:y val="0.12962962962962962"/>
          <c:w val="0.87753018372703417"/>
          <c:h val="0.74908209390492841"/>
        </c:manualLayout>
      </c:layout>
      <c:barChart>
        <c:barDir val="col"/>
        <c:grouping val="clustered"/>
        <c:varyColors val="0"/>
        <c:ser>
          <c:idx val="0"/>
          <c:order val="0"/>
          <c:tx>
            <c:strRef>
              <c:f>Processing!$K$1</c:f>
              <c:strCache>
                <c:ptCount val="1"/>
                <c:pt idx="0">
                  <c:v>SoldB</c:v>
                </c:pt>
              </c:strCache>
            </c:strRef>
          </c:tx>
          <c:spPr>
            <a:gradFill>
              <a:gsLst>
                <a:gs pos="0">
                  <a:srgbClr val="D9DEE3"/>
                </a:gs>
                <a:gs pos="100000">
                  <a:srgbClr val="E8EBEE"/>
                </a:gs>
              </a:gsLst>
              <a:lin ang="5400000" scaled="1"/>
            </a:gra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300" b="0" i="0" u="none" strike="noStrike" kern="1200" baseline="0">
                    <a:solidFill>
                      <a:srgbClr val="1C85A8"/>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Processing!$H$2:$H$7</c:f>
              <c:numCache>
                <c:formatCode>General</c:formatCode>
                <c:ptCount val="6"/>
                <c:pt idx="0">
                  <c:v>2021</c:v>
                </c:pt>
                <c:pt idx="1">
                  <c:v>2022</c:v>
                </c:pt>
                <c:pt idx="2">
                  <c:v>2023</c:v>
                </c:pt>
                <c:pt idx="3">
                  <c:v>2024</c:v>
                </c:pt>
                <c:pt idx="4">
                  <c:v>2025</c:v>
                </c:pt>
                <c:pt idx="5">
                  <c:v>2026</c:v>
                </c:pt>
              </c:numCache>
            </c:numRef>
          </c:cat>
          <c:val>
            <c:numRef>
              <c:f>Processing!$K$2:$K$7</c:f>
              <c:numCache>
                <c:formatCode>General</c:formatCode>
                <c:ptCount val="6"/>
                <c:pt idx="0">
                  <c:v>729</c:v>
                </c:pt>
                <c:pt idx="1">
                  <c:v>1061</c:v>
                </c:pt>
                <c:pt idx="2">
                  <c:v>1037</c:v>
                </c:pt>
                <c:pt idx="3">
                  <c:v>1080</c:v>
                </c:pt>
                <c:pt idx="4">
                  <c:v>1097</c:v>
                </c:pt>
                <c:pt idx="5">
                  <c:v>1401</c:v>
                </c:pt>
              </c:numCache>
            </c:numRef>
          </c:val>
          <c:extLst>
            <c:ext xmlns:c16="http://schemas.microsoft.com/office/drawing/2014/chart" uri="{C3380CC4-5D6E-409C-BE32-E72D297353CC}">
              <c16:uniqueId val="{00000000-BC02-43EC-8A07-BD2031A89761}"/>
            </c:ext>
          </c:extLst>
        </c:ser>
        <c:ser>
          <c:idx val="1"/>
          <c:order val="1"/>
          <c:tx>
            <c:strRef>
              <c:f>Processing!$O$1</c:f>
              <c:strCache>
                <c:ptCount val="1"/>
                <c:pt idx="0">
                  <c:v>Sol Cursor</c:v>
                </c:pt>
              </c:strCache>
            </c:strRef>
          </c:tx>
          <c:spPr>
            <a:gradFill>
              <a:gsLst>
                <a:gs pos="0">
                  <a:srgbClr val="4DABCB"/>
                </a:gs>
                <a:gs pos="100000">
                  <a:srgbClr val="1C85A8"/>
                </a:gs>
              </a:gsLst>
              <a:lin ang="5400000" scaled="1"/>
            </a:gra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Processing!$O$2:$O$7</c:f>
              <c:numCache>
                <c:formatCode>General</c:formatCode>
                <c:ptCount val="6"/>
                <c:pt idx="0">
                  <c:v>729</c:v>
                </c:pt>
                <c:pt idx="1">
                  <c:v>1061</c:v>
                </c:pt>
                <c:pt idx="2">
                  <c:v>1037</c:v>
                </c:pt>
                <c:pt idx="3">
                  <c:v>1080</c:v>
                </c:pt>
                <c:pt idx="4">
                  <c:v>1097</c:v>
                </c:pt>
                <c:pt idx="5">
                  <c:v>1401</c:v>
                </c:pt>
              </c:numCache>
            </c:numRef>
          </c:val>
          <c:extLst>
            <c:ext xmlns:c16="http://schemas.microsoft.com/office/drawing/2014/chart" uri="{C3380CC4-5D6E-409C-BE32-E72D297353CC}">
              <c16:uniqueId val="{00000001-BC02-43EC-8A07-BD2031A89761}"/>
            </c:ext>
          </c:extLst>
        </c:ser>
        <c:dLbls>
          <c:showLegendKey val="0"/>
          <c:showVal val="0"/>
          <c:showCatName val="0"/>
          <c:showSerName val="0"/>
          <c:showPercent val="0"/>
          <c:showBubbleSize val="0"/>
        </c:dLbls>
        <c:gapWidth val="70"/>
        <c:overlap val="100"/>
        <c:axId val="1073241136"/>
        <c:axId val="1073241968"/>
      </c:barChart>
      <c:lineChart>
        <c:grouping val="standard"/>
        <c:varyColors val="0"/>
        <c:ser>
          <c:idx val="2"/>
          <c:order val="2"/>
          <c:tx>
            <c:strRef>
              <c:f>Processing!$S$1</c:f>
              <c:strCache>
                <c:ptCount val="1"/>
                <c:pt idx="0">
                  <c:v>Perc3</c:v>
                </c:pt>
              </c:strCache>
            </c:strRef>
          </c:tx>
          <c:spPr>
            <a:ln w="12700" cap="rnd">
              <a:solidFill>
                <a:srgbClr val="FF6600"/>
              </a:solidFill>
              <a:prstDash val="dash"/>
              <a:round/>
            </a:ln>
            <a:effectLst/>
          </c:spPr>
          <c:marker>
            <c:symbol val="circle"/>
            <c:size val="6"/>
            <c:spPr>
              <a:solidFill>
                <a:schemeClr val="bg1">
                  <a:alpha val="98000"/>
                </a:schemeClr>
              </a:solidFill>
              <a:ln w="12700">
                <a:solidFill>
                  <a:srgbClr val="FF6600"/>
                </a:solidFill>
              </a:ln>
              <a:effectLst/>
            </c:spPr>
          </c:marker>
          <c:dLbls>
            <c:dLbl>
              <c:idx val="0"/>
              <c:tx>
                <c:rich>
                  <a:bodyPr/>
                  <a:lstStyle/>
                  <a:p>
                    <a:fld id="{64DCD423-ABDB-4999-904D-9DECD65B39BE}" type="CELLRANGE">
                      <a:rPr lang="en-US"/>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BC02-43EC-8A07-BD2031A89761}"/>
                </c:ext>
              </c:extLst>
            </c:dLbl>
            <c:dLbl>
              <c:idx val="1"/>
              <c:tx>
                <c:rich>
                  <a:bodyPr/>
                  <a:lstStyle/>
                  <a:p>
                    <a:fld id="{9FCD54AF-B40E-4151-9F55-3681CF942733}"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BC02-43EC-8A07-BD2031A89761}"/>
                </c:ext>
              </c:extLst>
            </c:dLbl>
            <c:dLbl>
              <c:idx val="2"/>
              <c:tx>
                <c:rich>
                  <a:bodyPr/>
                  <a:lstStyle/>
                  <a:p>
                    <a:fld id="{2E2F1172-C568-4D84-9A63-CF9601303F53}"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BC02-43EC-8A07-BD2031A89761}"/>
                </c:ext>
              </c:extLst>
            </c:dLbl>
            <c:dLbl>
              <c:idx val="3"/>
              <c:tx>
                <c:rich>
                  <a:bodyPr/>
                  <a:lstStyle/>
                  <a:p>
                    <a:fld id="{ADCE620D-359B-4C3D-932D-20E1833796AB}"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BC02-43EC-8A07-BD2031A89761}"/>
                </c:ext>
              </c:extLst>
            </c:dLbl>
            <c:dLbl>
              <c:idx val="4"/>
              <c:tx>
                <c:rich>
                  <a:bodyPr/>
                  <a:lstStyle/>
                  <a:p>
                    <a:fld id="{6456356A-C9D1-4214-9A7C-28DF4A1DD1BE}"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BC02-43EC-8A07-BD2031A89761}"/>
                </c:ext>
              </c:extLst>
            </c:dLbl>
            <c:dLbl>
              <c:idx val="5"/>
              <c:tx>
                <c:rich>
                  <a:bodyPr/>
                  <a:lstStyle/>
                  <a:p>
                    <a:fld id="{ACDB279A-308B-4942-A852-9F89FAFC14BB}"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BC02-43EC-8A07-BD2031A89761}"/>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CBFD4"/>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val>
            <c:numRef>
              <c:f>Processing!$S$2:$S$7</c:f>
              <c:numCache>
                <c:formatCode>0</c:formatCode>
                <c:ptCount val="6"/>
                <c:pt idx="0">
                  <c:v>969.57</c:v>
                </c:pt>
                <c:pt idx="1">
                  <c:v>1411.13</c:v>
                </c:pt>
                <c:pt idx="2">
                  <c:v>1379.21</c:v>
                </c:pt>
                <c:pt idx="3">
                  <c:v>1436.4</c:v>
                </c:pt>
                <c:pt idx="4">
                  <c:v>1459.01</c:v>
                </c:pt>
                <c:pt idx="5">
                  <c:v>1863.3300000000002</c:v>
                </c:pt>
              </c:numCache>
            </c:numRef>
          </c:val>
          <c:smooth val="0"/>
          <c:extLst>
            <c:ext xmlns:c15="http://schemas.microsoft.com/office/drawing/2012/chart" uri="{02D57815-91ED-43cb-92C2-25804820EDAC}">
              <c15:datalabelsRange>
                <c15:f>Processing!$W$2:$W$7</c15:f>
                <c15:dlblRangeCache>
                  <c:ptCount val="6"/>
                  <c:pt idx="1">
                    <c:v>+19%</c:v>
                  </c:pt>
                  <c:pt idx="2">
                    <c:v>-1%</c:v>
                  </c:pt>
                  <c:pt idx="3">
                    <c:v>+2%</c:v>
                  </c:pt>
                  <c:pt idx="4">
                    <c:v>+1%</c:v>
                  </c:pt>
                  <c:pt idx="5">
                    <c:v>+12%</c:v>
                  </c:pt>
                </c15:dlblRangeCache>
              </c15:datalabelsRange>
            </c:ext>
            <c:ext xmlns:c16="http://schemas.microsoft.com/office/drawing/2014/chart" uri="{C3380CC4-5D6E-409C-BE32-E72D297353CC}">
              <c16:uniqueId val="{00000008-BC02-43EC-8A07-BD2031A89761}"/>
            </c:ext>
          </c:extLst>
        </c:ser>
        <c:dLbls>
          <c:showLegendKey val="0"/>
          <c:showVal val="0"/>
          <c:showCatName val="0"/>
          <c:showSerName val="0"/>
          <c:showPercent val="0"/>
          <c:showBubbleSize val="0"/>
        </c:dLbls>
        <c:marker val="1"/>
        <c:smooth val="0"/>
        <c:axId val="1073241136"/>
        <c:axId val="1073241968"/>
      </c:lineChart>
      <c:catAx>
        <c:axId val="107324113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073241968"/>
        <c:crosses val="autoZero"/>
        <c:auto val="1"/>
        <c:lblAlgn val="ctr"/>
        <c:lblOffset val="100"/>
        <c:noMultiLvlLbl val="0"/>
      </c:catAx>
      <c:valAx>
        <c:axId val="1073241968"/>
        <c:scaling>
          <c:orientation val="minMax"/>
        </c:scaling>
        <c:delete val="1"/>
        <c:axPos val="l"/>
        <c:numFmt formatCode="General" sourceLinked="1"/>
        <c:majorTickMark val="none"/>
        <c:minorTickMark val="none"/>
        <c:tickLblPos val="nextTo"/>
        <c:crossAx val="1073241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Purchase Value</a:t>
            </a:r>
            <a:endParaRPr lang="ru-RU"/>
          </a:p>
        </c:rich>
      </c:tx>
      <c:layout>
        <c:manualLayout>
          <c:xMode val="edge"/>
          <c:yMode val="edge"/>
          <c:x val="5.610243304515343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0555555555555555E-2"/>
          <c:y val="0.19949074074074077"/>
          <c:w val="0.93888888888888888"/>
          <c:h val="0.69310987168270621"/>
        </c:manualLayout>
      </c:layout>
      <c:areaChart>
        <c:grouping val="stacked"/>
        <c:varyColors val="0"/>
        <c:ser>
          <c:idx val="1"/>
          <c:order val="1"/>
          <c:tx>
            <c:strRef>
              <c:f>Processing!$J$1</c:f>
              <c:strCache>
                <c:ptCount val="1"/>
                <c:pt idx="0">
                  <c:v>CostB</c:v>
                </c:pt>
              </c:strCache>
            </c:strRef>
          </c:tx>
          <c:spPr>
            <a:gradFill>
              <a:gsLst>
                <a:gs pos="0">
                  <a:srgbClr val="D9DEE3"/>
                </a:gs>
                <a:gs pos="100000">
                  <a:srgbClr val="E8EBEE">
                    <a:alpha val="45000"/>
                  </a:srgbClr>
                </a:gs>
              </a:gsLst>
              <a:lin ang="5400000" scaled="1"/>
            </a:gradFill>
            <a:ln>
              <a:solidFill>
                <a:srgbClr val="FE983C">
                  <a:alpha val="96000"/>
                </a:srgbClr>
              </a:solidFill>
            </a:ln>
            <a:effectLst/>
          </c:spPr>
          <c:cat>
            <c:numRef>
              <c:f>Processing!$H$2:$H$7</c:f>
              <c:numCache>
                <c:formatCode>General</c:formatCode>
                <c:ptCount val="6"/>
                <c:pt idx="0">
                  <c:v>2021</c:v>
                </c:pt>
                <c:pt idx="1">
                  <c:v>2022</c:v>
                </c:pt>
                <c:pt idx="2">
                  <c:v>2023</c:v>
                </c:pt>
                <c:pt idx="3">
                  <c:v>2024</c:v>
                </c:pt>
                <c:pt idx="4">
                  <c:v>2025</c:v>
                </c:pt>
                <c:pt idx="5">
                  <c:v>2026</c:v>
                </c:pt>
              </c:numCache>
            </c:numRef>
          </c:cat>
          <c:val>
            <c:numRef>
              <c:f>Processing!$J$2:$J$7</c:f>
              <c:numCache>
                <c:formatCode>0</c:formatCode>
                <c:ptCount val="6"/>
                <c:pt idx="0">
                  <c:v>304232.88999999996</c:v>
                </c:pt>
                <c:pt idx="1">
                  <c:v>802404.8</c:v>
                </c:pt>
                <c:pt idx="2">
                  <c:v>332919.71000000008</c:v>
                </c:pt>
                <c:pt idx="3">
                  <c:v>637693.02999999991</c:v>
                </c:pt>
                <c:pt idx="4">
                  <c:v>381005.73000000004</c:v>
                </c:pt>
                <c:pt idx="5">
                  <c:v>347675.17000000004</c:v>
                </c:pt>
              </c:numCache>
            </c:numRef>
          </c:val>
          <c:extLst>
            <c:ext xmlns:c16="http://schemas.microsoft.com/office/drawing/2014/chart" uri="{C3380CC4-5D6E-409C-BE32-E72D297353CC}">
              <c16:uniqueId val="{00000000-4E09-4AE6-A7C4-0FA3AC322A60}"/>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axId val="1719354975"/>
        <c:axId val="1719350815"/>
      </c:areaChart>
      <c:lineChart>
        <c:grouping val="standard"/>
        <c:varyColors val="0"/>
        <c:ser>
          <c:idx val="0"/>
          <c:order val="0"/>
          <c:tx>
            <c:v>line</c:v>
          </c:tx>
          <c:spPr>
            <a:ln w="12700" cap="rnd">
              <a:solidFill>
                <a:srgbClr val="FE983C"/>
              </a:solidFill>
              <a:round/>
            </a:ln>
            <a:effectLst/>
          </c:spPr>
          <c:marker>
            <c:symbol val="circle"/>
            <c:size val="6"/>
            <c:spPr>
              <a:solidFill>
                <a:schemeClr val="bg1"/>
              </a:solidFill>
              <a:ln w="12700">
                <a:solidFill>
                  <a:srgbClr val="FE983C"/>
                </a:solidFill>
              </a:ln>
              <a:effectLst/>
            </c:spPr>
          </c:marker>
          <c:dLbls>
            <c:dLbl>
              <c:idx val="0"/>
              <c:tx>
                <c:rich>
                  <a:bodyPr rot="0" spcFirstLastPara="1" vertOverflow="ellipsis" vert="horz" wrap="square" lIns="38100" tIns="19050" rIns="38100" bIns="19050" anchor="ctr" anchorCtr="1">
                    <a:spAutoFit/>
                  </a:bodyPr>
                  <a:lstStyle/>
                  <a:p>
                    <a:pPr>
                      <a:defRPr sz="1200" b="1" i="0" u="none" strike="noStrike" kern="1200" baseline="0">
                        <a:solidFill>
                          <a:srgbClr val="006464"/>
                        </a:solidFill>
                        <a:latin typeface="+mn-lt"/>
                        <a:ea typeface="+mn-ea"/>
                        <a:cs typeface="+mn-cs"/>
                      </a:defRPr>
                    </a:pPr>
                    <a:fld id="{72C58CC1-28C0-40D1-A4E6-F16483B64857}" type="CELLRANGE">
                      <a:rPr lang="en-US" sz="1200"/>
                      <a:pPr>
                        <a:defRPr sz="1200" b="1">
                          <a:solidFill>
                            <a:srgbClr val="006464"/>
                          </a:solidFill>
                        </a:defRPr>
                      </a:pPr>
                      <a:t>[CELLRANGE]</a:t>
                    </a:fld>
                    <a:endParaRPr lang="en-US" sz="1200" baseline="0"/>
                  </a:p>
                  <a:p>
                    <a:pPr>
                      <a:defRPr sz="1200" b="1">
                        <a:solidFill>
                          <a:srgbClr val="006464"/>
                        </a:solidFill>
                      </a:defRPr>
                    </a:pPr>
                    <a:fld id="{CEEF9061-C18E-482D-9907-F51C20D5F3DD}" type="VALUE">
                      <a:rPr lang="en-US" sz="1200"/>
                      <a:pPr>
                        <a:defRPr sz="1200" b="1">
                          <a:solidFill>
                            <a:srgbClr val="006464"/>
                          </a:solidFill>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06464"/>
                      </a:solidFill>
                      <a:latin typeface="+mn-lt"/>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4E09-4AE6-A7C4-0FA3AC322A60}"/>
                </c:ext>
              </c:extLst>
            </c:dLbl>
            <c:dLbl>
              <c:idx val="1"/>
              <c:tx>
                <c:rich>
                  <a:bodyPr/>
                  <a:lstStyle/>
                  <a:p>
                    <a:fld id="{050E1AE0-1052-4F09-9666-0BDA0459CC47}" type="CELLRANGE">
                      <a:rPr lang="en-US" b="1"/>
                      <a:pPr/>
                      <a:t>[CELLRANGE]</a:t>
                    </a:fld>
                    <a:endParaRPr lang="en-US" b="1" baseline="0"/>
                  </a:p>
                  <a:p>
                    <a:fld id="{38E6DF5C-BA80-43D5-9C47-8B7D3DBB4EFD}" type="VALUE">
                      <a:rPr lang="en-US" b="1">
                        <a:solidFill>
                          <a:srgbClr val="006464"/>
                        </a:solidFill>
                      </a:rPr>
                      <a:pPr/>
                      <a:t>[VALUE]</a:t>
                    </a:fld>
                    <a:endParaRPr lang="en-IN"/>
                  </a:p>
                </c:rich>
              </c:tx>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4E09-4AE6-A7C4-0FA3AC322A60}"/>
                </c:ext>
              </c:extLst>
            </c:dLbl>
            <c:dLbl>
              <c:idx val="2"/>
              <c:tx>
                <c:rich>
                  <a:bodyPr/>
                  <a:lstStyle/>
                  <a:p>
                    <a:fld id="{EC45CCF6-192A-434A-A42F-8436D9E74F5F}" type="CELLRANGE">
                      <a:rPr lang="en-US">
                        <a:solidFill>
                          <a:srgbClr val="0CBFD4"/>
                        </a:solidFill>
                      </a:rPr>
                      <a:pPr/>
                      <a:t>[CELLRANGE]</a:t>
                    </a:fld>
                    <a:endParaRPr lang="en-US" baseline="0">
                      <a:solidFill>
                        <a:srgbClr val="0CBFD4"/>
                      </a:solidFill>
                    </a:endParaRPr>
                  </a:p>
                  <a:p>
                    <a:fld id="{2EE7F966-1DC2-409D-A236-9FFBF578CA00}" type="VALUE">
                      <a:rPr lang="en-US">
                        <a:solidFill>
                          <a:srgbClr val="006464"/>
                        </a:solidFill>
                      </a:rPr>
                      <a:pPr/>
                      <a:t>[VALUE]</a:t>
                    </a:fld>
                    <a:endParaRPr lang="en-IN"/>
                  </a:p>
                </c:rich>
              </c:tx>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4-4E09-4AE6-A7C4-0FA3AC322A60}"/>
                </c:ext>
              </c:extLst>
            </c:dLbl>
            <c:dLbl>
              <c:idx val="3"/>
              <c:tx>
                <c:rich>
                  <a:bodyPr/>
                  <a:lstStyle/>
                  <a:p>
                    <a:fld id="{5C16AF42-53B3-4A46-B2CB-632AFB295905}" type="CELLRANGE">
                      <a:rPr lang="en-US"/>
                      <a:pPr/>
                      <a:t>[CELLRANGE]</a:t>
                    </a:fld>
                    <a:endParaRPr lang="en-US" baseline="0"/>
                  </a:p>
                  <a:p>
                    <a:fld id="{CE3F71A6-AD52-4883-85CF-8D310853EEDB}" type="VALUE">
                      <a:rPr lang="en-US">
                        <a:solidFill>
                          <a:srgbClr val="006464"/>
                        </a:solidFill>
                      </a:rPr>
                      <a:pPr/>
                      <a:t>[VALUE]</a:t>
                    </a:fld>
                    <a:endParaRPr lang="en-IN"/>
                  </a:p>
                </c:rich>
              </c:tx>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5-4E09-4AE6-A7C4-0FA3AC322A60}"/>
                </c:ext>
              </c:extLst>
            </c:dLbl>
            <c:dLbl>
              <c:idx val="4"/>
              <c:tx>
                <c:rich>
                  <a:bodyPr/>
                  <a:lstStyle/>
                  <a:p>
                    <a:fld id="{36647445-670D-4031-A2C8-D08A0BDD89CA}" type="CELLRANGE">
                      <a:rPr lang="en-US"/>
                      <a:pPr/>
                      <a:t>[CELLRANGE]</a:t>
                    </a:fld>
                    <a:endParaRPr lang="en-US" baseline="0"/>
                  </a:p>
                  <a:p>
                    <a:fld id="{F6C3045F-01CE-4139-9FBE-A334DB76F11E}" type="VALUE">
                      <a:rPr lang="en-US">
                        <a:solidFill>
                          <a:srgbClr val="006464"/>
                        </a:solidFill>
                      </a:rPr>
                      <a:pPr/>
                      <a:t>[VALUE]</a:t>
                    </a:fld>
                    <a:endParaRPr lang="en-IN"/>
                  </a:p>
                </c:rich>
              </c:tx>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6-4E09-4AE6-A7C4-0FA3AC322A60}"/>
                </c:ext>
              </c:extLst>
            </c:dLbl>
            <c:dLbl>
              <c:idx val="5"/>
              <c:tx>
                <c:rich>
                  <a:bodyPr/>
                  <a:lstStyle/>
                  <a:p>
                    <a:fld id="{D0A61248-4C48-4C0F-A9E2-EF682E87DDF4}" type="CELLRANGE">
                      <a:rPr lang="en-US"/>
                      <a:pPr/>
                      <a:t>[CELLRANGE]</a:t>
                    </a:fld>
                    <a:endParaRPr lang="en-US" baseline="0"/>
                  </a:p>
                  <a:p>
                    <a:fld id="{DD7D75AC-4C78-4321-9216-D227942CF2ED}" type="VALUE">
                      <a:rPr lang="en-US">
                        <a:solidFill>
                          <a:srgbClr val="006464"/>
                        </a:solidFill>
                      </a:rPr>
                      <a:pPr/>
                      <a:t>[VALUE]</a:t>
                    </a:fld>
                    <a:endParaRPr lang="en-IN"/>
                  </a:p>
                </c:rich>
              </c:tx>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7-4E09-4AE6-A7C4-0FA3AC322A60}"/>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CBFD4"/>
                    </a:solidFill>
                    <a:latin typeface="+mn-lt"/>
                    <a:ea typeface="+mn-ea"/>
                    <a:cs typeface="+mn-cs"/>
                  </a:defRPr>
                </a:pPr>
                <a:endParaRPr lang="en-US"/>
              </a:p>
            </c:txPr>
            <c:dLblPos val="t"/>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numRef>
              <c:f>Processing!$H$2:$H$7</c:f>
              <c:numCache>
                <c:formatCode>General</c:formatCode>
                <c:ptCount val="6"/>
                <c:pt idx="0">
                  <c:v>2021</c:v>
                </c:pt>
                <c:pt idx="1">
                  <c:v>2022</c:v>
                </c:pt>
                <c:pt idx="2">
                  <c:v>2023</c:v>
                </c:pt>
                <c:pt idx="3">
                  <c:v>2024</c:v>
                </c:pt>
                <c:pt idx="4">
                  <c:v>2025</c:v>
                </c:pt>
                <c:pt idx="5">
                  <c:v>2026</c:v>
                </c:pt>
              </c:numCache>
            </c:numRef>
          </c:cat>
          <c:val>
            <c:numRef>
              <c:f>Processing!$J$2:$J$7</c:f>
              <c:numCache>
                <c:formatCode>0</c:formatCode>
                <c:ptCount val="6"/>
                <c:pt idx="0">
                  <c:v>304232.88999999996</c:v>
                </c:pt>
                <c:pt idx="1">
                  <c:v>802404.8</c:v>
                </c:pt>
                <c:pt idx="2">
                  <c:v>332919.71000000008</c:v>
                </c:pt>
                <c:pt idx="3">
                  <c:v>637693.02999999991</c:v>
                </c:pt>
                <c:pt idx="4">
                  <c:v>381005.73000000004</c:v>
                </c:pt>
                <c:pt idx="5">
                  <c:v>347675.17000000004</c:v>
                </c:pt>
              </c:numCache>
            </c:numRef>
          </c:val>
          <c:smooth val="0"/>
          <c:extLst>
            <c:ext xmlns:c15="http://schemas.microsoft.com/office/drawing/2012/chart" uri="{02D57815-91ED-43cb-92C2-25804820EDAC}">
              <c15:datalabelsRange>
                <c15:f>Processing!$V$2:$V$7</c15:f>
                <c15:dlblRangeCache>
                  <c:ptCount val="6"/>
                  <c:pt idx="1">
                    <c:v>+45%</c:v>
                  </c:pt>
                  <c:pt idx="2">
                    <c:v>-41%</c:v>
                  </c:pt>
                  <c:pt idx="3">
                    <c:v>+31%</c:v>
                  </c:pt>
                  <c:pt idx="4">
                    <c:v>-25%</c:v>
                  </c:pt>
                  <c:pt idx="5">
                    <c:v>-5%</c:v>
                  </c:pt>
                </c15:dlblRangeCache>
              </c15:datalabelsRange>
            </c:ext>
            <c:ext xmlns:c16="http://schemas.microsoft.com/office/drawing/2014/chart" uri="{C3380CC4-5D6E-409C-BE32-E72D297353CC}">
              <c16:uniqueId val="{00000001-4E09-4AE6-A7C4-0FA3AC322A60}"/>
            </c:ext>
          </c:extLst>
        </c:ser>
        <c:ser>
          <c:idx val="2"/>
          <c:order val="2"/>
          <c:tx>
            <c:strRef>
              <c:f>Processing!$N$1</c:f>
              <c:strCache>
                <c:ptCount val="1"/>
                <c:pt idx="0">
                  <c:v>Cos Cursor</c:v>
                </c:pt>
              </c:strCache>
            </c:strRef>
          </c:tx>
          <c:spPr>
            <a:ln w="12700" cap="rnd">
              <a:solidFill>
                <a:srgbClr val="FF6600">
                  <a:alpha val="96000"/>
                </a:srgbClr>
              </a:solidFill>
              <a:round/>
            </a:ln>
            <a:effectLst/>
          </c:spPr>
          <c:marker>
            <c:symbol val="circle"/>
            <c:size val="7"/>
            <c:spPr>
              <a:solidFill>
                <a:srgbClr val="0CBFD4"/>
              </a:solidFill>
              <a:ln w="12700">
                <a:noFill/>
              </a:ln>
              <a:effectLst/>
            </c:spPr>
          </c:marker>
          <c:val>
            <c:numRef>
              <c:f>Processing!$N$2:$N$7</c:f>
              <c:numCache>
                <c:formatCode>0</c:formatCode>
                <c:ptCount val="6"/>
                <c:pt idx="0">
                  <c:v>304232.88999999996</c:v>
                </c:pt>
                <c:pt idx="1">
                  <c:v>802404.8</c:v>
                </c:pt>
                <c:pt idx="2">
                  <c:v>332919.71000000008</c:v>
                </c:pt>
                <c:pt idx="3">
                  <c:v>637693.02999999991</c:v>
                </c:pt>
                <c:pt idx="4">
                  <c:v>381005.73000000004</c:v>
                </c:pt>
                <c:pt idx="5">
                  <c:v>347675.17000000004</c:v>
                </c:pt>
              </c:numCache>
            </c:numRef>
          </c:val>
          <c:smooth val="0"/>
          <c:extLst>
            <c:ext xmlns:c16="http://schemas.microsoft.com/office/drawing/2014/chart" uri="{C3380CC4-5D6E-409C-BE32-E72D297353CC}">
              <c16:uniqueId val="{00000008-4E09-4AE6-A7C4-0FA3AC322A60}"/>
            </c:ext>
          </c:extLst>
        </c:ser>
        <c:dLbls>
          <c:showLegendKey val="0"/>
          <c:showVal val="0"/>
          <c:showCatName val="0"/>
          <c:showSerName val="0"/>
          <c:showPercent val="0"/>
          <c:showBubbleSize val="0"/>
        </c:dLbls>
        <c:marker val="1"/>
        <c:smooth val="0"/>
        <c:axId val="1719354975"/>
        <c:axId val="1719350815"/>
      </c:lineChart>
      <c:catAx>
        <c:axId val="1719354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719350815"/>
        <c:crosses val="autoZero"/>
        <c:auto val="1"/>
        <c:lblAlgn val="ctr"/>
        <c:lblOffset val="100"/>
        <c:noMultiLvlLbl val="0"/>
      </c:catAx>
      <c:valAx>
        <c:axId val="1719350815"/>
        <c:scaling>
          <c:orientation val="minMax"/>
        </c:scaling>
        <c:delete val="1"/>
        <c:axPos val="l"/>
        <c:numFmt formatCode="0" sourceLinked="1"/>
        <c:majorTickMark val="none"/>
        <c:minorTickMark val="none"/>
        <c:tickLblPos val="nextTo"/>
        <c:crossAx val="1719354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Sales Value</a:t>
            </a:r>
            <a:endParaRPr lang="ru-RU"/>
          </a:p>
        </c:rich>
      </c:tx>
      <c:layout>
        <c:manualLayout>
          <c:xMode val="edge"/>
          <c:yMode val="edge"/>
          <c:x val="5.3041557305336842E-2"/>
          <c:y val="2.386634844868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081612906119158"/>
          <c:y val="0.15398702211993351"/>
          <c:w val="0.67471264594125313"/>
          <c:h val="0.77750383582662064"/>
        </c:manualLayout>
      </c:layout>
      <c:barChart>
        <c:barDir val="bar"/>
        <c:grouping val="clustered"/>
        <c:varyColors val="0"/>
        <c:ser>
          <c:idx val="0"/>
          <c:order val="0"/>
          <c:tx>
            <c:strRef>
              <c:f>Processing!$L$1</c:f>
              <c:strCache>
                <c:ptCount val="1"/>
                <c:pt idx="0">
                  <c:v>PriceB</c:v>
                </c:pt>
              </c:strCache>
            </c:strRef>
          </c:tx>
          <c:spPr>
            <a:solidFill>
              <a:srgbClr val="FFF2E7"/>
            </a:solidFill>
            <a:ln>
              <a:solidFill>
                <a:srgbClr val="FE983C"/>
              </a:solidFill>
            </a:ln>
            <a:effectLst/>
          </c:spPr>
          <c:invertIfNegative val="0"/>
          <c:dPt>
            <c:idx val="0"/>
            <c:invertIfNegative val="0"/>
            <c:bubble3D val="0"/>
            <c:spPr>
              <a:solidFill>
                <a:srgbClr val="FFF2E7"/>
              </a:solidFill>
              <a:ln>
                <a:solidFill>
                  <a:srgbClr val="FE983C"/>
                </a:solidFill>
              </a:ln>
              <a:effectLst/>
            </c:spPr>
            <c:extLst>
              <c:ext xmlns:c16="http://schemas.microsoft.com/office/drawing/2014/chart" uri="{C3380CC4-5D6E-409C-BE32-E72D297353CC}">
                <c16:uniqueId val="{00000014-2179-4DCA-B613-BC3114A5F115}"/>
              </c:ext>
            </c:extLst>
          </c:dPt>
          <c:dLbls>
            <c:dLbl>
              <c:idx val="0"/>
              <c:tx>
                <c:rich>
                  <a:bodyPr rot="0" spcFirstLastPara="1" vertOverflow="ellipsis" vert="horz" wrap="square" lIns="38100" tIns="19050" rIns="38100" bIns="19050" anchor="ctr" anchorCtr="0">
                    <a:spAutoFit/>
                  </a:bodyPr>
                  <a:lstStyle/>
                  <a:p>
                    <a:pPr algn="ctr">
                      <a:defRPr lang="en-US" sz="1200" b="1" i="0" u="none" strike="noStrike" kern="1200" baseline="0">
                        <a:solidFill>
                          <a:srgbClr val="006464"/>
                        </a:solidFill>
                        <a:latin typeface="+mn-lt"/>
                        <a:ea typeface="+mn-ea"/>
                        <a:cs typeface="+mn-cs"/>
                      </a:defRPr>
                    </a:pPr>
                    <a:fld id="{CCED5ABC-A64D-4FA6-B882-81EAD7C0290E}" type="CELLRANGE">
                      <a:rPr lang="en-US"/>
                      <a:pPr algn="ctr">
                        <a:defRPr lang="en-US" sz="1200" b="1">
                          <a:solidFill>
                            <a:srgbClr val="006464"/>
                          </a:solidFill>
                        </a:defRPr>
                      </a:pPr>
                      <a:t>[CELLRANGE]</a:t>
                    </a:fld>
                    <a:endParaRPr lang="en-US" baseline="0"/>
                  </a:p>
                  <a:p>
                    <a:pPr algn="ctr">
                      <a:defRPr lang="en-US" sz="1200" b="1">
                        <a:solidFill>
                          <a:srgbClr val="006464"/>
                        </a:solidFill>
                      </a:defRPr>
                    </a:pPr>
                    <a:fld id="{6BFDED33-0AA9-41E1-B799-0C2DA425994A}" type="VALUE">
                      <a:rPr lang="en-US"/>
                      <a:pPr algn="ctr">
                        <a:defRPr lang="en-US" sz="1200" b="1">
                          <a:solidFill>
                            <a:srgbClr val="006464"/>
                          </a:solidFill>
                        </a:defRPr>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rgbClr val="006464"/>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14-2179-4DCA-B613-BC3114A5F115}"/>
                </c:ext>
              </c:extLst>
            </c:dLbl>
            <c:dLbl>
              <c:idx val="1"/>
              <c:tx>
                <c:rich>
                  <a:bodyPr/>
                  <a:lstStyle/>
                  <a:p>
                    <a:fld id="{0F2FDB1F-FDE4-41E6-A92E-7F8A303603C5}" type="CELLRANGE">
                      <a:rPr lang="en-US"/>
                      <a:pPr/>
                      <a:t>[CELLRANGE]</a:t>
                    </a:fld>
                    <a:endParaRPr lang="en-US" baseline="0"/>
                  </a:p>
                  <a:p>
                    <a:fld id="{0EAB7C94-3C4E-4970-9761-B8E7912FC2B8}" type="VALUE">
                      <a:rPr lang="en-US">
                        <a:solidFill>
                          <a:srgbClr val="006464"/>
                        </a:solidFill>
                      </a:rPr>
                      <a:pPr/>
                      <a:t>[VALUE]</a:t>
                    </a:fld>
                    <a:endParaRPr lang="en-IN"/>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F-2179-4DCA-B613-BC3114A5F115}"/>
                </c:ext>
              </c:extLst>
            </c:dLbl>
            <c:dLbl>
              <c:idx val="2"/>
              <c:tx>
                <c:rich>
                  <a:bodyPr/>
                  <a:lstStyle/>
                  <a:p>
                    <a:fld id="{9E70D9D2-62F7-4FD3-A3A2-84D72E863478}" type="CELLRANGE">
                      <a:rPr lang="en-US"/>
                      <a:pPr/>
                      <a:t>[CELLRANGE]</a:t>
                    </a:fld>
                    <a:endParaRPr lang="en-US" baseline="0"/>
                  </a:p>
                  <a:p>
                    <a:fld id="{93D1C11A-535C-497D-BFA9-316A8AD5812A}" type="VALUE">
                      <a:rPr lang="en-US">
                        <a:solidFill>
                          <a:srgbClr val="006464"/>
                        </a:solidFill>
                      </a:rPr>
                      <a:pPr/>
                      <a:t>[VALUE]</a:t>
                    </a:fld>
                    <a:endParaRPr lang="en-IN"/>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10-2179-4DCA-B613-BC3114A5F115}"/>
                </c:ext>
              </c:extLst>
            </c:dLbl>
            <c:dLbl>
              <c:idx val="3"/>
              <c:tx>
                <c:rich>
                  <a:bodyPr/>
                  <a:lstStyle/>
                  <a:p>
                    <a:fld id="{131B4DA2-AD9F-47C1-B81D-9774CDE28A49}" type="CELLRANGE">
                      <a:rPr lang="en-US"/>
                      <a:pPr/>
                      <a:t>[CELLRANGE]</a:t>
                    </a:fld>
                    <a:endParaRPr lang="en-US" baseline="0"/>
                  </a:p>
                  <a:p>
                    <a:fld id="{5003EF73-8470-4B83-BC80-1496B56D0C99}" type="VALUE">
                      <a:rPr lang="en-US">
                        <a:solidFill>
                          <a:srgbClr val="006464"/>
                        </a:solidFill>
                      </a:rPr>
                      <a:pPr/>
                      <a:t>[VALUE]</a:t>
                    </a:fld>
                    <a:endParaRPr lang="en-IN"/>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11-2179-4DCA-B613-BC3114A5F115}"/>
                </c:ext>
              </c:extLst>
            </c:dLbl>
            <c:dLbl>
              <c:idx val="4"/>
              <c:tx>
                <c:rich>
                  <a:bodyPr/>
                  <a:lstStyle/>
                  <a:p>
                    <a:fld id="{B3B07F82-9517-4715-A3E3-F829D1C6734A}" type="CELLRANGE">
                      <a:rPr lang="en-US"/>
                      <a:pPr/>
                      <a:t>[CELLRANGE]</a:t>
                    </a:fld>
                    <a:endParaRPr lang="en-US" baseline="0"/>
                  </a:p>
                  <a:p>
                    <a:fld id="{F3AA5677-07BA-4121-A696-A739A74DE756}" type="VALUE">
                      <a:rPr lang="en-US">
                        <a:solidFill>
                          <a:srgbClr val="006464"/>
                        </a:solidFill>
                      </a:rPr>
                      <a:pPr/>
                      <a:t>[VALUE]</a:t>
                    </a:fld>
                    <a:endParaRPr lang="en-IN"/>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12-2179-4DCA-B613-BC3114A5F115}"/>
                </c:ext>
              </c:extLst>
            </c:dLbl>
            <c:dLbl>
              <c:idx val="5"/>
              <c:tx>
                <c:rich>
                  <a:bodyPr/>
                  <a:lstStyle/>
                  <a:p>
                    <a:fld id="{60D7D39E-4131-42F5-B917-7860E9D02EED}" type="CELLRANGE">
                      <a:rPr lang="en-US"/>
                      <a:pPr/>
                      <a:t>[CELLRANGE]</a:t>
                    </a:fld>
                    <a:endParaRPr lang="en-US" baseline="0"/>
                  </a:p>
                  <a:p>
                    <a:fld id="{514CFF72-947F-40B6-A050-D942BA470C43}" type="VALUE">
                      <a:rPr lang="en-US">
                        <a:solidFill>
                          <a:srgbClr val="006464"/>
                        </a:solidFill>
                      </a:rPr>
                      <a:pPr/>
                      <a:t>[VALUE]</a:t>
                    </a:fld>
                    <a:endParaRPr lang="en-IN"/>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13-2179-4DCA-B613-BC3114A5F115}"/>
                </c:ext>
              </c:extLst>
            </c:dLbl>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rgbClr val="0CBFD4"/>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numRef>
              <c:f>Processing!$H$2:$H$7</c:f>
              <c:numCache>
                <c:formatCode>General</c:formatCode>
                <c:ptCount val="6"/>
                <c:pt idx="0">
                  <c:v>2021</c:v>
                </c:pt>
                <c:pt idx="1">
                  <c:v>2022</c:v>
                </c:pt>
                <c:pt idx="2">
                  <c:v>2023</c:v>
                </c:pt>
                <c:pt idx="3">
                  <c:v>2024</c:v>
                </c:pt>
                <c:pt idx="4">
                  <c:v>2025</c:v>
                </c:pt>
                <c:pt idx="5">
                  <c:v>2026</c:v>
                </c:pt>
              </c:numCache>
            </c:numRef>
          </c:cat>
          <c:val>
            <c:numRef>
              <c:f>Processing!$L$2:$L$7</c:f>
              <c:numCache>
                <c:formatCode>0</c:formatCode>
                <c:ptCount val="6"/>
                <c:pt idx="0">
                  <c:v>382418.87</c:v>
                </c:pt>
                <c:pt idx="1">
                  <c:v>552405.68999999994</c:v>
                </c:pt>
                <c:pt idx="2">
                  <c:v>484132.00999999995</c:v>
                </c:pt>
                <c:pt idx="3">
                  <c:v>602690.25999999989</c:v>
                </c:pt>
                <c:pt idx="4">
                  <c:v>554129.93999999994</c:v>
                </c:pt>
                <c:pt idx="5">
                  <c:v>662813.68000000005</c:v>
                </c:pt>
              </c:numCache>
            </c:numRef>
          </c:val>
          <c:extLst>
            <c:ext xmlns:c15="http://schemas.microsoft.com/office/drawing/2012/chart" uri="{02D57815-91ED-43cb-92C2-25804820EDAC}">
              <c15:datalabelsRange>
                <c15:f>Processing!$X$2:$X$7</c15:f>
                <c15:dlblRangeCache>
                  <c:ptCount val="6"/>
                  <c:pt idx="1">
                    <c:v>+18%</c:v>
                  </c:pt>
                  <c:pt idx="2">
                    <c:v>-7%</c:v>
                  </c:pt>
                  <c:pt idx="3">
                    <c:v>+11%</c:v>
                  </c:pt>
                  <c:pt idx="4">
                    <c:v>-4%</c:v>
                  </c:pt>
                  <c:pt idx="5">
                    <c:v>+9%</c:v>
                  </c:pt>
                </c15:dlblRangeCache>
              </c15:datalabelsRange>
            </c:ext>
            <c:ext xmlns:c16="http://schemas.microsoft.com/office/drawing/2014/chart" uri="{C3380CC4-5D6E-409C-BE32-E72D297353CC}">
              <c16:uniqueId val="{00000000-2179-4DCA-B613-BC3114A5F115}"/>
            </c:ext>
          </c:extLst>
        </c:ser>
        <c:ser>
          <c:idx val="1"/>
          <c:order val="1"/>
          <c:tx>
            <c:strRef>
              <c:f>Processing!$P$1</c:f>
              <c:strCache>
                <c:ptCount val="1"/>
                <c:pt idx="0">
                  <c:v>Pri Cursor</c:v>
                </c:pt>
              </c:strCache>
            </c:strRef>
          </c:tx>
          <c:spPr>
            <a:solidFill>
              <a:srgbClr val="FECA9B"/>
            </a:solidFill>
            <a:ln>
              <a:solidFill>
                <a:srgbClr val="FE983C"/>
              </a:solidFill>
            </a:ln>
            <a:effectLst/>
          </c:spPr>
          <c:invertIfNegative val="0"/>
          <c:val>
            <c:numRef>
              <c:f>Processing!$P$2:$P$7</c:f>
              <c:numCache>
                <c:formatCode>0</c:formatCode>
                <c:ptCount val="6"/>
                <c:pt idx="0">
                  <c:v>382418.87</c:v>
                </c:pt>
                <c:pt idx="1">
                  <c:v>552405.68999999994</c:v>
                </c:pt>
                <c:pt idx="2">
                  <c:v>484132.00999999995</c:v>
                </c:pt>
                <c:pt idx="3">
                  <c:v>602690.25999999989</c:v>
                </c:pt>
                <c:pt idx="4">
                  <c:v>554129.93999999994</c:v>
                </c:pt>
                <c:pt idx="5">
                  <c:v>662813.68000000005</c:v>
                </c:pt>
              </c:numCache>
            </c:numRef>
          </c:val>
          <c:extLst>
            <c:ext xmlns:c16="http://schemas.microsoft.com/office/drawing/2014/chart" uri="{C3380CC4-5D6E-409C-BE32-E72D297353CC}">
              <c16:uniqueId val="{00000001-2179-4DCA-B613-BC3114A5F115}"/>
            </c:ext>
          </c:extLst>
        </c:ser>
        <c:dLbls>
          <c:showLegendKey val="0"/>
          <c:showVal val="0"/>
          <c:showCatName val="0"/>
          <c:showSerName val="0"/>
          <c:showPercent val="0"/>
          <c:showBubbleSize val="0"/>
        </c:dLbls>
        <c:gapWidth val="25"/>
        <c:overlap val="100"/>
        <c:axId val="1073241136"/>
        <c:axId val="1073241968"/>
      </c:barChart>
      <c:catAx>
        <c:axId val="1073241136"/>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073241968"/>
        <c:crosses val="autoZero"/>
        <c:auto val="1"/>
        <c:lblAlgn val="ctr"/>
        <c:lblOffset val="100"/>
        <c:noMultiLvlLbl val="0"/>
      </c:catAx>
      <c:valAx>
        <c:axId val="1073241968"/>
        <c:scaling>
          <c:orientation val="minMax"/>
        </c:scaling>
        <c:delete val="1"/>
        <c:axPos val="t"/>
        <c:numFmt formatCode="0" sourceLinked="1"/>
        <c:majorTickMark val="none"/>
        <c:minorTickMark val="none"/>
        <c:tickLblPos val="nextTo"/>
        <c:crossAx val="1073241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Purchase/Sales</a:t>
            </a:r>
            <a:endParaRPr lang="ru-RU"/>
          </a:p>
        </c:rich>
      </c:tx>
      <c:layout>
        <c:manualLayout>
          <c:xMode val="edge"/>
          <c:yMode val="edge"/>
          <c:x val="5.3041557305336842E-2"/>
          <c:y val="2.386634844868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081612906119158"/>
          <c:y val="0.15398702211993351"/>
          <c:w val="0.67471264594125313"/>
          <c:h val="0.77750383582662064"/>
        </c:manualLayout>
      </c:layout>
      <c:radarChart>
        <c:radarStyle val="marker"/>
        <c:varyColors val="0"/>
        <c:ser>
          <c:idx val="0"/>
          <c:order val="0"/>
          <c:tx>
            <c:strRef>
              <c:f>Processing!$L$8</c:f>
              <c:strCache>
                <c:ptCount val="1"/>
                <c:pt idx="0">
                  <c:v>Sales</c:v>
                </c:pt>
              </c:strCache>
            </c:strRef>
          </c:tx>
          <c:spPr>
            <a:ln w="28575" cap="rnd">
              <a:solidFill>
                <a:srgbClr val="0CBFD4"/>
              </a:solidFill>
              <a:round/>
            </a:ln>
            <a:effectLst/>
          </c:spPr>
          <c:marker>
            <c:symbol val="none"/>
          </c:marker>
          <c:dPt>
            <c:idx val="0"/>
            <c:marker>
              <c:symbol val="none"/>
            </c:marker>
            <c:bubble3D val="0"/>
            <c:spPr>
              <a:ln w="28575" cap="rnd">
                <a:solidFill>
                  <a:srgbClr val="0CBFD4"/>
                </a:solidFill>
                <a:round/>
              </a:ln>
              <a:effectLst/>
            </c:spPr>
            <c:extLst>
              <c:ext xmlns:c16="http://schemas.microsoft.com/office/drawing/2014/chart" uri="{C3380CC4-5D6E-409C-BE32-E72D297353CC}">
                <c16:uniqueId val="{00000001-88EB-4F36-8F37-BF037317F19C}"/>
              </c:ext>
            </c:extLst>
          </c:dPt>
          <c:cat>
            <c:numRef>
              <c:f>Processing!$H$2:$H$7</c:f>
              <c:numCache>
                <c:formatCode>General</c:formatCode>
                <c:ptCount val="6"/>
                <c:pt idx="0">
                  <c:v>2021</c:v>
                </c:pt>
                <c:pt idx="1">
                  <c:v>2022</c:v>
                </c:pt>
                <c:pt idx="2">
                  <c:v>2023</c:v>
                </c:pt>
                <c:pt idx="3">
                  <c:v>2024</c:v>
                </c:pt>
                <c:pt idx="4">
                  <c:v>2025</c:v>
                </c:pt>
                <c:pt idx="5">
                  <c:v>2026</c:v>
                </c:pt>
              </c:numCache>
            </c:numRef>
          </c:cat>
          <c:val>
            <c:numRef>
              <c:f>Processing!$L$2:$L$7</c:f>
              <c:numCache>
                <c:formatCode>0</c:formatCode>
                <c:ptCount val="6"/>
                <c:pt idx="0">
                  <c:v>382418.87</c:v>
                </c:pt>
                <c:pt idx="1">
                  <c:v>552405.68999999994</c:v>
                </c:pt>
                <c:pt idx="2">
                  <c:v>484132.00999999995</c:v>
                </c:pt>
                <c:pt idx="3">
                  <c:v>602690.25999999989</c:v>
                </c:pt>
                <c:pt idx="4">
                  <c:v>554129.93999999994</c:v>
                </c:pt>
                <c:pt idx="5">
                  <c:v>662813.68000000005</c:v>
                </c:pt>
              </c:numCache>
            </c:numRef>
          </c:val>
          <c:extLst>
            <c:ext xmlns:c16="http://schemas.microsoft.com/office/drawing/2014/chart" uri="{C3380CC4-5D6E-409C-BE32-E72D297353CC}">
              <c16:uniqueId val="{00000007-88EB-4F36-8F37-BF037317F19C}"/>
            </c:ext>
          </c:extLst>
        </c:ser>
        <c:ser>
          <c:idx val="1"/>
          <c:order val="1"/>
          <c:tx>
            <c:strRef>
              <c:f>Processing!$J$8</c:f>
              <c:strCache>
                <c:ptCount val="1"/>
                <c:pt idx="0">
                  <c:v>Purchase</c:v>
                </c:pt>
              </c:strCache>
            </c:strRef>
          </c:tx>
          <c:spPr>
            <a:ln w="28575" cap="rnd">
              <a:solidFill>
                <a:srgbClr val="FE983C"/>
              </a:solidFill>
              <a:round/>
            </a:ln>
            <a:effectLst/>
          </c:spPr>
          <c:marker>
            <c:symbol val="none"/>
          </c:marker>
          <c:val>
            <c:numRef>
              <c:f>Processing!$J$2:$J$7</c:f>
              <c:numCache>
                <c:formatCode>0</c:formatCode>
                <c:ptCount val="6"/>
                <c:pt idx="0">
                  <c:v>304232.88999999996</c:v>
                </c:pt>
                <c:pt idx="1">
                  <c:v>802404.8</c:v>
                </c:pt>
                <c:pt idx="2">
                  <c:v>332919.71000000008</c:v>
                </c:pt>
                <c:pt idx="3">
                  <c:v>637693.02999999991</c:v>
                </c:pt>
                <c:pt idx="4">
                  <c:v>381005.73000000004</c:v>
                </c:pt>
                <c:pt idx="5">
                  <c:v>347675.17000000004</c:v>
                </c:pt>
              </c:numCache>
            </c:numRef>
          </c:val>
          <c:extLst>
            <c:ext xmlns:c16="http://schemas.microsoft.com/office/drawing/2014/chart" uri="{C3380CC4-5D6E-409C-BE32-E72D297353CC}">
              <c16:uniqueId val="{00000009-88EB-4F36-8F37-BF037317F19C}"/>
            </c:ext>
          </c:extLst>
        </c:ser>
        <c:dLbls>
          <c:showLegendKey val="0"/>
          <c:showVal val="0"/>
          <c:showCatName val="0"/>
          <c:showSerName val="0"/>
          <c:showPercent val="0"/>
          <c:showBubbleSize val="0"/>
        </c:dLbls>
        <c:axId val="1073241136"/>
        <c:axId val="1073241968"/>
      </c:radarChart>
      <c:catAx>
        <c:axId val="1073241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073241968"/>
        <c:crosses val="autoZero"/>
        <c:auto val="1"/>
        <c:lblAlgn val="ctr"/>
        <c:lblOffset val="100"/>
        <c:noMultiLvlLbl val="0"/>
      </c:catAx>
      <c:valAx>
        <c:axId val="107324196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crossAx val="1073241136"/>
        <c:crosses val="autoZero"/>
        <c:crossBetween val="between"/>
      </c:valAx>
      <c:spPr>
        <a:noFill/>
        <a:ln>
          <a:noFill/>
        </a:ln>
        <a:effectLst/>
      </c:spPr>
    </c:plotArea>
    <c:legend>
      <c:legendPos val="r"/>
      <c:layout>
        <c:manualLayout>
          <c:xMode val="edge"/>
          <c:yMode val="edge"/>
          <c:x val="0.77199638686767713"/>
          <c:y val="0.47954801176320161"/>
          <c:w val="0.1863287701020957"/>
          <c:h val="0.1468181818181818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mn-lt"/>
                <a:ea typeface="+mn-ea"/>
                <a:cs typeface="+mn-cs"/>
              </a:rPr>
              <a:t>Top 5 bestsellers</a:t>
            </a:r>
            <a:r>
              <a:rPr lang="ru-RU" sz="1400" b="0" i="0" u="none" strike="noStrike" kern="1200" spc="0" baseline="0">
                <a:solidFill>
                  <a:sysClr val="windowText" lastClr="000000">
                    <a:lumMod val="65000"/>
                    <a:lumOff val="35000"/>
                  </a:sysClr>
                </a:solidFill>
                <a:latin typeface="+mn-lt"/>
                <a:ea typeface="+mn-ea"/>
                <a:cs typeface="+mn-cs"/>
              </a:rPr>
              <a:t> </a:t>
            </a:r>
            <a:r>
              <a:rPr lang="en-US" sz="1400" b="0" i="0" u="none" strike="noStrike" kern="1200" spc="0" baseline="0">
                <a:solidFill>
                  <a:sysClr val="windowText" lastClr="000000">
                    <a:lumMod val="65000"/>
                    <a:lumOff val="35000"/>
                  </a:sysClr>
                </a:solidFill>
                <a:latin typeface="+mn-lt"/>
                <a:ea typeface="+mn-ea"/>
                <a:cs typeface="+mn-cs"/>
              </a:rPr>
              <a:t>by:</a:t>
            </a:r>
          </a:p>
        </c:rich>
      </c:tx>
      <c:layout>
        <c:manualLayout>
          <c:xMode val="edge"/>
          <c:yMode val="edge"/>
          <c:x val="5.3041557305336842E-2"/>
          <c:y val="2.386634844868735E-2"/>
        </c:manualLayout>
      </c:layout>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0.35030363568705414"/>
          <c:y val="0.17834452116097685"/>
          <c:w val="0.54413147111320848"/>
          <c:h val="0.72472925457102677"/>
        </c:manualLayout>
      </c:layout>
      <c:barChart>
        <c:barDir val="bar"/>
        <c:grouping val="clustered"/>
        <c:varyColors val="0"/>
        <c:ser>
          <c:idx val="0"/>
          <c:order val="0"/>
          <c:tx>
            <c:strRef>
              <c:f>Processing!$Q$23</c:f>
              <c:strCache>
                <c:ptCount val="1"/>
                <c:pt idx="0">
                  <c:v>Value Play</c:v>
                </c:pt>
              </c:strCache>
            </c:strRef>
          </c:tx>
          <c:spPr>
            <a:solidFill>
              <a:srgbClr val="FFF2E7"/>
            </a:solidFill>
            <a:ln w="12700">
              <a:solidFill>
                <a:srgbClr val="FE983C"/>
              </a:solidFill>
            </a:ln>
            <a:effectLst/>
          </c:spPr>
          <c:invertIfNegative val="0"/>
          <c:dLbls>
            <c:dLbl>
              <c:idx val="0"/>
              <c:tx>
                <c:rich>
                  <a:bodyPr/>
                  <a:lstStyle/>
                  <a:p>
                    <a:fld id="{670987EA-B052-4EB8-AFA6-00CF8658DB3A}" type="CELLRANGE">
                      <a:rPr lang="en-US"/>
                      <a:pPr/>
                      <a:t>[CELLRANGE]</a:t>
                    </a:fld>
                    <a:endParaRPr lang="en-US" baseline="0"/>
                  </a:p>
                  <a:p>
                    <a:fld id="{C49F81B2-F6CC-40F3-A75D-98BCF99DF9D0}" type="VALUE">
                      <a:rPr lang="en-US">
                        <a:solidFill>
                          <a:srgbClr val="006464"/>
                        </a:solidFill>
                      </a:rPr>
                      <a:pPr/>
                      <a:t>[VALUE]</a:t>
                    </a:fld>
                    <a:endParaRPr lang="en-IN"/>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6F50-48BA-9461-3986D37C5D05}"/>
                </c:ext>
              </c:extLst>
            </c:dLbl>
            <c:dLbl>
              <c:idx val="1"/>
              <c:tx>
                <c:rich>
                  <a:bodyPr/>
                  <a:lstStyle/>
                  <a:p>
                    <a:fld id="{2529F778-4057-4107-A042-C4CA216ACE94}" type="CELLRANGE">
                      <a:rPr lang="en-US"/>
                      <a:pPr/>
                      <a:t>[CELLRANGE]</a:t>
                    </a:fld>
                    <a:endParaRPr lang="en-US" baseline="0"/>
                  </a:p>
                  <a:p>
                    <a:fld id="{3B080B37-382C-4447-86EE-EFBB81F76113}" type="VALUE">
                      <a:rPr lang="en-US">
                        <a:solidFill>
                          <a:srgbClr val="006464"/>
                        </a:solidFill>
                      </a:rPr>
                      <a:pPr/>
                      <a:t>[VALUE]</a:t>
                    </a:fld>
                    <a:endParaRPr lang="en-IN"/>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6F50-48BA-9461-3986D37C5D05}"/>
                </c:ext>
              </c:extLst>
            </c:dLbl>
            <c:dLbl>
              <c:idx val="2"/>
              <c:tx>
                <c:rich>
                  <a:bodyPr/>
                  <a:lstStyle/>
                  <a:p>
                    <a:fld id="{DB24AC5F-8F1A-4942-8E76-D94A6AE2700A}" type="CELLRANGE">
                      <a:rPr lang="en-US"/>
                      <a:pPr/>
                      <a:t>[CELLRANGE]</a:t>
                    </a:fld>
                    <a:endParaRPr lang="en-US" baseline="0"/>
                  </a:p>
                  <a:p>
                    <a:fld id="{94A51892-D615-4F06-BD8F-C91366FD44FA}" type="VALUE">
                      <a:rPr lang="en-US" b="1">
                        <a:solidFill>
                          <a:srgbClr val="006464"/>
                        </a:solidFill>
                      </a:rPr>
                      <a:pPr/>
                      <a:t>[VALUE]</a:t>
                    </a:fld>
                    <a:endParaRPr lang="en-IN"/>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6F50-48BA-9461-3986D37C5D05}"/>
                </c:ext>
              </c:extLst>
            </c:dLbl>
            <c:dLbl>
              <c:idx val="3"/>
              <c:tx>
                <c:rich>
                  <a:bodyPr/>
                  <a:lstStyle/>
                  <a:p>
                    <a:fld id="{F448AB32-1348-4638-A3DE-FBEA26E8373F}" type="CELLRANGE">
                      <a:rPr lang="en-US"/>
                      <a:pPr/>
                      <a:t>[CELLRANGE]</a:t>
                    </a:fld>
                    <a:endParaRPr lang="en-US" baseline="0"/>
                  </a:p>
                  <a:p>
                    <a:fld id="{7A53D410-F4D5-4436-BC88-7B91F4EC2CDD}" type="VALUE">
                      <a:rPr lang="en-US">
                        <a:solidFill>
                          <a:srgbClr val="006464"/>
                        </a:solidFill>
                      </a:rPr>
                      <a:pPr/>
                      <a:t>[VALUE]</a:t>
                    </a:fld>
                    <a:endParaRPr lang="en-IN"/>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4-6F50-48BA-9461-3986D37C5D05}"/>
                </c:ext>
              </c:extLst>
            </c:dLbl>
            <c:dLbl>
              <c:idx val="4"/>
              <c:tx>
                <c:rich>
                  <a:bodyPr rot="0" spcFirstLastPara="1" vertOverflow="ellipsis" vert="horz" wrap="square" lIns="38100" tIns="19050" rIns="38100" bIns="19050" anchor="ctr" anchorCtr="0">
                    <a:spAutoFit/>
                  </a:bodyPr>
                  <a:lstStyle/>
                  <a:p>
                    <a:pPr algn="ctr">
                      <a:defRPr lang="en-US" sz="1200" b="1" i="0" u="none" strike="noStrike" kern="1200" baseline="0">
                        <a:solidFill>
                          <a:srgbClr val="006464"/>
                        </a:solidFill>
                        <a:latin typeface="+mn-lt"/>
                        <a:ea typeface="+mn-ea"/>
                        <a:cs typeface="+mn-cs"/>
                      </a:defRPr>
                    </a:pPr>
                    <a:fld id="{5EC859DF-090A-42DD-B44F-3074896AB600}" type="CELLRANGE">
                      <a:rPr lang="en-US"/>
                      <a:pPr algn="ctr">
                        <a:defRPr lang="en-US" sz="1200" b="1">
                          <a:solidFill>
                            <a:srgbClr val="006464"/>
                          </a:solidFill>
                        </a:defRPr>
                      </a:pPr>
                      <a:t>[CELLRANGE]</a:t>
                    </a:fld>
                    <a:endParaRPr lang="en-US" baseline="0"/>
                  </a:p>
                  <a:p>
                    <a:pPr algn="ctr">
                      <a:defRPr lang="en-US" sz="1200" b="1">
                        <a:solidFill>
                          <a:srgbClr val="006464"/>
                        </a:solidFill>
                      </a:defRPr>
                    </a:pPr>
                    <a:fld id="{9D374F34-348E-49C7-A600-0C96E3987209}" type="VALUE">
                      <a:rPr lang="en-US"/>
                      <a:pPr algn="ctr">
                        <a:defRPr lang="en-US" sz="1200" b="1">
                          <a:solidFill>
                            <a:srgbClr val="006464"/>
                          </a:solidFill>
                        </a:defRPr>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rgbClr val="006464"/>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5-6F50-48BA-9461-3986D37C5D05}"/>
                </c:ext>
              </c:extLst>
            </c:dLbl>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rgbClr val="0CBFD4"/>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numRef>
              <c:f>Processing!$K$24:$K$28</c:f>
              <c:numCache>
                <c:formatCode>General</c:formatCode>
                <c:ptCount val="5"/>
                <c:pt idx="0">
                  <c:v>1</c:v>
                </c:pt>
                <c:pt idx="1">
                  <c:v>2</c:v>
                </c:pt>
                <c:pt idx="2">
                  <c:v>3</c:v>
                </c:pt>
                <c:pt idx="3">
                  <c:v>4</c:v>
                </c:pt>
                <c:pt idx="4">
                  <c:v>5</c:v>
                </c:pt>
              </c:numCache>
            </c:numRef>
          </c:cat>
          <c:val>
            <c:numRef>
              <c:f>Processing!$Q$24:$Q$28</c:f>
              <c:numCache>
                <c:formatCode>0</c:formatCode>
                <c:ptCount val="5"/>
                <c:pt idx="0">
                  <c:v>1218000</c:v>
                </c:pt>
                <c:pt idx="1">
                  <c:v>1113885</c:v>
                </c:pt>
                <c:pt idx="2">
                  <c:v>103998.40000000004</c:v>
                </c:pt>
                <c:pt idx="3">
                  <c:v>84389.45</c:v>
                </c:pt>
                <c:pt idx="4">
                  <c:v>80350.140000000029</c:v>
                </c:pt>
              </c:numCache>
            </c:numRef>
          </c:val>
          <c:extLst>
            <c:ext xmlns:c15="http://schemas.microsoft.com/office/drawing/2012/chart" uri="{02D57815-91ED-43cb-92C2-25804820EDAC}">
              <c15:datalabelsRange>
                <c15:f>Processing!$S$24:$S$28</c15:f>
                <c15:dlblRangeCache>
                  <c:ptCount val="5"/>
                  <c:pt idx="0">
                    <c:v>+4%</c:v>
                  </c:pt>
                  <c:pt idx="1">
                    <c:v>+83%</c:v>
                  </c:pt>
                  <c:pt idx="2">
                    <c:v>+10%</c:v>
                  </c:pt>
                  <c:pt idx="3">
                    <c:v>+2%</c:v>
                  </c:pt>
                </c15:dlblRangeCache>
              </c15:datalabelsRange>
            </c:ext>
            <c:ext xmlns:c16="http://schemas.microsoft.com/office/drawing/2014/chart" uri="{C3380CC4-5D6E-409C-BE32-E72D297353CC}">
              <c16:uniqueId val="{00000007-6F50-48BA-9461-3986D37C5D05}"/>
            </c:ext>
          </c:extLst>
        </c:ser>
        <c:ser>
          <c:idx val="1"/>
          <c:order val="1"/>
          <c:tx>
            <c:strRef>
              <c:f>Processing!$R$23</c:f>
              <c:strCache>
                <c:ptCount val="1"/>
                <c:pt idx="0">
                  <c:v>Cursor</c:v>
                </c:pt>
              </c:strCache>
            </c:strRef>
          </c:tx>
          <c:spPr>
            <a:solidFill>
              <a:srgbClr val="FEB36E"/>
            </a:solidFill>
            <a:ln w="12700">
              <a:solidFill>
                <a:srgbClr val="FF6600"/>
              </a:solidFill>
            </a:ln>
            <a:effectLst/>
          </c:spPr>
          <c:invertIfNegative val="0"/>
          <c:cat>
            <c:numRef>
              <c:f>Processing!$K$24:$K$28</c:f>
              <c:numCache>
                <c:formatCode>General</c:formatCode>
                <c:ptCount val="5"/>
                <c:pt idx="0">
                  <c:v>1</c:v>
                </c:pt>
                <c:pt idx="1">
                  <c:v>2</c:v>
                </c:pt>
                <c:pt idx="2">
                  <c:v>3</c:v>
                </c:pt>
                <c:pt idx="3">
                  <c:v>4</c:v>
                </c:pt>
                <c:pt idx="4">
                  <c:v>5</c:v>
                </c:pt>
              </c:numCache>
            </c:numRef>
          </c:cat>
          <c:val>
            <c:numRef>
              <c:f>Processing!$R$24:$R$28</c:f>
              <c:numCache>
                <c:formatCode>General</c:formatCode>
                <c:ptCount val="5"/>
                <c:pt idx="0">
                  <c:v>#N/A</c:v>
                </c:pt>
                <c:pt idx="1">
                  <c:v>#N/A</c:v>
                </c:pt>
                <c:pt idx="2">
                  <c:v>#N/A</c:v>
                </c:pt>
                <c:pt idx="3">
                  <c:v>#N/A</c:v>
                </c:pt>
                <c:pt idx="4">
                  <c:v>#N/A</c:v>
                </c:pt>
              </c:numCache>
            </c:numRef>
          </c:val>
          <c:extLst>
            <c:ext xmlns:c16="http://schemas.microsoft.com/office/drawing/2014/chart" uri="{C3380CC4-5D6E-409C-BE32-E72D297353CC}">
              <c16:uniqueId val="{00000008-6F50-48BA-9461-3986D37C5D05}"/>
            </c:ext>
          </c:extLst>
        </c:ser>
        <c:dLbls>
          <c:showLegendKey val="0"/>
          <c:showVal val="0"/>
          <c:showCatName val="0"/>
          <c:showSerName val="0"/>
          <c:showPercent val="0"/>
          <c:showBubbleSize val="0"/>
        </c:dLbls>
        <c:gapWidth val="67"/>
        <c:overlap val="100"/>
        <c:axId val="1073241136"/>
        <c:axId val="1073241968"/>
      </c:barChart>
      <c:catAx>
        <c:axId val="1073241136"/>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600" b="1" i="0" u="none" strike="noStrike" kern="1200" baseline="0">
                <a:solidFill>
                  <a:srgbClr val="0CBFD4"/>
                </a:solidFill>
                <a:latin typeface="+mn-lt"/>
                <a:ea typeface="+mn-ea"/>
                <a:cs typeface="+mn-cs"/>
              </a:defRPr>
            </a:pPr>
            <a:endParaRPr lang="en-US"/>
          </a:p>
        </c:txPr>
        <c:crossAx val="1073241968"/>
        <c:crosses val="autoZero"/>
        <c:auto val="1"/>
        <c:lblAlgn val="ctr"/>
        <c:lblOffset val="100"/>
        <c:noMultiLvlLbl val="0"/>
      </c:catAx>
      <c:valAx>
        <c:axId val="1073241968"/>
        <c:scaling>
          <c:orientation val="minMax"/>
        </c:scaling>
        <c:delete val="1"/>
        <c:axPos val="t"/>
        <c:numFmt formatCode="0" sourceLinked="1"/>
        <c:majorTickMark val="none"/>
        <c:minorTickMark val="none"/>
        <c:tickLblPos val="nextTo"/>
        <c:crossAx val="1073241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134585099939431"/>
          <c:y val="5.2243084998990497E-2"/>
          <c:w val="0.56192368261659598"/>
          <c:h val="0.93653947102766"/>
        </c:manualLayout>
      </c:layout>
      <c:doughnutChart>
        <c:varyColors val="1"/>
        <c:ser>
          <c:idx val="0"/>
          <c:order val="0"/>
          <c:spPr>
            <a:solidFill>
              <a:schemeClr val="bg1"/>
            </a:solidFill>
            <a:ln>
              <a:noFill/>
            </a:ln>
          </c:spPr>
          <c:dPt>
            <c:idx val="0"/>
            <c:bubble3D val="0"/>
            <c:spPr>
              <a:solidFill>
                <a:schemeClr val="bg1"/>
              </a:solidFill>
              <a:ln w="19050">
                <a:noFill/>
              </a:ln>
              <a:effectLst/>
            </c:spPr>
            <c:extLst>
              <c:ext xmlns:c16="http://schemas.microsoft.com/office/drawing/2014/chart" uri="{C3380CC4-5D6E-409C-BE32-E72D297353CC}">
                <c16:uniqueId val="{00000001-8913-4E09-970D-F7EF302491CE}"/>
              </c:ext>
            </c:extLst>
          </c:dPt>
          <c:dPt>
            <c:idx val="1"/>
            <c:bubble3D val="0"/>
            <c:spPr>
              <a:solidFill>
                <a:schemeClr val="bg1">
                  <a:alpha val="40000"/>
                </a:schemeClr>
              </a:solidFill>
              <a:ln w="19050">
                <a:noFill/>
              </a:ln>
              <a:effectLst/>
            </c:spPr>
            <c:extLst>
              <c:ext xmlns:c16="http://schemas.microsoft.com/office/drawing/2014/chart" uri="{C3380CC4-5D6E-409C-BE32-E72D297353CC}">
                <c16:uniqueId val="{00000003-8913-4E09-970D-F7EF302491CE}"/>
              </c:ext>
            </c:extLst>
          </c:dPt>
          <c:val>
            <c:numRef>
              <c:f>Processing!$W$25:$X$25</c:f>
              <c:numCache>
                <c:formatCode>0%</c:formatCode>
                <c:ptCount val="2"/>
                <c:pt idx="0">
                  <c:v>0.1335948853921933</c:v>
                </c:pt>
                <c:pt idx="1">
                  <c:v>0.86640511460780667</c:v>
                </c:pt>
              </c:numCache>
            </c:numRef>
          </c:val>
          <c:extLst>
            <c:ext xmlns:c16="http://schemas.microsoft.com/office/drawing/2014/chart" uri="{C3380CC4-5D6E-409C-BE32-E72D297353CC}">
              <c16:uniqueId val="{00000004-8913-4E09-970D-F7EF302491CE}"/>
            </c:ext>
          </c:extLst>
        </c:ser>
        <c:dLbls>
          <c:showLegendKey val="0"/>
          <c:showVal val="0"/>
          <c:showCatName val="0"/>
          <c:showSerName val="0"/>
          <c:showPercent val="0"/>
          <c:showBubbleSize val="0"/>
          <c:showLeaderLines val="1"/>
        </c:dLbls>
        <c:firstSliceAng val="0"/>
        <c:holeSize val="75"/>
      </c:doughnutChart>
      <c:scatterChart>
        <c:scatterStyle val="lineMarker"/>
        <c:varyColors val="0"/>
        <c:ser>
          <c:idx val="1"/>
          <c:order val="1"/>
          <c:spPr>
            <a:ln w="25400" cap="rnd">
              <a:noFill/>
              <a:round/>
            </a:ln>
            <a:effectLst/>
          </c:spPr>
          <c:marker>
            <c:symbol val="circle"/>
            <c:size val="9"/>
            <c:spPr>
              <a:solidFill>
                <a:schemeClr val="bg1"/>
              </a:solidFill>
              <a:ln w="9525">
                <a:noFill/>
              </a:ln>
              <a:effectLst/>
            </c:spPr>
          </c:marker>
          <c:dPt>
            <c:idx val="1"/>
            <c:marker>
              <c:symbol val="circle"/>
              <c:size val="11"/>
              <c:spPr>
                <a:solidFill>
                  <a:schemeClr val="bg1"/>
                </a:solidFill>
                <a:ln w="12700">
                  <a:solidFill>
                    <a:srgbClr val="0CBFD4"/>
                  </a:solidFill>
                </a:ln>
                <a:effectLst>
                  <a:outerShdw blurRad="50800" dist="38100" dir="8100000" algn="tr" rotWithShape="0">
                    <a:prstClr val="black">
                      <a:alpha val="40000"/>
                    </a:prstClr>
                  </a:outerShdw>
                </a:effectLst>
              </c:spPr>
            </c:marker>
            <c:bubble3D val="0"/>
            <c:spPr>
              <a:ln w="25400" cap="rnd">
                <a:noFill/>
                <a:round/>
              </a:ln>
              <a:effectLst>
                <a:outerShdw blurRad="50800" dist="38100" dir="8100000" algn="tr" rotWithShape="0">
                  <a:prstClr val="black">
                    <a:alpha val="40000"/>
                  </a:prstClr>
                </a:outerShdw>
              </a:effectLst>
            </c:spPr>
            <c:extLst>
              <c:ext xmlns:c16="http://schemas.microsoft.com/office/drawing/2014/chart" uri="{C3380CC4-5D6E-409C-BE32-E72D297353CC}">
                <c16:uniqueId val="{00000006-8913-4E09-970D-F7EF302491CE}"/>
              </c:ext>
            </c:extLst>
          </c:dPt>
          <c:xVal>
            <c:numRef>
              <c:f>Processing!$Y$24:$Y$25</c:f>
              <c:numCache>
                <c:formatCode>General</c:formatCode>
                <c:ptCount val="2"/>
                <c:pt idx="0">
                  <c:v>0</c:v>
                </c:pt>
                <c:pt idx="1">
                  <c:v>0.74424345736932129</c:v>
                </c:pt>
              </c:numCache>
            </c:numRef>
          </c:xVal>
          <c:yVal>
            <c:numRef>
              <c:f>Processing!$Z$24:$Z$25</c:f>
              <c:numCache>
                <c:formatCode>General</c:formatCode>
                <c:ptCount val="2"/>
                <c:pt idx="0">
                  <c:v>1</c:v>
                </c:pt>
                <c:pt idx="1">
                  <c:v>0.66790843396603305</c:v>
                </c:pt>
              </c:numCache>
            </c:numRef>
          </c:yVal>
          <c:smooth val="0"/>
          <c:extLst>
            <c:ext xmlns:c16="http://schemas.microsoft.com/office/drawing/2014/chart" uri="{C3380CC4-5D6E-409C-BE32-E72D297353CC}">
              <c16:uniqueId val="{00000005-8913-4E09-970D-F7EF302491CE}"/>
            </c:ext>
          </c:extLst>
        </c:ser>
        <c:dLbls>
          <c:showLegendKey val="0"/>
          <c:showVal val="0"/>
          <c:showCatName val="0"/>
          <c:showSerName val="0"/>
          <c:showPercent val="0"/>
          <c:showBubbleSize val="0"/>
        </c:dLbls>
        <c:axId val="468282687"/>
        <c:axId val="468286847"/>
      </c:scatterChart>
      <c:valAx>
        <c:axId val="468282687"/>
        <c:scaling>
          <c:orientation val="minMax"/>
          <c:max val="1.1500000000000001"/>
          <c:min val="-1.1500000000000001"/>
        </c:scaling>
        <c:delete val="1"/>
        <c:axPos val="b"/>
        <c:numFmt formatCode="General" sourceLinked="1"/>
        <c:majorTickMark val="out"/>
        <c:minorTickMark val="none"/>
        <c:tickLblPos val="nextTo"/>
        <c:crossAx val="468286847"/>
        <c:crosses val="autoZero"/>
        <c:crossBetween val="midCat"/>
      </c:valAx>
      <c:valAx>
        <c:axId val="468286847"/>
        <c:scaling>
          <c:orientation val="minMax"/>
          <c:max val="1.1500000000000001"/>
          <c:min val="-1.1500000000000001"/>
        </c:scaling>
        <c:delete val="1"/>
        <c:axPos val="l"/>
        <c:numFmt formatCode="General" sourceLinked="1"/>
        <c:majorTickMark val="out"/>
        <c:minorTickMark val="none"/>
        <c:tickLblPos val="nextTo"/>
        <c:crossAx val="4682826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Purchased</a:t>
            </a:r>
            <a:r>
              <a:rPr lang="ru-RU" sz="1400" b="0" i="0" u="none" strike="noStrike" baseline="0"/>
              <a:t> </a:t>
            </a:r>
            <a:r>
              <a:rPr lang="en-US" sz="1400" b="0" i="0" u="none" strike="noStrike" baseline="0"/>
              <a:t> Qty</a:t>
            </a:r>
            <a:endParaRPr lang="ru-RU"/>
          </a:p>
        </c:rich>
      </c:tx>
      <c:layout>
        <c:manualLayout>
          <c:xMode val="edge"/>
          <c:yMode val="edge"/>
          <c:x val="5.3041557305336842E-2"/>
          <c:y val="2.386634844868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4136482939632547E-2"/>
          <c:y val="0.12962962962962962"/>
          <c:w val="0.87753018372703417"/>
          <c:h val="0.74908209390492841"/>
        </c:manualLayout>
      </c:layout>
      <c:barChart>
        <c:barDir val="col"/>
        <c:grouping val="clustered"/>
        <c:varyColors val="0"/>
        <c:ser>
          <c:idx val="0"/>
          <c:order val="0"/>
          <c:tx>
            <c:strRef>
              <c:f>Processing!$I$1</c:f>
              <c:strCache>
                <c:ptCount val="1"/>
                <c:pt idx="0">
                  <c:v>PurchaseB</c:v>
                </c:pt>
              </c:strCache>
            </c:strRef>
          </c:tx>
          <c:spPr>
            <a:gradFill>
              <a:gsLst>
                <a:gs pos="0">
                  <a:srgbClr val="D9DEE3"/>
                </a:gs>
                <a:gs pos="100000">
                  <a:srgbClr val="E8EBEE"/>
                </a:gs>
              </a:gsLst>
              <a:lin ang="5400000" scaled="1"/>
            </a:gradFill>
            <a:ln>
              <a:noFill/>
            </a:ln>
            <a:effectLst/>
          </c:spPr>
          <c:invertIfNegative val="0"/>
          <c:dLbls>
            <c:spPr>
              <a:noFill/>
              <a:ln>
                <a:noFill/>
              </a:ln>
              <a:effectLst/>
            </c:spPr>
            <c:txPr>
              <a:bodyPr rot="-5400000" spcFirstLastPara="1" vertOverflow="ellipsis" wrap="square" lIns="38100" tIns="19050" rIns="38100" bIns="19050" anchor="ctr" anchorCtr="0">
                <a:spAutoFit/>
              </a:bodyPr>
              <a:lstStyle/>
              <a:p>
                <a:pPr algn="ctr">
                  <a:defRPr lang="en-US" sz="1300" b="0" i="0" u="none" strike="noStrike" kern="1200" baseline="0">
                    <a:solidFill>
                      <a:srgbClr val="1C85A8"/>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Processing!$H$10:$H$21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Processing!$I$10:$I$21</c:f>
              <c:numCache>
                <c:formatCode>General</c:formatCode>
                <c:ptCount val="12"/>
                <c:pt idx="0">
                  <c:v>711</c:v>
                </c:pt>
                <c:pt idx="1">
                  <c:v>468</c:v>
                </c:pt>
                <c:pt idx="2">
                  <c:v>586</c:v>
                </c:pt>
                <c:pt idx="3">
                  <c:v>639</c:v>
                </c:pt>
                <c:pt idx="4">
                  <c:v>546</c:v>
                </c:pt>
                <c:pt idx="5">
                  <c:v>538</c:v>
                </c:pt>
                <c:pt idx="6">
                  <c:v>555</c:v>
                </c:pt>
                <c:pt idx="7">
                  <c:v>495</c:v>
                </c:pt>
                <c:pt idx="8">
                  <c:v>522</c:v>
                </c:pt>
                <c:pt idx="9">
                  <c:v>724</c:v>
                </c:pt>
                <c:pt idx="10">
                  <c:v>293</c:v>
                </c:pt>
                <c:pt idx="11">
                  <c:v>328</c:v>
                </c:pt>
              </c:numCache>
            </c:numRef>
          </c:val>
          <c:extLst>
            <c:ext xmlns:c16="http://schemas.microsoft.com/office/drawing/2014/chart" uri="{C3380CC4-5D6E-409C-BE32-E72D297353CC}">
              <c16:uniqueId val="{00000000-7147-451B-B205-9459D62303EA}"/>
            </c:ext>
          </c:extLst>
        </c:ser>
        <c:ser>
          <c:idx val="1"/>
          <c:order val="1"/>
          <c:tx>
            <c:strRef>
              <c:f>Processing!$M$1</c:f>
              <c:strCache>
                <c:ptCount val="1"/>
                <c:pt idx="0">
                  <c:v>Pur Cursor</c:v>
                </c:pt>
              </c:strCache>
            </c:strRef>
          </c:tx>
          <c:spPr>
            <a:gradFill>
              <a:gsLst>
                <a:gs pos="0">
                  <a:srgbClr val="4DABCB"/>
                </a:gs>
                <a:gs pos="100000">
                  <a:srgbClr val="1C85A8"/>
                </a:gs>
              </a:gsLst>
              <a:lin ang="5400000" scaled="1"/>
            </a:gra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Processing!$H$10:$H$21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Processing!$M$10:$M$21</c:f>
              <c:numCache>
                <c:formatCode>0</c:formatCode>
                <c:ptCount val="12"/>
                <c:pt idx="0">
                  <c:v>711</c:v>
                </c:pt>
                <c:pt idx="1">
                  <c:v>468</c:v>
                </c:pt>
                <c:pt idx="2">
                  <c:v>586</c:v>
                </c:pt>
                <c:pt idx="3">
                  <c:v>639</c:v>
                </c:pt>
                <c:pt idx="4">
                  <c:v>546</c:v>
                </c:pt>
                <c:pt idx="5">
                  <c:v>538</c:v>
                </c:pt>
                <c:pt idx="6">
                  <c:v>555</c:v>
                </c:pt>
                <c:pt idx="7">
                  <c:v>495</c:v>
                </c:pt>
                <c:pt idx="8">
                  <c:v>522</c:v>
                </c:pt>
                <c:pt idx="9">
                  <c:v>724</c:v>
                </c:pt>
                <c:pt idx="10">
                  <c:v>293</c:v>
                </c:pt>
                <c:pt idx="11">
                  <c:v>328</c:v>
                </c:pt>
              </c:numCache>
            </c:numRef>
          </c:val>
          <c:extLst>
            <c:ext xmlns:c16="http://schemas.microsoft.com/office/drawing/2014/chart" uri="{C3380CC4-5D6E-409C-BE32-E72D297353CC}">
              <c16:uniqueId val="{00000001-7147-451B-B205-9459D62303EA}"/>
            </c:ext>
          </c:extLst>
        </c:ser>
        <c:dLbls>
          <c:showLegendKey val="0"/>
          <c:showVal val="0"/>
          <c:showCatName val="0"/>
          <c:showSerName val="0"/>
          <c:showPercent val="0"/>
          <c:showBubbleSize val="0"/>
        </c:dLbls>
        <c:gapWidth val="70"/>
        <c:overlap val="100"/>
        <c:axId val="1073241136"/>
        <c:axId val="1073241968"/>
      </c:barChart>
      <c:lineChart>
        <c:grouping val="standard"/>
        <c:varyColors val="0"/>
        <c:ser>
          <c:idx val="2"/>
          <c:order val="2"/>
          <c:tx>
            <c:strRef>
              <c:f>Processing!$Q$1</c:f>
              <c:strCache>
                <c:ptCount val="1"/>
                <c:pt idx="0">
                  <c:v>Perc1</c:v>
                </c:pt>
              </c:strCache>
            </c:strRef>
          </c:tx>
          <c:spPr>
            <a:ln w="12700" cap="rnd">
              <a:solidFill>
                <a:srgbClr val="FF6600"/>
              </a:solidFill>
              <a:prstDash val="dash"/>
              <a:round/>
            </a:ln>
            <a:effectLst/>
          </c:spPr>
          <c:marker>
            <c:symbol val="circle"/>
            <c:size val="6"/>
            <c:spPr>
              <a:solidFill>
                <a:schemeClr val="bg1"/>
              </a:solidFill>
              <a:ln w="12700">
                <a:solidFill>
                  <a:srgbClr val="FF6600"/>
                </a:solidFill>
              </a:ln>
              <a:effectLst/>
            </c:spPr>
          </c:marker>
          <c:dLbls>
            <c:dLbl>
              <c:idx val="0"/>
              <c:tx>
                <c:rich>
                  <a:bodyPr/>
                  <a:lstStyle/>
                  <a:p>
                    <a:fld id="{7C46C00B-25E5-41DA-8597-EBFFC03AB656}" type="CELLRANGE">
                      <a:rPr lang="en-US"/>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7147-451B-B205-9459D62303EA}"/>
                </c:ext>
              </c:extLst>
            </c:dLbl>
            <c:dLbl>
              <c:idx val="1"/>
              <c:tx>
                <c:rich>
                  <a:bodyPr/>
                  <a:lstStyle/>
                  <a:p>
                    <a:fld id="{70B5892A-1B8D-49A6-B298-DB7B11161B28}"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147-451B-B205-9459D62303EA}"/>
                </c:ext>
              </c:extLst>
            </c:dLbl>
            <c:dLbl>
              <c:idx val="2"/>
              <c:tx>
                <c:rich>
                  <a:bodyPr/>
                  <a:lstStyle/>
                  <a:p>
                    <a:fld id="{6F85D860-9A21-4FB4-B5C2-E2B14E116A0C}"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7147-451B-B205-9459D62303EA}"/>
                </c:ext>
              </c:extLst>
            </c:dLbl>
            <c:dLbl>
              <c:idx val="3"/>
              <c:tx>
                <c:rich>
                  <a:bodyPr/>
                  <a:lstStyle/>
                  <a:p>
                    <a:fld id="{5DC8FD92-9C41-4B6E-AA15-A3490A8C4BFC}"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7147-451B-B205-9459D62303EA}"/>
                </c:ext>
              </c:extLst>
            </c:dLbl>
            <c:dLbl>
              <c:idx val="4"/>
              <c:tx>
                <c:rich>
                  <a:bodyPr/>
                  <a:lstStyle/>
                  <a:p>
                    <a:fld id="{7DE35D94-B7EF-48C6-96B6-4ACA23B802DC}"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7147-451B-B205-9459D62303EA}"/>
                </c:ext>
              </c:extLst>
            </c:dLbl>
            <c:dLbl>
              <c:idx val="5"/>
              <c:tx>
                <c:rich>
                  <a:bodyPr/>
                  <a:lstStyle/>
                  <a:p>
                    <a:fld id="{17D7F9A2-6F86-46FB-B73E-D89247D1E276}"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7147-451B-B205-9459D62303EA}"/>
                </c:ext>
              </c:extLst>
            </c:dLbl>
            <c:dLbl>
              <c:idx val="6"/>
              <c:tx>
                <c:rich>
                  <a:bodyPr/>
                  <a:lstStyle/>
                  <a:p>
                    <a:fld id="{112504C2-84D5-4AB2-BE4E-3809AC38894C}"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7147-451B-B205-9459D62303EA}"/>
                </c:ext>
              </c:extLst>
            </c:dLbl>
            <c:dLbl>
              <c:idx val="7"/>
              <c:tx>
                <c:rich>
                  <a:bodyPr/>
                  <a:lstStyle/>
                  <a:p>
                    <a:fld id="{F52EE7CE-90E2-4603-8A7D-522039A28842}"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7147-451B-B205-9459D62303EA}"/>
                </c:ext>
              </c:extLst>
            </c:dLbl>
            <c:dLbl>
              <c:idx val="8"/>
              <c:tx>
                <c:rich>
                  <a:bodyPr/>
                  <a:lstStyle/>
                  <a:p>
                    <a:fld id="{8A57F199-CFC5-4DE5-B44C-B2D901C94D9B}"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7147-451B-B205-9459D62303EA}"/>
                </c:ext>
              </c:extLst>
            </c:dLbl>
            <c:dLbl>
              <c:idx val="9"/>
              <c:tx>
                <c:rich>
                  <a:bodyPr/>
                  <a:lstStyle/>
                  <a:p>
                    <a:fld id="{E7194156-B20A-4565-BA2A-017449BD233B}"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7147-451B-B205-9459D62303EA}"/>
                </c:ext>
              </c:extLst>
            </c:dLbl>
            <c:dLbl>
              <c:idx val="10"/>
              <c:tx>
                <c:rich>
                  <a:bodyPr/>
                  <a:lstStyle/>
                  <a:p>
                    <a:fld id="{33C6392F-7BF6-4CAC-A5C4-835A4B667119}"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7147-451B-B205-9459D62303EA}"/>
                </c:ext>
              </c:extLst>
            </c:dLbl>
            <c:dLbl>
              <c:idx val="11"/>
              <c:tx>
                <c:rich>
                  <a:bodyPr/>
                  <a:lstStyle/>
                  <a:p>
                    <a:fld id="{930D7AA0-85C3-4A94-9FCD-71C1261E0F18}"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7147-451B-B205-9459D62303EA}"/>
                </c:ext>
              </c:extLst>
            </c:dLbl>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rgbClr val="0CBFD4"/>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val>
            <c:numRef>
              <c:f>Processing!$Q$10:$Q$21</c:f>
              <c:numCache>
                <c:formatCode>0</c:formatCode>
                <c:ptCount val="12"/>
                <c:pt idx="0">
                  <c:v>945.63</c:v>
                </c:pt>
                <c:pt idx="1">
                  <c:v>622.44000000000005</c:v>
                </c:pt>
                <c:pt idx="2">
                  <c:v>779.38</c:v>
                </c:pt>
                <c:pt idx="3">
                  <c:v>849.87</c:v>
                </c:pt>
                <c:pt idx="4">
                  <c:v>726.18000000000006</c:v>
                </c:pt>
                <c:pt idx="5">
                  <c:v>715.54000000000008</c:v>
                </c:pt>
                <c:pt idx="6">
                  <c:v>738.15000000000009</c:v>
                </c:pt>
                <c:pt idx="7">
                  <c:v>658.35</c:v>
                </c:pt>
                <c:pt idx="8">
                  <c:v>694.26</c:v>
                </c:pt>
                <c:pt idx="9">
                  <c:v>962.92000000000007</c:v>
                </c:pt>
                <c:pt idx="10">
                  <c:v>389.69</c:v>
                </c:pt>
                <c:pt idx="11">
                  <c:v>436.24</c:v>
                </c:pt>
              </c:numCache>
            </c:numRef>
          </c:val>
          <c:smooth val="0"/>
          <c:extLst>
            <c:ext xmlns:c15="http://schemas.microsoft.com/office/drawing/2012/chart" uri="{02D57815-91ED-43cb-92C2-25804820EDAC}">
              <c15:datalabelsRange>
                <c15:f>Processing!$U$10:$U$21</c15:f>
                <c15:dlblRangeCache>
                  <c:ptCount val="12"/>
                  <c:pt idx="1">
                    <c:v>-21%</c:v>
                  </c:pt>
                  <c:pt idx="2">
                    <c:v>+11%</c:v>
                  </c:pt>
                  <c:pt idx="3">
                    <c:v>+4%</c:v>
                  </c:pt>
                  <c:pt idx="4">
                    <c:v>-8%</c:v>
                  </c:pt>
                  <c:pt idx="5">
                    <c:v>-1%</c:v>
                  </c:pt>
                  <c:pt idx="6">
                    <c:v>+2%</c:v>
                  </c:pt>
                  <c:pt idx="7">
                    <c:v>-6%</c:v>
                  </c:pt>
                  <c:pt idx="8">
                    <c:v>+3%</c:v>
                  </c:pt>
                  <c:pt idx="9">
                    <c:v>+16%</c:v>
                  </c:pt>
                  <c:pt idx="10">
                    <c:v>-42%</c:v>
                  </c:pt>
                  <c:pt idx="11">
                    <c:v>+6%</c:v>
                  </c:pt>
                </c15:dlblRangeCache>
              </c15:datalabelsRange>
            </c:ext>
            <c:ext xmlns:c16="http://schemas.microsoft.com/office/drawing/2014/chart" uri="{C3380CC4-5D6E-409C-BE32-E72D297353CC}">
              <c16:uniqueId val="{00000008-7147-451B-B205-9459D62303EA}"/>
            </c:ext>
          </c:extLst>
        </c:ser>
        <c:dLbls>
          <c:showLegendKey val="0"/>
          <c:showVal val="0"/>
          <c:showCatName val="0"/>
          <c:showSerName val="0"/>
          <c:showPercent val="0"/>
          <c:showBubbleSize val="0"/>
        </c:dLbls>
        <c:marker val="1"/>
        <c:smooth val="0"/>
        <c:axId val="1073241136"/>
        <c:axId val="1073241968"/>
      </c:lineChart>
      <c:catAx>
        <c:axId val="107324113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073241968"/>
        <c:crosses val="autoZero"/>
        <c:auto val="1"/>
        <c:lblAlgn val="ctr"/>
        <c:lblOffset val="100"/>
        <c:noMultiLvlLbl val="0"/>
      </c:catAx>
      <c:valAx>
        <c:axId val="1073241968"/>
        <c:scaling>
          <c:orientation val="minMax"/>
        </c:scaling>
        <c:delete val="1"/>
        <c:axPos val="l"/>
        <c:numFmt formatCode="General" sourceLinked="1"/>
        <c:majorTickMark val="none"/>
        <c:minorTickMark val="none"/>
        <c:tickLblPos val="nextTo"/>
        <c:crossAx val="1073241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Sold</a:t>
            </a:r>
            <a:r>
              <a:rPr lang="ru-RU" sz="1400" b="0" i="0" u="none" strike="noStrike" baseline="0"/>
              <a:t> </a:t>
            </a:r>
            <a:r>
              <a:rPr lang="en-US" sz="1400" b="0" i="0" u="none" strike="noStrike" baseline="0"/>
              <a:t> Qty</a:t>
            </a:r>
            <a:endParaRPr lang="ru-RU"/>
          </a:p>
        </c:rich>
      </c:tx>
      <c:layout>
        <c:manualLayout>
          <c:xMode val="edge"/>
          <c:yMode val="edge"/>
          <c:x val="5.3041557305336842E-2"/>
          <c:y val="2.386634844868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4136482939632547E-2"/>
          <c:y val="0.12962962962962962"/>
          <c:w val="0.87753018372703417"/>
          <c:h val="0.74908209390492841"/>
        </c:manualLayout>
      </c:layout>
      <c:barChart>
        <c:barDir val="col"/>
        <c:grouping val="clustered"/>
        <c:varyColors val="0"/>
        <c:ser>
          <c:idx val="0"/>
          <c:order val="0"/>
          <c:tx>
            <c:strRef>
              <c:f>Processing!$K$1</c:f>
              <c:strCache>
                <c:ptCount val="1"/>
                <c:pt idx="0">
                  <c:v>SoldB</c:v>
                </c:pt>
              </c:strCache>
            </c:strRef>
          </c:tx>
          <c:spPr>
            <a:gradFill>
              <a:gsLst>
                <a:gs pos="0">
                  <a:srgbClr val="D9DEE3"/>
                </a:gs>
                <a:gs pos="100000">
                  <a:srgbClr val="E8EBEE"/>
                </a:gs>
              </a:gsLst>
              <a:lin ang="5400000" scaled="1"/>
            </a:gradFill>
            <a:ln>
              <a:noFill/>
            </a:ln>
            <a:effectLst/>
          </c:spPr>
          <c:invertIfNegative val="0"/>
          <c:dLbls>
            <c:spPr>
              <a:noFill/>
              <a:ln>
                <a:noFill/>
              </a:ln>
              <a:effectLst/>
            </c:spPr>
            <c:txPr>
              <a:bodyPr rot="-5400000" spcFirstLastPara="1" vertOverflow="ellipsis" wrap="square" lIns="38100" tIns="19050" rIns="38100" bIns="19050" anchor="ctr" anchorCtr="0">
                <a:spAutoFit/>
              </a:bodyPr>
              <a:lstStyle/>
              <a:p>
                <a:pPr algn="ctr">
                  <a:defRPr lang="en-US" sz="1300" b="0" i="0" u="none" strike="noStrike" kern="1200" baseline="0">
                    <a:solidFill>
                      <a:srgbClr val="1C85A8"/>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Processing!$H$10:$H$21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Processing!$K$10:$K$21</c:f>
              <c:numCache>
                <c:formatCode>0</c:formatCode>
                <c:ptCount val="12"/>
                <c:pt idx="0">
                  <c:v>521</c:v>
                </c:pt>
                <c:pt idx="1">
                  <c:v>509</c:v>
                </c:pt>
                <c:pt idx="2">
                  <c:v>553</c:v>
                </c:pt>
                <c:pt idx="3">
                  <c:v>506</c:v>
                </c:pt>
                <c:pt idx="4">
                  <c:v>555</c:v>
                </c:pt>
                <c:pt idx="5">
                  <c:v>521</c:v>
                </c:pt>
                <c:pt idx="6">
                  <c:v>539</c:v>
                </c:pt>
                <c:pt idx="7">
                  <c:v>516</c:v>
                </c:pt>
                <c:pt idx="8">
                  <c:v>536</c:v>
                </c:pt>
                <c:pt idx="9">
                  <c:v>571</c:v>
                </c:pt>
                <c:pt idx="10">
                  <c:v>517</c:v>
                </c:pt>
                <c:pt idx="11">
                  <c:v>561</c:v>
                </c:pt>
              </c:numCache>
            </c:numRef>
          </c:val>
          <c:extLst>
            <c:ext xmlns:c16="http://schemas.microsoft.com/office/drawing/2014/chart" uri="{C3380CC4-5D6E-409C-BE32-E72D297353CC}">
              <c16:uniqueId val="{00000000-F3A9-4214-A2B8-421EAB96EB6B}"/>
            </c:ext>
          </c:extLst>
        </c:ser>
        <c:ser>
          <c:idx val="1"/>
          <c:order val="1"/>
          <c:tx>
            <c:strRef>
              <c:f>Processing!$O$1</c:f>
              <c:strCache>
                <c:ptCount val="1"/>
                <c:pt idx="0">
                  <c:v>Sol Cursor</c:v>
                </c:pt>
              </c:strCache>
            </c:strRef>
          </c:tx>
          <c:spPr>
            <a:gradFill>
              <a:gsLst>
                <a:gs pos="0">
                  <a:srgbClr val="4DABCB"/>
                </a:gs>
                <a:gs pos="100000">
                  <a:srgbClr val="1C85A8"/>
                </a:gs>
              </a:gsLst>
              <a:lin ang="5400000" scaled="1"/>
            </a:gra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Processing!$H$10:$H$21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Processing!$O$10:$O$21</c:f>
              <c:numCache>
                <c:formatCode>0</c:formatCode>
                <c:ptCount val="12"/>
                <c:pt idx="0">
                  <c:v>521</c:v>
                </c:pt>
                <c:pt idx="1">
                  <c:v>509</c:v>
                </c:pt>
                <c:pt idx="2">
                  <c:v>553</c:v>
                </c:pt>
                <c:pt idx="3">
                  <c:v>506</c:v>
                </c:pt>
                <c:pt idx="4">
                  <c:v>555</c:v>
                </c:pt>
                <c:pt idx="5">
                  <c:v>521</c:v>
                </c:pt>
                <c:pt idx="6">
                  <c:v>539</c:v>
                </c:pt>
                <c:pt idx="7">
                  <c:v>516</c:v>
                </c:pt>
                <c:pt idx="8">
                  <c:v>536</c:v>
                </c:pt>
                <c:pt idx="9">
                  <c:v>571</c:v>
                </c:pt>
                <c:pt idx="10">
                  <c:v>517</c:v>
                </c:pt>
                <c:pt idx="11">
                  <c:v>561</c:v>
                </c:pt>
              </c:numCache>
            </c:numRef>
          </c:val>
          <c:extLst>
            <c:ext xmlns:c16="http://schemas.microsoft.com/office/drawing/2014/chart" uri="{C3380CC4-5D6E-409C-BE32-E72D297353CC}">
              <c16:uniqueId val="{00000001-F3A9-4214-A2B8-421EAB96EB6B}"/>
            </c:ext>
          </c:extLst>
        </c:ser>
        <c:dLbls>
          <c:showLegendKey val="0"/>
          <c:showVal val="0"/>
          <c:showCatName val="0"/>
          <c:showSerName val="0"/>
          <c:showPercent val="0"/>
          <c:showBubbleSize val="0"/>
        </c:dLbls>
        <c:gapWidth val="70"/>
        <c:overlap val="100"/>
        <c:axId val="1073241136"/>
        <c:axId val="1073241968"/>
      </c:barChart>
      <c:lineChart>
        <c:grouping val="standard"/>
        <c:varyColors val="0"/>
        <c:ser>
          <c:idx val="2"/>
          <c:order val="2"/>
          <c:tx>
            <c:strRef>
              <c:f>Processing!$S$1</c:f>
              <c:strCache>
                <c:ptCount val="1"/>
                <c:pt idx="0">
                  <c:v>Perc3</c:v>
                </c:pt>
              </c:strCache>
            </c:strRef>
          </c:tx>
          <c:spPr>
            <a:ln w="12700" cap="rnd">
              <a:solidFill>
                <a:srgbClr val="FF6600"/>
              </a:solidFill>
              <a:prstDash val="dash"/>
              <a:round/>
            </a:ln>
            <a:effectLst/>
          </c:spPr>
          <c:marker>
            <c:symbol val="circle"/>
            <c:size val="6"/>
            <c:spPr>
              <a:solidFill>
                <a:schemeClr val="bg1">
                  <a:alpha val="98000"/>
                </a:schemeClr>
              </a:solidFill>
              <a:ln w="12700">
                <a:solidFill>
                  <a:srgbClr val="FF6600"/>
                </a:solidFill>
              </a:ln>
              <a:effectLst/>
            </c:spPr>
          </c:marker>
          <c:dLbls>
            <c:dLbl>
              <c:idx val="0"/>
              <c:tx>
                <c:rich>
                  <a:bodyPr/>
                  <a:lstStyle/>
                  <a:p>
                    <a:fld id="{D1F9856B-7917-43D4-B54E-1633BFB6D001}" type="CELLRANGE">
                      <a:rPr lang="en-US"/>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F3A9-4214-A2B8-421EAB96EB6B}"/>
                </c:ext>
              </c:extLst>
            </c:dLbl>
            <c:dLbl>
              <c:idx val="1"/>
              <c:tx>
                <c:rich>
                  <a:bodyPr/>
                  <a:lstStyle/>
                  <a:p>
                    <a:fld id="{467FEA3E-DEED-47B9-B108-850D5B14F2FA}"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3A9-4214-A2B8-421EAB96EB6B}"/>
                </c:ext>
              </c:extLst>
            </c:dLbl>
            <c:dLbl>
              <c:idx val="2"/>
              <c:tx>
                <c:rich>
                  <a:bodyPr/>
                  <a:lstStyle/>
                  <a:p>
                    <a:fld id="{30A9C159-AD19-46A1-AFB1-7326FE05773C}"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3A9-4214-A2B8-421EAB96EB6B}"/>
                </c:ext>
              </c:extLst>
            </c:dLbl>
            <c:dLbl>
              <c:idx val="3"/>
              <c:tx>
                <c:rich>
                  <a:bodyPr/>
                  <a:lstStyle/>
                  <a:p>
                    <a:fld id="{B81B2CB4-D242-472C-89CB-F0485D3F5112}"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F3A9-4214-A2B8-421EAB96EB6B}"/>
                </c:ext>
              </c:extLst>
            </c:dLbl>
            <c:dLbl>
              <c:idx val="4"/>
              <c:tx>
                <c:rich>
                  <a:bodyPr/>
                  <a:lstStyle/>
                  <a:p>
                    <a:fld id="{0F0ED426-35EC-4A4C-AAC8-E1FD8250D58E}"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F3A9-4214-A2B8-421EAB96EB6B}"/>
                </c:ext>
              </c:extLst>
            </c:dLbl>
            <c:dLbl>
              <c:idx val="5"/>
              <c:tx>
                <c:rich>
                  <a:bodyPr/>
                  <a:lstStyle/>
                  <a:p>
                    <a:fld id="{168BCAC8-B217-4B8A-83E4-E86BA2E535D8}"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F3A9-4214-A2B8-421EAB96EB6B}"/>
                </c:ext>
              </c:extLst>
            </c:dLbl>
            <c:dLbl>
              <c:idx val="6"/>
              <c:tx>
                <c:rich>
                  <a:bodyPr/>
                  <a:lstStyle/>
                  <a:p>
                    <a:fld id="{CCCC913A-1462-43C6-A737-377C052006F1}"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F3A9-4214-A2B8-421EAB96EB6B}"/>
                </c:ext>
              </c:extLst>
            </c:dLbl>
            <c:dLbl>
              <c:idx val="7"/>
              <c:tx>
                <c:rich>
                  <a:bodyPr/>
                  <a:lstStyle/>
                  <a:p>
                    <a:fld id="{E3629DC3-E4A0-4566-8734-583CC6BA1A94}"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F3A9-4214-A2B8-421EAB96EB6B}"/>
                </c:ext>
              </c:extLst>
            </c:dLbl>
            <c:dLbl>
              <c:idx val="8"/>
              <c:tx>
                <c:rich>
                  <a:bodyPr/>
                  <a:lstStyle/>
                  <a:p>
                    <a:fld id="{8C47C549-8544-409E-80E8-8BC501A08263}"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F3A9-4214-A2B8-421EAB96EB6B}"/>
                </c:ext>
              </c:extLst>
            </c:dLbl>
            <c:dLbl>
              <c:idx val="9"/>
              <c:tx>
                <c:rich>
                  <a:bodyPr/>
                  <a:lstStyle/>
                  <a:p>
                    <a:fld id="{746A976A-C167-4A6C-B87F-461604C1DC1D}"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F3A9-4214-A2B8-421EAB96EB6B}"/>
                </c:ext>
              </c:extLst>
            </c:dLbl>
            <c:dLbl>
              <c:idx val="10"/>
              <c:tx>
                <c:rich>
                  <a:bodyPr/>
                  <a:lstStyle/>
                  <a:p>
                    <a:fld id="{02BC364E-BD95-4017-9665-CD2FD8F0CC95}"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F3A9-4214-A2B8-421EAB96EB6B}"/>
                </c:ext>
              </c:extLst>
            </c:dLbl>
            <c:dLbl>
              <c:idx val="11"/>
              <c:tx>
                <c:rich>
                  <a:bodyPr/>
                  <a:lstStyle/>
                  <a:p>
                    <a:fld id="{87212C8A-F3FF-4360-8080-B961A8F0D004}"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F3A9-4214-A2B8-421EAB96EB6B}"/>
                </c:ext>
              </c:extLst>
            </c:dLbl>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rgbClr val="0CBFD4"/>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val>
            <c:numRef>
              <c:f>Processing!$S$10:$S$21</c:f>
              <c:numCache>
                <c:formatCode>0</c:formatCode>
                <c:ptCount val="12"/>
                <c:pt idx="0">
                  <c:v>692.93000000000006</c:v>
                </c:pt>
                <c:pt idx="1">
                  <c:v>676.97</c:v>
                </c:pt>
                <c:pt idx="2">
                  <c:v>735.49</c:v>
                </c:pt>
                <c:pt idx="3">
                  <c:v>672.98</c:v>
                </c:pt>
                <c:pt idx="4">
                  <c:v>738.15000000000009</c:v>
                </c:pt>
                <c:pt idx="5">
                  <c:v>692.93000000000006</c:v>
                </c:pt>
                <c:pt idx="6">
                  <c:v>716.87</c:v>
                </c:pt>
                <c:pt idx="7">
                  <c:v>686.28000000000009</c:v>
                </c:pt>
                <c:pt idx="8">
                  <c:v>712.88</c:v>
                </c:pt>
                <c:pt idx="9">
                  <c:v>759.43000000000006</c:v>
                </c:pt>
                <c:pt idx="10">
                  <c:v>687.61</c:v>
                </c:pt>
                <c:pt idx="11">
                  <c:v>746.13</c:v>
                </c:pt>
              </c:numCache>
            </c:numRef>
          </c:val>
          <c:smooth val="0"/>
          <c:extLst>
            <c:ext xmlns:c15="http://schemas.microsoft.com/office/drawing/2012/chart" uri="{02D57815-91ED-43cb-92C2-25804820EDAC}">
              <c15:datalabelsRange>
                <c15:f>Processing!$W$10:$W$21</c15:f>
                <c15:dlblRangeCache>
                  <c:ptCount val="12"/>
                  <c:pt idx="1">
                    <c:v>-1%</c:v>
                  </c:pt>
                  <c:pt idx="2">
                    <c:v>+4%</c:v>
                  </c:pt>
                  <c:pt idx="3">
                    <c:v>-4%</c:v>
                  </c:pt>
                  <c:pt idx="4">
                    <c:v>+5%</c:v>
                  </c:pt>
                  <c:pt idx="5">
                    <c:v>-3%</c:v>
                  </c:pt>
                  <c:pt idx="6">
                    <c:v>+2%</c:v>
                  </c:pt>
                  <c:pt idx="7">
                    <c:v>-2%</c:v>
                  </c:pt>
                  <c:pt idx="8">
                    <c:v>+2%</c:v>
                  </c:pt>
                  <c:pt idx="9">
                    <c:v>+3%</c:v>
                  </c:pt>
                  <c:pt idx="10">
                    <c:v>-5%</c:v>
                  </c:pt>
                  <c:pt idx="11">
                    <c:v>+4%</c:v>
                  </c:pt>
                </c15:dlblRangeCache>
              </c15:datalabelsRange>
            </c:ext>
            <c:ext xmlns:c16="http://schemas.microsoft.com/office/drawing/2014/chart" uri="{C3380CC4-5D6E-409C-BE32-E72D297353CC}">
              <c16:uniqueId val="{00000008-F3A9-4214-A2B8-421EAB96EB6B}"/>
            </c:ext>
          </c:extLst>
        </c:ser>
        <c:dLbls>
          <c:showLegendKey val="0"/>
          <c:showVal val="0"/>
          <c:showCatName val="0"/>
          <c:showSerName val="0"/>
          <c:showPercent val="0"/>
          <c:showBubbleSize val="0"/>
        </c:dLbls>
        <c:marker val="1"/>
        <c:smooth val="0"/>
        <c:axId val="1073241136"/>
        <c:axId val="1073241968"/>
      </c:lineChart>
      <c:catAx>
        <c:axId val="107324113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073241968"/>
        <c:crosses val="autoZero"/>
        <c:auto val="1"/>
        <c:lblAlgn val="ctr"/>
        <c:lblOffset val="100"/>
        <c:noMultiLvlLbl val="0"/>
      </c:catAx>
      <c:valAx>
        <c:axId val="1073241968"/>
        <c:scaling>
          <c:orientation val="minMax"/>
        </c:scaling>
        <c:delete val="1"/>
        <c:axPos val="l"/>
        <c:numFmt formatCode="0" sourceLinked="1"/>
        <c:majorTickMark val="none"/>
        <c:minorTickMark val="none"/>
        <c:tickLblPos val="nextTo"/>
        <c:crossAx val="1073241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Radio" firstButton="1" fmlaLink="Processing!$T$24" lockText="1" noThreeD="1"/>
</file>

<file path=xl/ctrlProps/ctrlProp2.xml><?xml version="1.0" encoding="utf-8"?>
<formControlPr xmlns="http://schemas.microsoft.com/office/spreadsheetml/2009/9/main" objectType="Radio" checked="Checked" lockText="1" noThreeD="1"/>
</file>

<file path=xl/ctrlProps/ctrlProp3.xml><?xml version="1.0" encoding="utf-8"?>
<formControlPr xmlns="http://schemas.microsoft.com/office/spreadsheetml/2009/9/main" objectType="Radio" firstButton="1" fmlaLink="Processing!$T$24" lockText="1" noThreeD="1"/>
</file>

<file path=xl/ctrlProps/ctrlProp4.xml><?xml version="1.0" encoding="utf-8"?>
<formControlPr xmlns="http://schemas.microsoft.com/office/spreadsheetml/2009/9/main" objectType="Radio" checked="Checked" lockText="1" noThreeD="1"/>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MONTHS!A1"/><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10.xml"/><Relationship Id="rId7" Type="http://schemas.openxmlformats.org/officeDocument/2006/relationships/chart" Target="../charts/chart13.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hyperlink" Target="#YEARS!A1"/><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26</xdr:row>
      <xdr:rowOff>161365</xdr:rowOff>
    </xdr:from>
    <xdr:to>
      <xdr:col>4</xdr:col>
      <xdr:colOff>365880</xdr:colOff>
      <xdr:row>35</xdr:row>
      <xdr:rowOff>47065</xdr:rowOff>
    </xdr:to>
    <mc:AlternateContent xmlns:mc="http://schemas.openxmlformats.org/markup-compatibility/2006" xmlns:a14="http://schemas.microsoft.com/office/drawing/2010/main">
      <mc:Choice Requires="a14">
        <xdr:graphicFrame macro="">
          <xdr:nvGraphicFramePr>
            <xdr:cNvPr id="3" name="Code">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Code"/>
            </a:graphicData>
          </a:graphic>
        </xdr:graphicFrame>
      </mc:Choice>
      <mc:Fallback xmlns="">
        <xdr:sp macro="" textlink="">
          <xdr:nvSpPr>
            <xdr:cNvPr id="0" name=""/>
            <xdr:cNvSpPr>
              <a:spLocks noTextEdit="1"/>
            </xdr:cNvSpPr>
          </xdr:nvSpPr>
          <xdr:spPr>
            <a:xfrm>
              <a:off x="0" y="4823012"/>
              <a:ext cx="2087104" cy="1409700"/>
            </a:xfrm>
            <a:prstGeom prst="rect">
              <a:avLst/>
            </a:prstGeom>
            <a:solidFill>
              <a:prstClr val="white"/>
            </a:solidFill>
            <a:ln w="1">
              <a:solidFill>
                <a:prstClr val="green"/>
              </a:solidFill>
            </a:ln>
          </xdr:spPr>
          <xdr:txBody>
            <a:bodyPr vertOverflow="clip" horzOverflow="clip"/>
            <a:lstStyle/>
            <a:p>
              <a:r>
                <a:rPr lang="ru-RU" sz="1100"/>
                <a:t>Эта фигура представляет срез. Срезы поддерживаются только в Excel 2010 и более поздних версиях.
Если фигура была изменена в более ранней версии Excel или книга была сохранена в Excel 2003 или более ранней версии, использование среза невозможно.</a:t>
              </a:r>
            </a:p>
          </xdr:txBody>
        </xdr:sp>
      </mc:Fallback>
    </mc:AlternateContent>
    <xdr:clientData/>
  </xdr:twoCellAnchor>
  <xdr:twoCellAnchor editAs="oneCell">
    <xdr:from>
      <xdr:col>1</xdr:col>
      <xdr:colOff>0</xdr:colOff>
      <xdr:row>20</xdr:row>
      <xdr:rowOff>154614</xdr:rowOff>
    </xdr:from>
    <xdr:to>
      <xdr:col>4</xdr:col>
      <xdr:colOff>365880</xdr:colOff>
      <xdr:row>27</xdr:row>
      <xdr:rowOff>26454</xdr:rowOff>
    </xdr:to>
    <mc:AlternateContent xmlns:mc="http://schemas.openxmlformats.org/markup-compatibility/2006" xmlns:a14="http://schemas.microsoft.com/office/drawing/2010/main">
      <mc:Choice Requires="a14">
        <xdr:graphicFrame macro="">
          <xdr:nvGraphicFramePr>
            <xdr:cNvPr id="4" name="Brand">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0" y="3740496"/>
              <a:ext cx="2087104" cy="1126899"/>
            </a:xfrm>
            <a:prstGeom prst="rect">
              <a:avLst/>
            </a:prstGeom>
            <a:solidFill>
              <a:prstClr val="white"/>
            </a:solidFill>
            <a:ln w="1">
              <a:solidFill>
                <a:prstClr val="green"/>
              </a:solidFill>
            </a:ln>
          </xdr:spPr>
          <xdr:txBody>
            <a:bodyPr vertOverflow="clip" horzOverflow="clip"/>
            <a:lstStyle/>
            <a:p>
              <a:r>
                <a:rPr lang="ru-RU" sz="1100"/>
                <a:t>Эта фигура представляет срез. Срезы поддерживаются только в Excel 2010 и более поздних версиях.
Если фигура была изменена в более ранней версии Excel или книга была сохранена в Excel 2003 или более ранней версии, использование среза невозможно.</a:t>
              </a:r>
            </a:p>
          </xdr:txBody>
        </xdr:sp>
      </mc:Fallback>
    </mc:AlternateContent>
    <xdr:clientData/>
  </xdr:twoCellAnchor>
  <xdr:twoCellAnchor editAs="oneCell">
    <xdr:from>
      <xdr:col>1</xdr:col>
      <xdr:colOff>0</xdr:colOff>
      <xdr:row>14</xdr:row>
      <xdr:rowOff>141625</xdr:rowOff>
    </xdr:from>
    <xdr:to>
      <xdr:col>4</xdr:col>
      <xdr:colOff>365880</xdr:colOff>
      <xdr:row>21</xdr:row>
      <xdr:rowOff>12084</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0" y="2651743"/>
              <a:ext cx="2087104" cy="1125517"/>
            </a:xfrm>
            <a:prstGeom prst="rect">
              <a:avLst/>
            </a:prstGeom>
            <a:solidFill>
              <a:prstClr val="white"/>
            </a:solidFill>
            <a:ln w="1">
              <a:solidFill>
                <a:prstClr val="green"/>
              </a:solidFill>
            </a:ln>
          </xdr:spPr>
          <xdr:txBody>
            <a:bodyPr vertOverflow="clip" horzOverflow="clip"/>
            <a:lstStyle/>
            <a:p>
              <a:r>
                <a:rPr lang="ru-RU" sz="1100"/>
                <a:t>Эта фигура представляет срез. Срезы поддерживаются только в Excel 2010 и более поздних версиях.
Если фигура была изменена в более ранней версии Excel или книга была сохранена в Excel 2003 или более ранней версии, использование среза невозможно.</a:t>
              </a:r>
            </a:p>
          </xdr:txBody>
        </xdr:sp>
      </mc:Fallback>
    </mc:AlternateContent>
    <xdr:clientData/>
  </xdr:twoCellAnchor>
  <xdr:twoCellAnchor editAs="oneCell">
    <xdr:from>
      <xdr:col>1</xdr:col>
      <xdr:colOff>0</xdr:colOff>
      <xdr:row>1</xdr:row>
      <xdr:rowOff>92786</xdr:rowOff>
    </xdr:from>
    <xdr:to>
      <xdr:col>5</xdr:col>
      <xdr:colOff>80894</xdr:colOff>
      <xdr:row>7</xdr:row>
      <xdr:rowOff>5029</xdr:rowOff>
    </xdr:to>
    <mc:AlternateContent xmlns:mc="http://schemas.openxmlformats.org/markup-compatibility/2006" xmlns:a14="http://schemas.microsoft.com/office/drawing/2010/main">
      <mc:Choice Requires="a14">
        <xdr:graphicFrame macro="">
          <xdr:nvGraphicFramePr>
            <xdr:cNvPr id="6" name="Year">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272080"/>
              <a:ext cx="2340000" cy="972000"/>
            </a:xfrm>
            <a:prstGeom prst="rect">
              <a:avLst/>
            </a:prstGeom>
            <a:solidFill>
              <a:prstClr val="white"/>
            </a:solidFill>
            <a:ln w="1">
              <a:solidFill>
                <a:prstClr val="green"/>
              </a:solidFill>
            </a:ln>
          </xdr:spPr>
          <xdr:txBody>
            <a:bodyPr vertOverflow="clip" horzOverflow="clip"/>
            <a:lstStyle/>
            <a:p>
              <a:r>
                <a:rPr lang="ru-RU" sz="1100"/>
                <a:t>Эта фигура представляет срез. Срезы поддерживаются только в Excel 2010 и более поздних версиях.
Если фигура была изменена в более ранней версии Excel или книга была сохранена в Excel 2003 или более ранней версии, использование среза невозможно.</a:t>
              </a:r>
            </a:p>
          </xdr:txBody>
        </xdr:sp>
      </mc:Fallback>
    </mc:AlternateContent>
    <xdr:clientData/>
  </xdr:twoCellAnchor>
  <xdr:twoCellAnchor editAs="oneCell">
    <xdr:from>
      <xdr:col>1</xdr:col>
      <xdr:colOff>0</xdr:colOff>
      <xdr:row>6</xdr:row>
      <xdr:rowOff>121015</xdr:rowOff>
    </xdr:from>
    <xdr:to>
      <xdr:col>5</xdr:col>
      <xdr:colOff>80894</xdr:colOff>
      <xdr:row>14</xdr:row>
      <xdr:rowOff>136255</xdr:rowOff>
    </xdr:to>
    <mc:AlternateContent xmlns:mc="http://schemas.openxmlformats.org/markup-compatibility/2006" xmlns:a14="http://schemas.microsoft.com/office/drawing/2010/main">
      <mc:Choice Requires="a14">
        <xdr:graphicFrame macro="">
          <xdr:nvGraphicFramePr>
            <xdr:cNvPr id="7" name="Month">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0" y="1196780"/>
              <a:ext cx="2340000" cy="1449593"/>
            </a:xfrm>
            <a:prstGeom prst="rect">
              <a:avLst/>
            </a:prstGeom>
            <a:solidFill>
              <a:prstClr val="white"/>
            </a:solidFill>
            <a:ln w="1">
              <a:solidFill>
                <a:prstClr val="green"/>
              </a:solidFill>
            </a:ln>
          </xdr:spPr>
          <xdr:txBody>
            <a:bodyPr vertOverflow="clip" horzOverflow="clip"/>
            <a:lstStyle/>
            <a:p>
              <a:r>
                <a:rPr lang="ru-RU" sz="1100"/>
                <a:t>Эта фигура представляет срез. Срезы поддерживаются только в Excel 2010 и более поздних версиях.
Если фигура была изменена в более ранней версии Excel или книга была сохранена в Excel 2003 или более ранней версии, использование среза невозможно.</a:t>
              </a:r>
            </a:p>
          </xdr:txBody>
        </xdr:sp>
      </mc:Fallback>
    </mc:AlternateContent>
    <xdr:clientData/>
  </xdr:twoCellAnchor>
  <xdr:twoCellAnchor editAs="oneCell">
    <xdr:from>
      <xdr:col>1</xdr:col>
      <xdr:colOff>0</xdr:colOff>
      <xdr:row>34</xdr:row>
      <xdr:rowOff>141645</xdr:rowOff>
    </xdr:from>
    <xdr:to>
      <xdr:col>4</xdr:col>
      <xdr:colOff>365880</xdr:colOff>
      <xdr:row>38</xdr:row>
      <xdr:rowOff>44378</xdr:rowOff>
    </xdr:to>
    <mc:AlternateContent xmlns:mc="http://schemas.openxmlformats.org/markup-compatibility/2006" xmlns:a14="http://schemas.microsoft.com/office/drawing/2010/main">
      <mc:Choice Requires="a14">
        <xdr:graphicFrame macro="">
          <xdr:nvGraphicFramePr>
            <xdr:cNvPr id="8" name="Product">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6147998"/>
              <a:ext cx="2087104" cy="619909"/>
            </a:xfrm>
            <a:prstGeom prst="rect">
              <a:avLst/>
            </a:prstGeom>
            <a:solidFill>
              <a:prstClr val="white"/>
            </a:solidFill>
            <a:ln w="1">
              <a:solidFill>
                <a:prstClr val="green"/>
              </a:solidFill>
            </a:ln>
          </xdr:spPr>
          <xdr:txBody>
            <a:bodyPr vertOverflow="clip" horzOverflow="clip"/>
            <a:lstStyle/>
            <a:p>
              <a:r>
                <a:rPr lang="ru-RU" sz="1100"/>
                <a:t>Эта фигура представляет срез. Срезы поддерживаются только в Excel 2010 и более поздних версиях.
Если фигура была изменена в более ранней версии Excel или книга была сохранена в Excel 2003 или более ранней версии, использование среза невозможно.</a:t>
              </a:r>
            </a:p>
          </xdr:txBody>
        </xdr:sp>
      </mc:Fallback>
    </mc:AlternateContent>
    <xdr:clientData/>
  </xdr:twoCellAnchor>
  <xdr:twoCellAnchor>
    <xdr:from>
      <xdr:col>1</xdr:col>
      <xdr:colOff>0</xdr:colOff>
      <xdr:row>34</xdr:row>
      <xdr:rowOff>134025</xdr:rowOff>
    </xdr:from>
    <xdr:to>
      <xdr:col>4</xdr:col>
      <xdr:colOff>38100</xdr:colOff>
      <xdr:row>36</xdr:row>
      <xdr:rowOff>118785</xdr:rowOff>
    </xdr:to>
    <xdr:sp macro="" textlink="#REF!">
      <xdr:nvSpPr>
        <xdr:cNvPr id="9" name="Прямоугольник 8">
          <a:extLst>
            <a:ext uri="{FF2B5EF4-FFF2-40B4-BE49-F238E27FC236}">
              <a16:creationId xmlns:a16="http://schemas.microsoft.com/office/drawing/2014/main" id="{00000000-0008-0000-0000-000009000000}"/>
            </a:ext>
          </a:extLst>
        </xdr:cNvPr>
        <xdr:cNvSpPr/>
      </xdr:nvSpPr>
      <xdr:spPr>
        <a:xfrm>
          <a:off x="609600" y="6260505"/>
          <a:ext cx="1765300" cy="3505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i="0" u="none" strike="noStrike">
              <a:solidFill>
                <a:srgbClr val="000000"/>
              </a:solidFill>
              <a:latin typeface="+mn-lt"/>
              <a:cs typeface="Calibri"/>
            </a:rPr>
            <a:t>Product Search:</a:t>
          </a:r>
          <a:endParaRPr lang="ru-RU" sz="1200" b="1"/>
        </a:p>
      </xdr:txBody>
    </xdr:sp>
    <xdr:clientData/>
  </xdr:twoCellAnchor>
  <xdr:twoCellAnchor>
    <xdr:from>
      <xdr:col>1</xdr:col>
      <xdr:colOff>83820</xdr:colOff>
      <xdr:row>36</xdr:row>
      <xdr:rowOff>31825</xdr:rowOff>
    </xdr:from>
    <xdr:to>
      <xdr:col>5</xdr:col>
      <xdr:colOff>7620</xdr:colOff>
      <xdr:row>38</xdr:row>
      <xdr:rowOff>134471</xdr:rowOff>
    </xdr:to>
    <xdr:sp macro="" textlink="B36">
      <xdr:nvSpPr>
        <xdr:cNvPr id="10" name="Прямоугольник 9">
          <a:extLst>
            <a:ext uri="{FF2B5EF4-FFF2-40B4-BE49-F238E27FC236}">
              <a16:creationId xmlns:a16="http://schemas.microsoft.com/office/drawing/2014/main" id="{00000000-0008-0000-0000-00000A000000}"/>
            </a:ext>
          </a:extLst>
        </xdr:cNvPr>
        <xdr:cNvSpPr/>
      </xdr:nvSpPr>
      <xdr:spPr>
        <a:xfrm>
          <a:off x="693420" y="6524065"/>
          <a:ext cx="2189480" cy="468406"/>
        </a:xfrm>
        <a:prstGeom prst="rect">
          <a:avLst/>
        </a:prstGeom>
        <a:solidFill>
          <a:schemeClr val="bg1"/>
        </a:solidFill>
        <a:ln>
          <a:solidFill>
            <a:srgbClr val="1C85A8"/>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D4CB214D-D3B1-4FCC-A438-6B651440860E}" type="TxLink">
            <a:rPr lang="en-US" sz="1100" b="1" i="0" u="none" strike="noStrike">
              <a:solidFill>
                <a:srgbClr val="006464"/>
              </a:solidFill>
              <a:latin typeface="Calibri"/>
              <a:cs typeface="Calibri"/>
            </a:rPr>
            <a:pPr algn="l"/>
            <a:t>(All)</a:t>
          </a:fld>
          <a:endParaRPr lang="ru-RU" sz="1400" b="1">
            <a:solidFill>
              <a:srgbClr val="006464"/>
            </a:solidFill>
          </a:endParaRPr>
        </a:p>
      </xdr:txBody>
    </xdr:sp>
    <xdr:clientData/>
  </xdr:twoCellAnchor>
  <xdr:twoCellAnchor>
    <xdr:from>
      <xdr:col>5</xdr:col>
      <xdr:colOff>284184</xdr:colOff>
      <xdr:row>12</xdr:row>
      <xdr:rowOff>39894</xdr:rowOff>
    </xdr:from>
    <xdr:to>
      <xdr:col>13</xdr:col>
      <xdr:colOff>86064</xdr:colOff>
      <xdr:row>29</xdr:row>
      <xdr:rowOff>120128</xdr:rowOff>
    </xdr:to>
    <xdr:graphicFrame macro="">
      <xdr:nvGraphicFramePr>
        <xdr:cNvPr id="11" name="Диаграмма 10">
          <a:extLst>
            <a:ext uri="{FF2B5EF4-FFF2-40B4-BE49-F238E27FC236}">
              <a16:creationId xmlns:a16="http://schemas.microsoft.com/office/drawing/2014/main" id="{00000000-0008-0000-00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330799</xdr:colOff>
      <xdr:row>12</xdr:row>
      <xdr:rowOff>39894</xdr:rowOff>
    </xdr:from>
    <xdr:to>
      <xdr:col>21</xdr:col>
      <xdr:colOff>25999</xdr:colOff>
      <xdr:row>29</xdr:row>
      <xdr:rowOff>120128</xdr:rowOff>
    </xdr:to>
    <xdr:graphicFrame macro="">
      <xdr:nvGraphicFramePr>
        <xdr:cNvPr id="13" name="Диаграмма 12">
          <a:extLst>
            <a:ext uri="{FF2B5EF4-FFF2-40B4-BE49-F238E27FC236}">
              <a16:creationId xmlns:a16="http://schemas.microsoft.com/office/drawing/2014/main" id="{00000000-0008-0000-00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284184</xdr:colOff>
      <xdr:row>30</xdr:row>
      <xdr:rowOff>175707</xdr:rowOff>
    </xdr:from>
    <xdr:to>
      <xdr:col>13</xdr:col>
      <xdr:colOff>86064</xdr:colOff>
      <xdr:row>48</xdr:row>
      <xdr:rowOff>166460</xdr:rowOff>
    </xdr:to>
    <xdr:graphicFrame macro="">
      <xdr:nvGraphicFramePr>
        <xdr:cNvPr id="14" name="Диаграмма 13">
          <a:extLst>
            <a:ext uri="{FF2B5EF4-FFF2-40B4-BE49-F238E27FC236}">
              <a16:creationId xmlns:a16="http://schemas.microsoft.com/office/drawing/2014/main" id="{00000000-0008-0000-00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331696</xdr:colOff>
      <xdr:row>30</xdr:row>
      <xdr:rowOff>175707</xdr:rowOff>
    </xdr:from>
    <xdr:to>
      <xdr:col>21</xdr:col>
      <xdr:colOff>25999</xdr:colOff>
      <xdr:row>48</xdr:row>
      <xdr:rowOff>166460</xdr:rowOff>
    </xdr:to>
    <xdr:graphicFrame macro="">
      <xdr:nvGraphicFramePr>
        <xdr:cNvPr id="16" name="Диаграмма 15">
          <a:extLst>
            <a:ext uri="{FF2B5EF4-FFF2-40B4-BE49-F238E27FC236}">
              <a16:creationId xmlns:a16="http://schemas.microsoft.com/office/drawing/2014/main" id="{00000000-0008-0000-00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259977</xdr:colOff>
      <xdr:row>31</xdr:row>
      <xdr:rowOff>0</xdr:rowOff>
    </xdr:from>
    <xdr:to>
      <xdr:col>28</xdr:col>
      <xdr:colOff>563880</xdr:colOff>
      <xdr:row>48</xdr:row>
      <xdr:rowOff>170048</xdr:rowOff>
    </xdr:to>
    <xdr:graphicFrame macro="">
      <xdr:nvGraphicFramePr>
        <xdr:cNvPr id="17" name="Диаграмма 16">
          <a:extLst>
            <a:ext uri="{FF2B5EF4-FFF2-40B4-BE49-F238E27FC236}">
              <a16:creationId xmlns:a16="http://schemas.microsoft.com/office/drawing/2014/main" id="{00000000-0008-0000-00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482280</xdr:colOff>
      <xdr:row>0</xdr:row>
      <xdr:rowOff>152402</xdr:rowOff>
    </xdr:from>
    <xdr:to>
      <xdr:col>26</xdr:col>
      <xdr:colOff>415080</xdr:colOff>
      <xdr:row>3</xdr:row>
      <xdr:rowOff>21320</xdr:rowOff>
    </xdr:to>
    <xdr:sp macro="" textlink="">
      <xdr:nvSpPr>
        <xdr:cNvPr id="12" name="Прямоугольник: скругленные углы 11">
          <a:extLst>
            <a:ext uri="{FF2B5EF4-FFF2-40B4-BE49-F238E27FC236}">
              <a16:creationId xmlns:a16="http://schemas.microsoft.com/office/drawing/2014/main" id="{00000000-0008-0000-0000-00000C000000}"/>
            </a:ext>
          </a:extLst>
        </xdr:cNvPr>
        <xdr:cNvSpPr/>
      </xdr:nvSpPr>
      <xdr:spPr>
        <a:xfrm>
          <a:off x="14838360" y="152402"/>
          <a:ext cx="1152000" cy="417558"/>
        </a:xfrm>
        <a:prstGeom prst="roundRect">
          <a:avLst/>
        </a:prstGeom>
        <a:solidFill>
          <a:srgbClr val="FEE3CA"/>
        </a:solidFill>
        <a:ln>
          <a:solidFill>
            <a:srgbClr val="FE983C"/>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rgbClr val="FF6600"/>
              </a:solidFill>
              <a:latin typeface="+mn-lt"/>
              <a:ea typeface="+mn-ea"/>
              <a:cs typeface="+mn-cs"/>
            </a:rPr>
            <a:t>YEARS</a:t>
          </a:r>
          <a:endParaRPr lang="ru-RU" sz="1200" b="1">
            <a:solidFill>
              <a:srgbClr val="FF6600"/>
            </a:solidFill>
            <a:latin typeface="+mn-lt"/>
            <a:ea typeface="+mn-ea"/>
            <a:cs typeface="+mn-cs"/>
          </a:endParaRPr>
        </a:p>
      </xdr:txBody>
    </xdr:sp>
    <xdr:clientData/>
  </xdr:twoCellAnchor>
  <xdr:twoCellAnchor>
    <xdr:from>
      <xdr:col>27</xdr:col>
      <xdr:colOff>21480</xdr:colOff>
      <xdr:row>0</xdr:row>
      <xdr:rowOff>152402</xdr:rowOff>
    </xdr:from>
    <xdr:to>
      <xdr:col>28</xdr:col>
      <xdr:colOff>563880</xdr:colOff>
      <xdr:row>3</xdr:row>
      <xdr:rowOff>21320</xdr:rowOff>
    </xdr:to>
    <xdr:sp macro="" textlink="">
      <xdr:nvSpPr>
        <xdr:cNvPr id="22" name="Прямоугольник: скругленные углы 21">
          <a:hlinkClick xmlns:r="http://schemas.openxmlformats.org/officeDocument/2006/relationships" r:id="rId6"/>
          <a:extLst>
            <a:ext uri="{FF2B5EF4-FFF2-40B4-BE49-F238E27FC236}">
              <a16:creationId xmlns:a16="http://schemas.microsoft.com/office/drawing/2014/main" id="{00000000-0008-0000-0000-000016000000}"/>
            </a:ext>
          </a:extLst>
        </xdr:cNvPr>
        <xdr:cNvSpPr/>
      </xdr:nvSpPr>
      <xdr:spPr>
        <a:xfrm>
          <a:off x="16206360" y="152402"/>
          <a:ext cx="1152000" cy="417558"/>
        </a:xfrm>
        <a:prstGeom prst="roundRect">
          <a:avLst/>
        </a:prstGeom>
        <a:solidFill>
          <a:srgbClr val="FECA9B"/>
        </a:solidFill>
        <a:ln>
          <a:solidFill>
            <a:srgbClr val="FE983C"/>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rgbClr val="FF6600"/>
              </a:solidFill>
            </a:rPr>
            <a:t>MONTH</a:t>
          </a:r>
          <a:endParaRPr lang="ru-RU" sz="1600" b="1">
            <a:solidFill>
              <a:srgbClr val="FF6600"/>
            </a:solidFill>
          </a:endParaRPr>
        </a:p>
      </xdr:txBody>
    </xdr:sp>
    <xdr:clientData/>
  </xdr:twoCellAnchor>
  <xdr:twoCellAnchor>
    <xdr:from>
      <xdr:col>24</xdr:col>
      <xdr:colOff>482280</xdr:colOff>
      <xdr:row>4</xdr:row>
      <xdr:rowOff>8965</xdr:rowOff>
    </xdr:from>
    <xdr:to>
      <xdr:col>28</xdr:col>
      <xdr:colOff>563880</xdr:colOff>
      <xdr:row>10</xdr:row>
      <xdr:rowOff>121200</xdr:rowOff>
    </xdr:to>
    <xdr:sp macro="" textlink="Processing!I28">
      <xdr:nvSpPr>
        <xdr:cNvPr id="23" name="Прямоугольник: скругленные углы 22">
          <a:extLst>
            <a:ext uri="{FF2B5EF4-FFF2-40B4-BE49-F238E27FC236}">
              <a16:creationId xmlns:a16="http://schemas.microsoft.com/office/drawing/2014/main" id="{00000000-0008-0000-0000-000017000000}"/>
            </a:ext>
          </a:extLst>
        </xdr:cNvPr>
        <xdr:cNvSpPr/>
      </xdr:nvSpPr>
      <xdr:spPr>
        <a:xfrm>
          <a:off x="14838360" y="740485"/>
          <a:ext cx="2520000" cy="1209515"/>
        </a:xfrm>
        <a:prstGeom prst="roundRect">
          <a:avLst>
            <a:gd name="adj" fmla="val 4593"/>
          </a:avLst>
        </a:prstGeom>
        <a:gradFill>
          <a:gsLst>
            <a:gs pos="0">
              <a:srgbClr val="4DABCB"/>
            </a:gs>
            <a:gs pos="100000">
              <a:srgbClr val="1C85A8"/>
            </a:gs>
          </a:gsLst>
          <a:lin ang="5400000" scaled="1"/>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9CC184D9-3D68-4CF1-90E0-77E4F9F1199B}" type="TxLink">
            <a:rPr lang="en-US" sz="2400" b="0" i="0" u="none" strike="noStrike">
              <a:solidFill>
                <a:schemeClr val="bg1"/>
              </a:solidFill>
              <a:latin typeface="Calibri"/>
              <a:ea typeface="+mn-ea"/>
              <a:cs typeface="Calibri"/>
            </a:rPr>
            <a:pPr marL="0" indent="0" algn="ctr"/>
            <a:t>13%</a:t>
          </a:fld>
          <a:endParaRPr lang="ru-RU" sz="2400" b="0">
            <a:solidFill>
              <a:schemeClr val="bg1"/>
            </a:solidFill>
            <a:latin typeface="+mn-lt"/>
            <a:ea typeface="+mn-ea"/>
            <a:cs typeface="+mn-cs"/>
          </a:endParaRPr>
        </a:p>
      </xdr:txBody>
    </xdr:sp>
    <xdr:clientData/>
  </xdr:twoCellAnchor>
  <xdr:twoCellAnchor>
    <xdr:from>
      <xdr:col>5</xdr:col>
      <xdr:colOff>284184</xdr:colOff>
      <xdr:row>4</xdr:row>
      <xdr:rowOff>8965</xdr:rowOff>
    </xdr:from>
    <xdr:to>
      <xdr:col>9</xdr:col>
      <xdr:colOff>473361</xdr:colOff>
      <xdr:row>10</xdr:row>
      <xdr:rowOff>121200</xdr:rowOff>
    </xdr:to>
    <xdr:sp macro="" textlink="Processing!I24">
      <xdr:nvSpPr>
        <xdr:cNvPr id="24" name="Прямоугольник: скругленные углы 23">
          <a:extLst>
            <a:ext uri="{FF2B5EF4-FFF2-40B4-BE49-F238E27FC236}">
              <a16:creationId xmlns:a16="http://schemas.microsoft.com/office/drawing/2014/main" id="{00000000-0008-0000-0000-000018000000}"/>
            </a:ext>
          </a:extLst>
        </xdr:cNvPr>
        <xdr:cNvSpPr/>
      </xdr:nvSpPr>
      <xdr:spPr>
        <a:xfrm>
          <a:off x="3159464" y="740485"/>
          <a:ext cx="2525977" cy="1209515"/>
        </a:xfrm>
        <a:prstGeom prst="roundRect">
          <a:avLst>
            <a:gd name="adj" fmla="val 4593"/>
          </a:avLst>
        </a:prstGeom>
        <a:gradFill>
          <a:gsLst>
            <a:gs pos="0">
              <a:srgbClr val="4DABCB"/>
            </a:gs>
            <a:gs pos="100000">
              <a:srgbClr val="1C85A8"/>
            </a:gs>
          </a:gsLst>
          <a:lin ang="5400000" scaled="1"/>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BF4F38B3-6D29-4E9B-A2BE-9E531F6CCA5C}" type="TxLink">
            <a:rPr lang="en-US" sz="2400" b="0" i="0" u="none" strike="noStrike">
              <a:solidFill>
                <a:schemeClr val="bg1"/>
              </a:solidFill>
              <a:latin typeface="Calibri"/>
              <a:ea typeface="+mn-ea"/>
              <a:cs typeface="Calibri"/>
            </a:rPr>
            <a:pPr marL="0" indent="0" algn="ctr"/>
            <a:t>6,405</a:t>
          </a:fld>
          <a:endParaRPr lang="ru-RU" sz="2400" b="0">
            <a:solidFill>
              <a:schemeClr val="bg1"/>
            </a:solidFill>
            <a:latin typeface="+mn-lt"/>
            <a:ea typeface="+mn-ea"/>
            <a:cs typeface="+mn-cs"/>
          </a:endParaRPr>
        </a:p>
      </xdr:txBody>
    </xdr:sp>
    <xdr:clientData/>
  </xdr:twoCellAnchor>
  <xdr:twoCellAnchor>
    <xdr:from>
      <xdr:col>10</xdr:col>
      <xdr:colOff>261991</xdr:colOff>
      <xdr:row>4</xdr:row>
      <xdr:rowOff>8965</xdr:rowOff>
    </xdr:from>
    <xdr:to>
      <xdr:col>14</xdr:col>
      <xdr:colOff>343591</xdr:colOff>
      <xdr:row>10</xdr:row>
      <xdr:rowOff>121200</xdr:rowOff>
    </xdr:to>
    <xdr:sp macro="" textlink="Processing!I25">
      <xdr:nvSpPr>
        <xdr:cNvPr id="25" name="Прямоугольник: скругленные углы 24">
          <a:extLst>
            <a:ext uri="{FF2B5EF4-FFF2-40B4-BE49-F238E27FC236}">
              <a16:creationId xmlns:a16="http://schemas.microsoft.com/office/drawing/2014/main" id="{00000000-0008-0000-0000-000019000000}"/>
            </a:ext>
          </a:extLst>
        </xdr:cNvPr>
        <xdr:cNvSpPr/>
      </xdr:nvSpPr>
      <xdr:spPr>
        <a:xfrm>
          <a:off x="6083671" y="740485"/>
          <a:ext cx="2520000" cy="1209515"/>
        </a:xfrm>
        <a:prstGeom prst="roundRect">
          <a:avLst>
            <a:gd name="adj" fmla="val 4593"/>
          </a:avLst>
        </a:prstGeom>
        <a:gradFill>
          <a:gsLst>
            <a:gs pos="0">
              <a:srgbClr val="4DABCB"/>
            </a:gs>
            <a:gs pos="100000">
              <a:srgbClr val="1C85A8"/>
            </a:gs>
          </a:gsLst>
          <a:lin ang="5400000" scaled="1"/>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7A3178D2-F753-44F1-9CF7-47B07BCB4723}" type="TxLink">
            <a:rPr lang="en-US" sz="2400" b="0" i="0" u="none" strike="noStrike">
              <a:solidFill>
                <a:schemeClr val="bg1"/>
              </a:solidFill>
              <a:latin typeface="Calibri"/>
              <a:ea typeface="+mn-ea"/>
              <a:cs typeface="Calibri"/>
            </a:rPr>
            <a:pPr marL="0" indent="0" algn="ctr"/>
            <a:t>$28,05,931</a:t>
          </a:fld>
          <a:endParaRPr lang="ru-RU" sz="2400" b="0">
            <a:solidFill>
              <a:schemeClr val="bg1"/>
            </a:solidFill>
            <a:latin typeface="+mn-lt"/>
            <a:ea typeface="+mn-ea"/>
            <a:cs typeface="+mn-cs"/>
          </a:endParaRPr>
        </a:p>
      </xdr:txBody>
    </xdr:sp>
    <xdr:clientData/>
  </xdr:twoCellAnchor>
  <xdr:twoCellAnchor>
    <xdr:from>
      <xdr:col>15</xdr:col>
      <xdr:colOff>132221</xdr:colOff>
      <xdr:row>4</xdr:row>
      <xdr:rowOff>8965</xdr:rowOff>
    </xdr:from>
    <xdr:to>
      <xdr:col>19</xdr:col>
      <xdr:colOff>213821</xdr:colOff>
      <xdr:row>10</xdr:row>
      <xdr:rowOff>121200</xdr:rowOff>
    </xdr:to>
    <xdr:sp macro="" textlink="Processing!I26">
      <xdr:nvSpPr>
        <xdr:cNvPr id="26" name="Прямоугольник: скругленные углы 25">
          <a:extLst>
            <a:ext uri="{FF2B5EF4-FFF2-40B4-BE49-F238E27FC236}">
              <a16:creationId xmlns:a16="http://schemas.microsoft.com/office/drawing/2014/main" id="{00000000-0008-0000-0000-00001A000000}"/>
            </a:ext>
          </a:extLst>
        </xdr:cNvPr>
        <xdr:cNvSpPr/>
      </xdr:nvSpPr>
      <xdr:spPr>
        <a:xfrm>
          <a:off x="9001901" y="740485"/>
          <a:ext cx="2520000" cy="1209515"/>
        </a:xfrm>
        <a:prstGeom prst="roundRect">
          <a:avLst>
            <a:gd name="adj" fmla="val 4593"/>
          </a:avLst>
        </a:prstGeom>
        <a:gradFill>
          <a:gsLst>
            <a:gs pos="0">
              <a:srgbClr val="4DABCB"/>
            </a:gs>
            <a:gs pos="100000">
              <a:srgbClr val="1C85A8"/>
            </a:gs>
          </a:gsLst>
          <a:lin ang="5400000" scaled="1"/>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627FCD8E-9676-4F6B-8390-F16835762E00}" type="TxLink">
            <a:rPr lang="en-US" sz="2400" b="0" i="0" u="none" strike="noStrike">
              <a:solidFill>
                <a:schemeClr val="bg1"/>
              </a:solidFill>
              <a:latin typeface="Calibri"/>
              <a:ea typeface="+mn-ea"/>
              <a:cs typeface="Calibri"/>
            </a:rPr>
            <a:pPr marL="0" indent="0" algn="ctr"/>
            <a:t>6,405</a:t>
          </a:fld>
          <a:endParaRPr lang="ru-RU" sz="2400" b="0">
            <a:solidFill>
              <a:schemeClr val="bg1"/>
            </a:solidFill>
            <a:latin typeface="+mn-lt"/>
            <a:ea typeface="+mn-ea"/>
            <a:cs typeface="+mn-cs"/>
          </a:endParaRPr>
        </a:p>
      </xdr:txBody>
    </xdr:sp>
    <xdr:clientData/>
  </xdr:twoCellAnchor>
  <xdr:twoCellAnchor>
    <xdr:from>
      <xdr:col>20</xdr:col>
      <xdr:colOff>2451</xdr:colOff>
      <xdr:row>4</xdr:row>
      <xdr:rowOff>8965</xdr:rowOff>
    </xdr:from>
    <xdr:to>
      <xdr:col>24</xdr:col>
      <xdr:colOff>84051</xdr:colOff>
      <xdr:row>10</xdr:row>
      <xdr:rowOff>121200</xdr:rowOff>
    </xdr:to>
    <xdr:sp macro="" textlink="Processing!I27">
      <xdr:nvSpPr>
        <xdr:cNvPr id="27" name="Прямоугольник: скругленные углы 26">
          <a:extLst>
            <a:ext uri="{FF2B5EF4-FFF2-40B4-BE49-F238E27FC236}">
              <a16:creationId xmlns:a16="http://schemas.microsoft.com/office/drawing/2014/main" id="{00000000-0008-0000-0000-00001B000000}"/>
            </a:ext>
          </a:extLst>
        </xdr:cNvPr>
        <xdr:cNvSpPr/>
      </xdr:nvSpPr>
      <xdr:spPr>
        <a:xfrm>
          <a:off x="11920131" y="740485"/>
          <a:ext cx="2520000" cy="1209515"/>
        </a:xfrm>
        <a:prstGeom prst="roundRect">
          <a:avLst>
            <a:gd name="adj" fmla="val 4593"/>
          </a:avLst>
        </a:prstGeom>
        <a:gradFill>
          <a:gsLst>
            <a:gs pos="0">
              <a:srgbClr val="4DABCB"/>
            </a:gs>
            <a:gs pos="100000">
              <a:srgbClr val="1C85A8"/>
            </a:gs>
          </a:gsLst>
          <a:lin ang="5400000" scaled="1"/>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6D255EE7-362D-4738-872B-0F241EC5FE64}" type="TxLink">
            <a:rPr lang="en-US" sz="2400" b="0" i="0" u="none" strike="noStrike">
              <a:solidFill>
                <a:schemeClr val="bg1"/>
              </a:solidFill>
              <a:latin typeface="Calibri"/>
              <a:ea typeface="+mn-ea"/>
              <a:cs typeface="Calibri"/>
            </a:rPr>
            <a:pPr marL="0" indent="0" algn="ctr"/>
            <a:t>$32,38,590</a:t>
          </a:fld>
          <a:endParaRPr lang="ru-RU" sz="2400" b="0">
            <a:solidFill>
              <a:schemeClr val="bg1"/>
            </a:solidFill>
            <a:latin typeface="+mn-lt"/>
            <a:ea typeface="+mn-ea"/>
            <a:cs typeface="+mn-cs"/>
          </a:endParaRPr>
        </a:p>
      </xdr:txBody>
    </xdr:sp>
    <xdr:clientData/>
  </xdr:twoCellAnchor>
  <xdr:twoCellAnchor>
    <xdr:from>
      <xdr:col>1</xdr:col>
      <xdr:colOff>83820</xdr:colOff>
      <xdr:row>39</xdr:row>
      <xdr:rowOff>8965</xdr:rowOff>
    </xdr:from>
    <xdr:to>
      <xdr:col>5</xdr:col>
      <xdr:colOff>7620</xdr:colOff>
      <xdr:row>47</xdr:row>
      <xdr:rowOff>62753</xdr:rowOff>
    </xdr:to>
    <xdr:sp macro="" textlink="C42">
      <xdr:nvSpPr>
        <xdr:cNvPr id="28" name="Прямоугольник 27">
          <a:extLst>
            <a:ext uri="{FF2B5EF4-FFF2-40B4-BE49-F238E27FC236}">
              <a16:creationId xmlns:a16="http://schemas.microsoft.com/office/drawing/2014/main" id="{00000000-0008-0000-0000-00001C000000}"/>
            </a:ext>
          </a:extLst>
        </xdr:cNvPr>
        <xdr:cNvSpPr/>
      </xdr:nvSpPr>
      <xdr:spPr>
        <a:xfrm>
          <a:off x="693420" y="7049845"/>
          <a:ext cx="2189480" cy="1516828"/>
        </a:xfrm>
        <a:prstGeom prst="rect">
          <a:avLst/>
        </a:prstGeom>
        <a:solidFill>
          <a:schemeClr val="bg1"/>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48C3C53C-1FF9-4F32-9CF4-C6EEAB214400}" type="TxLink">
            <a:rPr lang="en-US" sz="1100" b="0" i="0" u="none" strike="noStrike">
              <a:solidFill>
                <a:srgbClr val="000000"/>
              </a:solidFill>
              <a:latin typeface="Calibri"/>
              <a:cs typeface="Calibri"/>
            </a:rPr>
            <a:pPr algn="l"/>
            <a:t> </a:t>
          </a:fld>
          <a:endParaRPr lang="ru-RU" sz="1200"/>
        </a:p>
      </xdr:txBody>
    </xdr:sp>
    <xdr:clientData/>
  </xdr:twoCellAnchor>
  <xdr:twoCellAnchor>
    <xdr:from>
      <xdr:col>21</xdr:col>
      <xdr:colOff>268942</xdr:colOff>
      <xdr:row>12</xdr:row>
      <xdr:rowOff>44824</xdr:rowOff>
    </xdr:from>
    <xdr:to>
      <xdr:col>28</xdr:col>
      <xdr:colOff>572845</xdr:colOff>
      <xdr:row>29</xdr:row>
      <xdr:rowOff>125224</xdr:rowOff>
    </xdr:to>
    <xdr:graphicFrame macro="">
      <xdr:nvGraphicFramePr>
        <xdr:cNvPr id="29" name="Диаграмма 28">
          <a:extLst>
            <a:ext uri="{FF2B5EF4-FFF2-40B4-BE49-F238E27FC236}">
              <a16:creationId xmlns:a16="http://schemas.microsoft.com/office/drawing/2014/main" id="{00000000-0008-0000-00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83820</xdr:colOff>
      <xdr:row>47</xdr:row>
      <xdr:rowOff>103708</xdr:rowOff>
    </xdr:from>
    <xdr:to>
      <xdr:col>5</xdr:col>
      <xdr:colOff>7620</xdr:colOff>
      <xdr:row>48</xdr:row>
      <xdr:rowOff>166460</xdr:rowOff>
    </xdr:to>
    <xdr:sp macro="" textlink="C49">
      <xdr:nvSpPr>
        <xdr:cNvPr id="30" name="Прямоугольник 29">
          <a:extLst>
            <a:ext uri="{FF2B5EF4-FFF2-40B4-BE49-F238E27FC236}">
              <a16:creationId xmlns:a16="http://schemas.microsoft.com/office/drawing/2014/main" id="{00000000-0008-0000-0000-00001E000000}"/>
            </a:ext>
          </a:extLst>
        </xdr:cNvPr>
        <xdr:cNvSpPr/>
      </xdr:nvSpPr>
      <xdr:spPr>
        <a:xfrm>
          <a:off x="693420" y="8607628"/>
          <a:ext cx="2189480" cy="245632"/>
        </a:xfrm>
        <a:prstGeom prst="rect">
          <a:avLst/>
        </a:prstGeom>
        <a:solidFill>
          <a:schemeClr val="bg1"/>
        </a:solidFill>
        <a:ln>
          <a:solidFill>
            <a:srgbClr val="1C85A8"/>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4628C4CD-4403-41DD-8CE9-12FB04F09E7A}" type="TxLink">
            <a:rPr lang="en-US" sz="1100" b="1" i="0" u="none" strike="noStrike">
              <a:solidFill>
                <a:srgbClr val="000000"/>
              </a:solidFill>
              <a:latin typeface="Calibri"/>
              <a:cs typeface="Calibri"/>
            </a:rPr>
            <a:pPr algn="l"/>
            <a:t> </a:t>
          </a:fld>
          <a:endParaRPr lang="ru-RU" sz="1400" b="1">
            <a:solidFill>
              <a:srgbClr val="006464"/>
            </a:solidFill>
          </a:endParaRPr>
        </a:p>
      </xdr:txBody>
    </xdr:sp>
    <xdr:clientData/>
  </xdr:twoCellAnchor>
  <xdr:twoCellAnchor>
    <xdr:from>
      <xdr:col>21</xdr:col>
      <xdr:colOff>484089</xdr:colOff>
      <xdr:row>15</xdr:row>
      <xdr:rowOff>134470</xdr:rowOff>
    </xdr:from>
    <xdr:to>
      <xdr:col>23</xdr:col>
      <xdr:colOff>376513</xdr:colOff>
      <xdr:row>27</xdr:row>
      <xdr:rowOff>170329</xdr:rowOff>
    </xdr:to>
    <xdr:grpSp>
      <xdr:nvGrpSpPr>
        <xdr:cNvPr id="15" name="Группа 14">
          <a:extLst>
            <a:ext uri="{FF2B5EF4-FFF2-40B4-BE49-F238E27FC236}">
              <a16:creationId xmlns:a16="http://schemas.microsoft.com/office/drawing/2014/main" id="{00000000-0008-0000-0000-00000F000000}"/>
            </a:ext>
          </a:extLst>
        </xdr:cNvPr>
        <xdr:cNvGrpSpPr/>
      </xdr:nvGrpSpPr>
      <xdr:grpSpPr>
        <a:xfrm>
          <a:off x="13590489" y="2928470"/>
          <a:ext cx="1111624" cy="2271059"/>
          <a:chOff x="12900212" y="2832847"/>
          <a:chExt cx="1111624" cy="2187388"/>
        </a:xfrm>
      </xdr:grpSpPr>
      <xdr:sp macro="" textlink="Processing!P24">
        <xdr:nvSpPr>
          <xdr:cNvPr id="2" name="TextBox 1">
            <a:extLst>
              <a:ext uri="{FF2B5EF4-FFF2-40B4-BE49-F238E27FC236}">
                <a16:creationId xmlns:a16="http://schemas.microsoft.com/office/drawing/2014/main" id="{00000000-0008-0000-0000-000002000000}"/>
              </a:ext>
            </a:extLst>
          </xdr:cNvPr>
          <xdr:cNvSpPr txBox="1"/>
        </xdr:nvSpPr>
        <xdr:spPr>
          <a:xfrm>
            <a:off x="12900212" y="2832847"/>
            <a:ext cx="1111624" cy="3854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8C06FAB-B6AE-4228-96CF-ABB6D45FE313}" type="TxLink">
              <a:rPr lang="en-US" sz="1400" b="0" i="0" u="none" strike="noStrike">
                <a:solidFill>
                  <a:sysClr val="windowText" lastClr="000000"/>
                </a:solidFill>
                <a:latin typeface="Calibri"/>
                <a:cs typeface="Calibri"/>
              </a:rPr>
              <a:pPr/>
              <a:t>FASS0003</a:t>
            </a:fld>
            <a:endParaRPr lang="ru-RU" sz="1400" b="0">
              <a:solidFill>
                <a:sysClr val="windowText" lastClr="000000"/>
              </a:solidFill>
            </a:endParaRPr>
          </a:p>
        </xdr:txBody>
      </xdr:sp>
      <xdr:sp macro="" textlink="Processing!P25">
        <xdr:nvSpPr>
          <xdr:cNvPr id="33" name="TextBox 32">
            <a:extLst>
              <a:ext uri="{FF2B5EF4-FFF2-40B4-BE49-F238E27FC236}">
                <a16:creationId xmlns:a16="http://schemas.microsoft.com/office/drawing/2014/main" id="{00000000-0008-0000-0000-000021000000}"/>
              </a:ext>
            </a:extLst>
          </xdr:cNvPr>
          <xdr:cNvSpPr txBox="1"/>
        </xdr:nvSpPr>
        <xdr:spPr>
          <a:xfrm>
            <a:off x="12900212" y="3283323"/>
            <a:ext cx="1111624" cy="3854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301DABE-5DF2-4BC1-85F0-DBB74CE6D3F9}" type="TxLink">
              <a:rPr lang="en-US" sz="1400" b="0" i="0" u="none" strike="noStrike">
                <a:solidFill>
                  <a:sysClr val="windowText" lastClr="000000"/>
                </a:solidFill>
                <a:latin typeface="Calibri"/>
                <a:cs typeface="Calibri"/>
              </a:rPr>
              <a:pPr/>
              <a:t>FAMP0001</a:t>
            </a:fld>
            <a:endParaRPr lang="ru-RU" sz="1400" b="0">
              <a:solidFill>
                <a:sysClr val="windowText" lastClr="000000"/>
              </a:solidFill>
            </a:endParaRPr>
          </a:p>
        </xdr:txBody>
      </xdr:sp>
      <xdr:sp macro="" textlink="Processing!P26">
        <xdr:nvSpPr>
          <xdr:cNvPr id="34" name="TextBox 33">
            <a:extLst>
              <a:ext uri="{FF2B5EF4-FFF2-40B4-BE49-F238E27FC236}">
                <a16:creationId xmlns:a16="http://schemas.microsoft.com/office/drawing/2014/main" id="{00000000-0008-0000-0000-000022000000}"/>
              </a:ext>
            </a:extLst>
          </xdr:cNvPr>
          <xdr:cNvSpPr txBox="1"/>
        </xdr:nvSpPr>
        <xdr:spPr>
          <a:xfrm>
            <a:off x="12900212" y="3733799"/>
            <a:ext cx="1111624" cy="3854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961A210-0D00-4017-AB52-78533C74761E}" type="TxLink">
              <a:rPr lang="en-US" sz="1400" b="0" i="0" u="none" strike="noStrike">
                <a:solidFill>
                  <a:sysClr val="windowText" lastClr="000000"/>
                </a:solidFill>
                <a:latin typeface="Calibri"/>
                <a:cs typeface="Calibri"/>
              </a:rPr>
              <a:pPr/>
              <a:t>ABQD0006</a:t>
            </a:fld>
            <a:endParaRPr lang="ru-RU" sz="1400" b="0">
              <a:solidFill>
                <a:sysClr val="windowText" lastClr="000000"/>
              </a:solidFill>
            </a:endParaRPr>
          </a:p>
        </xdr:txBody>
      </xdr:sp>
      <xdr:sp macro="" textlink="Processing!P27">
        <xdr:nvSpPr>
          <xdr:cNvPr id="35" name="TextBox 34">
            <a:extLst>
              <a:ext uri="{FF2B5EF4-FFF2-40B4-BE49-F238E27FC236}">
                <a16:creationId xmlns:a16="http://schemas.microsoft.com/office/drawing/2014/main" id="{00000000-0008-0000-0000-000023000000}"/>
              </a:ext>
            </a:extLst>
          </xdr:cNvPr>
          <xdr:cNvSpPr txBox="1"/>
        </xdr:nvSpPr>
        <xdr:spPr>
          <a:xfrm>
            <a:off x="12900212" y="4184275"/>
            <a:ext cx="1111624" cy="3854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A15029C-C5E2-43BE-B402-E2BFFA98B852}" type="TxLink">
              <a:rPr lang="en-US" sz="1400" b="0" i="0" u="none" strike="noStrike">
                <a:solidFill>
                  <a:sysClr val="windowText" lastClr="000000"/>
                </a:solidFill>
                <a:latin typeface="Calibri"/>
                <a:cs typeface="Calibri"/>
              </a:rPr>
              <a:pPr/>
              <a:t>PMMM0001</a:t>
            </a:fld>
            <a:endParaRPr lang="ru-RU" sz="1400" b="0">
              <a:solidFill>
                <a:sysClr val="windowText" lastClr="000000"/>
              </a:solidFill>
            </a:endParaRPr>
          </a:p>
        </xdr:txBody>
      </xdr:sp>
      <xdr:sp macro="" textlink="Processing!P28">
        <xdr:nvSpPr>
          <xdr:cNvPr id="36" name="TextBox 35">
            <a:extLst>
              <a:ext uri="{FF2B5EF4-FFF2-40B4-BE49-F238E27FC236}">
                <a16:creationId xmlns:a16="http://schemas.microsoft.com/office/drawing/2014/main" id="{00000000-0008-0000-0000-000024000000}"/>
              </a:ext>
            </a:extLst>
          </xdr:cNvPr>
          <xdr:cNvSpPr txBox="1"/>
        </xdr:nvSpPr>
        <xdr:spPr>
          <a:xfrm>
            <a:off x="12900212" y="4634753"/>
            <a:ext cx="1111624" cy="3854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0AF245D-5E42-4621-BBD3-1D01944253DB}" type="TxLink">
              <a:rPr lang="en-US" sz="1400" b="0" i="0" u="none" strike="noStrike">
                <a:solidFill>
                  <a:sysClr val="windowText" lastClr="000000"/>
                </a:solidFill>
                <a:latin typeface="Calibri"/>
                <a:cs typeface="Calibri"/>
              </a:rPr>
              <a:pPr/>
              <a:t>DAMO0001</a:t>
            </a:fld>
            <a:endParaRPr lang="ru-RU" sz="1400" b="0">
              <a:solidFill>
                <a:sysClr val="windowText" lastClr="000000"/>
              </a:solidFill>
            </a:endParaRPr>
          </a:p>
        </xdr:txBody>
      </xdr:sp>
    </xdr:grpSp>
    <xdr:clientData/>
  </xdr:twoCellAnchor>
  <mc:AlternateContent xmlns:mc="http://schemas.openxmlformats.org/markup-compatibility/2006">
    <mc:Choice xmlns:a14="http://schemas.microsoft.com/office/drawing/2010/main" Requires="a14">
      <xdr:twoCellAnchor editAs="oneCell">
        <xdr:from>
          <xdr:col>24</xdr:col>
          <xdr:colOff>349250</xdr:colOff>
          <xdr:row>12</xdr:row>
          <xdr:rowOff>146050</xdr:rowOff>
        </xdr:from>
        <xdr:to>
          <xdr:col>25</xdr:col>
          <xdr:colOff>374650</xdr:colOff>
          <xdr:row>14</xdr:row>
          <xdr:rowOff>6350</xdr:rowOff>
        </xdr:to>
        <xdr:sp macro="" textlink="">
          <xdr:nvSpPr>
            <xdr:cNvPr id="1025" name="Option Button 1" descr="Qty"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Qty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254000</xdr:colOff>
          <xdr:row>12</xdr:row>
          <xdr:rowOff>114300</xdr:rowOff>
        </xdr:from>
        <xdr:to>
          <xdr:col>26</xdr:col>
          <xdr:colOff>368300</xdr:colOff>
          <xdr:row>14</xdr:row>
          <xdr:rowOff>25400</xdr:rowOff>
        </xdr:to>
        <xdr:sp macro="" textlink="">
          <xdr:nvSpPr>
            <xdr:cNvPr id="1026" name="Option 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Value</a:t>
              </a:r>
            </a:p>
          </xdr:txBody>
        </xdr:sp>
        <xdr:clientData/>
      </xdr:twoCellAnchor>
    </mc:Choice>
    <mc:Fallback/>
  </mc:AlternateContent>
  <xdr:twoCellAnchor>
    <xdr:from>
      <xdr:col>5</xdr:col>
      <xdr:colOff>421340</xdr:colOff>
      <xdr:row>3</xdr:row>
      <xdr:rowOff>143436</xdr:rowOff>
    </xdr:from>
    <xdr:to>
      <xdr:col>9</xdr:col>
      <xdr:colOff>349623</xdr:colOff>
      <xdr:row>10</xdr:row>
      <xdr:rowOff>134471</xdr:rowOff>
    </xdr:to>
    <xdr:sp macro="" textlink="">
      <xdr:nvSpPr>
        <xdr:cNvPr id="18" name="TextBox 17">
          <a:extLst>
            <a:ext uri="{FF2B5EF4-FFF2-40B4-BE49-F238E27FC236}">
              <a16:creationId xmlns:a16="http://schemas.microsoft.com/office/drawing/2014/main" id="{00000000-0008-0000-0000-000012000000}"/>
            </a:ext>
          </a:extLst>
        </xdr:cNvPr>
        <xdr:cNvSpPr txBox="1"/>
      </xdr:nvSpPr>
      <xdr:spPr>
        <a:xfrm>
          <a:off x="3296620" y="692076"/>
          <a:ext cx="2265083" cy="12711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500">
              <a:solidFill>
                <a:srgbClr val="0D3B4B"/>
              </a:solidFill>
            </a:rPr>
            <a:t>Total Purchased</a:t>
          </a:r>
        </a:p>
        <a:p>
          <a:pPr algn="ctr"/>
          <a:endParaRPr lang="en-US" sz="1500">
            <a:solidFill>
              <a:srgbClr val="0D3B4B"/>
            </a:solidFill>
          </a:endParaRPr>
        </a:p>
        <a:p>
          <a:endParaRPr lang="en-US" sz="1500">
            <a:solidFill>
              <a:srgbClr val="0D3B4B"/>
            </a:solidFill>
          </a:endParaRPr>
        </a:p>
        <a:p>
          <a:pPr algn="ctr"/>
          <a:r>
            <a:rPr lang="en-US" sz="1500">
              <a:solidFill>
                <a:srgbClr val="0D3B4B"/>
              </a:solidFill>
            </a:rPr>
            <a:t>Quantity</a:t>
          </a:r>
          <a:endParaRPr lang="ru-RU" sz="1500">
            <a:solidFill>
              <a:srgbClr val="0D3B4B"/>
            </a:solidFill>
          </a:endParaRPr>
        </a:p>
      </xdr:txBody>
    </xdr:sp>
    <xdr:clientData/>
  </xdr:twoCellAnchor>
  <xdr:twoCellAnchor>
    <xdr:from>
      <xdr:col>10</xdr:col>
      <xdr:colOff>385482</xdr:colOff>
      <xdr:row>3</xdr:row>
      <xdr:rowOff>143436</xdr:rowOff>
    </xdr:from>
    <xdr:to>
      <xdr:col>14</xdr:col>
      <xdr:colOff>206188</xdr:colOff>
      <xdr:row>10</xdr:row>
      <xdr:rowOff>134471</xdr:rowOff>
    </xdr:to>
    <xdr:sp macro="" textlink="">
      <xdr:nvSpPr>
        <xdr:cNvPr id="37" name="TextBox 36">
          <a:extLst>
            <a:ext uri="{FF2B5EF4-FFF2-40B4-BE49-F238E27FC236}">
              <a16:creationId xmlns:a16="http://schemas.microsoft.com/office/drawing/2014/main" id="{00000000-0008-0000-0000-000025000000}"/>
            </a:ext>
          </a:extLst>
        </xdr:cNvPr>
        <xdr:cNvSpPr txBox="1"/>
      </xdr:nvSpPr>
      <xdr:spPr>
        <a:xfrm>
          <a:off x="6207162" y="692076"/>
          <a:ext cx="2259106" cy="12711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500">
              <a:solidFill>
                <a:srgbClr val="0D3B4B"/>
              </a:solidFill>
            </a:rPr>
            <a:t>Total Purchase</a:t>
          </a:r>
        </a:p>
        <a:p>
          <a:pPr algn="ctr"/>
          <a:endParaRPr lang="en-US" sz="1500">
            <a:solidFill>
              <a:srgbClr val="0D3B4B"/>
            </a:solidFill>
          </a:endParaRPr>
        </a:p>
        <a:p>
          <a:endParaRPr lang="en-US" sz="1500">
            <a:solidFill>
              <a:srgbClr val="0D3B4B"/>
            </a:solidFill>
          </a:endParaRPr>
        </a:p>
        <a:p>
          <a:pPr algn="ctr"/>
          <a:r>
            <a:rPr lang="en-US" sz="1500">
              <a:solidFill>
                <a:srgbClr val="0D3B4B"/>
              </a:solidFill>
            </a:rPr>
            <a:t>Value</a:t>
          </a:r>
          <a:endParaRPr lang="ru-RU" sz="1500">
            <a:solidFill>
              <a:srgbClr val="0D3B4B"/>
            </a:solidFill>
          </a:endParaRPr>
        </a:p>
      </xdr:txBody>
    </xdr:sp>
    <xdr:clientData/>
  </xdr:twoCellAnchor>
  <xdr:twoCellAnchor>
    <xdr:from>
      <xdr:col>15</xdr:col>
      <xdr:colOff>286870</xdr:colOff>
      <xdr:row>3</xdr:row>
      <xdr:rowOff>143436</xdr:rowOff>
    </xdr:from>
    <xdr:to>
      <xdr:col>19</xdr:col>
      <xdr:colOff>107576</xdr:colOff>
      <xdr:row>10</xdr:row>
      <xdr:rowOff>134471</xdr:rowOff>
    </xdr:to>
    <xdr:sp macro="" textlink="">
      <xdr:nvSpPr>
        <xdr:cNvPr id="38" name="TextBox 37">
          <a:extLst>
            <a:ext uri="{FF2B5EF4-FFF2-40B4-BE49-F238E27FC236}">
              <a16:creationId xmlns:a16="http://schemas.microsoft.com/office/drawing/2014/main" id="{00000000-0008-0000-0000-000026000000}"/>
            </a:ext>
          </a:extLst>
        </xdr:cNvPr>
        <xdr:cNvSpPr txBox="1"/>
      </xdr:nvSpPr>
      <xdr:spPr>
        <a:xfrm>
          <a:off x="9156550" y="692076"/>
          <a:ext cx="2259106" cy="12711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500">
              <a:solidFill>
                <a:srgbClr val="0D3B4B"/>
              </a:solidFill>
            </a:rPr>
            <a:t>Total Sold</a:t>
          </a:r>
        </a:p>
        <a:p>
          <a:pPr algn="ctr"/>
          <a:endParaRPr lang="en-US" sz="1500">
            <a:solidFill>
              <a:srgbClr val="0D3B4B"/>
            </a:solidFill>
          </a:endParaRPr>
        </a:p>
        <a:p>
          <a:endParaRPr lang="en-US" sz="1500">
            <a:solidFill>
              <a:srgbClr val="0D3B4B"/>
            </a:solidFill>
          </a:endParaRPr>
        </a:p>
        <a:p>
          <a:pPr algn="ctr"/>
          <a:r>
            <a:rPr lang="en-US" sz="1500">
              <a:solidFill>
                <a:srgbClr val="0D3B4B"/>
              </a:solidFill>
            </a:rPr>
            <a:t>Quantity</a:t>
          </a:r>
          <a:endParaRPr lang="ru-RU" sz="1500">
            <a:solidFill>
              <a:srgbClr val="0D3B4B"/>
            </a:solidFill>
          </a:endParaRPr>
        </a:p>
      </xdr:txBody>
    </xdr:sp>
    <xdr:clientData/>
  </xdr:twoCellAnchor>
  <xdr:twoCellAnchor>
    <xdr:from>
      <xdr:col>20</xdr:col>
      <xdr:colOff>134470</xdr:colOff>
      <xdr:row>3</xdr:row>
      <xdr:rowOff>143436</xdr:rowOff>
    </xdr:from>
    <xdr:to>
      <xdr:col>23</xdr:col>
      <xdr:colOff>564776</xdr:colOff>
      <xdr:row>10</xdr:row>
      <xdr:rowOff>134471</xdr:rowOff>
    </xdr:to>
    <xdr:sp macro="" textlink="">
      <xdr:nvSpPr>
        <xdr:cNvPr id="39" name="TextBox 38">
          <a:extLst>
            <a:ext uri="{FF2B5EF4-FFF2-40B4-BE49-F238E27FC236}">
              <a16:creationId xmlns:a16="http://schemas.microsoft.com/office/drawing/2014/main" id="{00000000-0008-0000-0000-000027000000}"/>
            </a:ext>
          </a:extLst>
        </xdr:cNvPr>
        <xdr:cNvSpPr txBox="1"/>
      </xdr:nvSpPr>
      <xdr:spPr>
        <a:xfrm>
          <a:off x="12052150" y="692076"/>
          <a:ext cx="2259106" cy="12711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500">
              <a:solidFill>
                <a:srgbClr val="0D3B4B"/>
              </a:solidFill>
            </a:rPr>
            <a:t>Total Sales</a:t>
          </a:r>
        </a:p>
        <a:p>
          <a:pPr algn="ctr"/>
          <a:endParaRPr lang="en-US" sz="1500">
            <a:solidFill>
              <a:srgbClr val="0D3B4B"/>
            </a:solidFill>
          </a:endParaRPr>
        </a:p>
        <a:p>
          <a:endParaRPr lang="en-US" sz="1500">
            <a:solidFill>
              <a:srgbClr val="0D3B4B"/>
            </a:solidFill>
          </a:endParaRPr>
        </a:p>
        <a:p>
          <a:pPr algn="ctr"/>
          <a:r>
            <a:rPr lang="en-US" sz="1500">
              <a:solidFill>
                <a:srgbClr val="0D3B4B"/>
              </a:solidFill>
            </a:rPr>
            <a:t>Value</a:t>
          </a:r>
          <a:endParaRPr lang="ru-RU" sz="1500">
            <a:solidFill>
              <a:srgbClr val="0D3B4B"/>
            </a:solidFill>
          </a:endParaRPr>
        </a:p>
      </xdr:txBody>
    </xdr:sp>
    <xdr:clientData/>
  </xdr:twoCellAnchor>
  <xdr:twoCellAnchor>
    <xdr:from>
      <xdr:col>25</xdr:col>
      <xdr:colOff>279102</xdr:colOff>
      <xdr:row>4</xdr:row>
      <xdr:rowOff>74665</xdr:rowOff>
    </xdr:from>
    <xdr:to>
      <xdr:col>28</xdr:col>
      <xdr:colOff>132080</xdr:colOff>
      <xdr:row>10</xdr:row>
      <xdr:rowOff>7695</xdr:rowOff>
    </xdr:to>
    <xdr:graphicFrame macro="">
      <xdr:nvGraphicFramePr>
        <xdr:cNvPr id="40" name="Диаграмма 39">
          <a:extLst>
            <a:ext uri="{FF2B5EF4-FFF2-40B4-BE49-F238E27FC236}">
              <a16:creationId xmlns:a16="http://schemas.microsoft.com/office/drawing/2014/main" id="{00000000-0008-0000-0000-00002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24</xdr:col>
      <xdr:colOff>484093</xdr:colOff>
      <xdr:row>3</xdr:row>
      <xdr:rowOff>80682</xdr:rowOff>
    </xdr:from>
    <xdr:to>
      <xdr:col>26</xdr:col>
      <xdr:colOff>152400</xdr:colOff>
      <xdr:row>7</xdr:row>
      <xdr:rowOff>44823</xdr:rowOff>
    </xdr:to>
    <xdr:sp macro="" textlink="">
      <xdr:nvSpPr>
        <xdr:cNvPr id="41" name="TextBox 40">
          <a:extLst>
            <a:ext uri="{FF2B5EF4-FFF2-40B4-BE49-F238E27FC236}">
              <a16:creationId xmlns:a16="http://schemas.microsoft.com/office/drawing/2014/main" id="{00000000-0008-0000-0000-000029000000}"/>
            </a:ext>
          </a:extLst>
        </xdr:cNvPr>
        <xdr:cNvSpPr txBox="1"/>
      </xdr:nvSpPr>
      <xdr:spPr>
        <a:xfrm>
          <a:off x="14840173" y="629322"/>
          <a:ext cx="887507" cy="6956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500">
              <a:solidFill>
                <a:srgbClr val="0D3B4B"/>
              </a:solidFill>
            </a:rPr>
            <a:t>Margin</a:t>
          </a:r>
          <a:endParaRPr lang="ru-RU" sz="1500">
            <a:solidFill>
              <a:srgbClr val="0D3B4B"/>
            </a:solidFill>
          </a:endParaRPr>
        </a:p>
      </xdr:txBody>
    </xdr:sp>
    <xdr:clientData/>
  </xdr:twoCellAnchor>
  <xdr:twoCellAnchor>
    <xdr:from>
      <xdr:col>0</xdr:col>
      <xdr:colOff>10160</xdr:colOff>
      <xdr:row>0</xdr:row>
      <xdr:rowOff>0</xdr:rowOff>
    </xdr:from>
    <xdr:to>
      <xdr:col>1</xdr:col>
      <xdr:colOff>121920</xdr:colOff>
      <xdr:row>1</xdr:row>
      <xdr:rowOff>81280</xdr:rowOff>
    </xdr:to>
    <xdr:sp macro="" textlink="">
      <xdr:nvSpPr>
        <xdr:cNvPr id="19" name="Прямоугольник 18">
          <a:extLst>
            <a:ext uri="{FF2B5EF4-FFF2-40B4-BE49-F238E27FC236}">
              <a16:creationId xmlns:a16="http://schemas.microsoft.com/office/drawing/2014/main" id="{00000000-0008-0000-0000-000013000000}"/>
            </a:ext>
          </a:extLst>
        </xdr:cNvPr>
        <xdr:cNvSpPr/>
      </xdr:nvSpPr>
      <xdr:spPr>
        <a:xfrm>
          <a:off x="10160" y="0"/>
          <a:ext cx="1249680" cy="26416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26</xdr:row>
      <xdr:rowOff>161365</xdr:rowOff>
    </xdr:from>
    <xdr:to>
      <xdr:col>4</xdr:col>
      <xdr:colOff>365880</xdr:colOff>
      <xdr:row>35</xdr:row>
      <xdr:rowOff>47065</xdr:rowOff>
    </xdr:to>
    <mc:AlternateContent xmlns:mc="http://schemas.openxmlformats.org/markup-compatibility/2006" xmlns:a14="http://schemas.microsoft.com/office/drawing/2010/main">
      <mc:Choice Requires="a14">
        <xdr:graphicFrame macro="">
          <xdr:nvGraphicFramePr>
            <xdr:cNvPr id="2" name="Code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Code 1"/>
            </a:graphicData>
          </a:graphic>
        </xdr:graphicFrame>
      </mc:Choice>
      <mc:Fallback xmlns="">
        <xdr:sp macro="" textlink="">
          <xdr:nvSpPr>
            <xdr:cNvPr id="0" name=""/>
            <xdr:cNvSpPr>
              <a:spLocks noTextEdit="1"/>
            </xdr:cNvSpPr>
          </xdr:nvSpPr>
          <xdr:spPr>
            <a:xfrm>
              <a:off x="1137920" y="4916245"/>
              <a:ext cx="2093080" cy="1440180"/>
            </a:xfrm>
            <a:prstGeom prst="rect">
              <a:avLst/>
            </a:prstGeom>
            <a:solidFill>
              <a:prstClr val="white"/>
            </a:solidFill>
            <a:ln w="1">
              <a:solidFill>
                <a:prstClr val="green"/>
              </a:solidFill>
            </a:ln>
          </xdr:spPr>
          <xdr:txBody>
            <a:bodyPr vertOverflow="clip" horzOverflow="clip"/>
            <a:lstStyle/>
            <a:p>
              <a:r>
                <a:rPr lang="ru-RU" sz="1100"/>
                <a:t>Эта фигура представляет срез. Срезы поддерживаются только в Excel 2010 и более поздних версиях.
Если фигура была изменена в более ранней версии Excel или книга была сохранена в Excel 2003 или более ранней версии, использование среза невозможно.</a:t>
              </a:r>
            </a:p>
          </xdr:txBody>
        </xdr:sp>
      </mc:Fallback>
    </mc:AlternateContent>
    <xdr:clientData/>
  </xdr:twoCellAnchor>
  <xdr:twoCellAnchor editAs="oneCell">
    <xdr:from>
      <xdr:col>1</xdr:col>
      <xdr:colOff>0</xdr:colOff>
      <xdr:row>20</xdr:row>
      <xdr:rowOff>154614</xdr:rowOff>
    </xdr:from>
    <xdr:to>
      <xdr:col>4</xdr:col>
      <xdr:colOff>365880</xdr:colOff>
      <xdr:row>27</xdr:row>
      <xdr:rowOff>26454</xdr:rowOff>
    </xdr:to>
    <mc:AlternateContent xmlns:mc="http://schemas.openxmlformats.org/markup-compatibility/2006" xmlns:a14="http://schemas.microsoft.com/office/drawing/2010/main">
      <mc:Choice Requires="a14">
        <xdr:graphicFrame macro="">
          <xdr:nvGraphicFramePr>
            <xdr:cNvPr id="3" name="Brand 1">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mlns="">
        <xdr:sp macro="" textlink="">
          <xdr:nvSpPr>
            <xdr:cNvPr id="0" name=""/>
            <xdr:cNvSpPr>
              <a:spLocks noTextEdit="1"/>
            </xdr:cNvSpPr>
          </xdr:nvSpPr>
          <xdr:spPr>
            <a:xfrm>
              <a:off x="1137920" y="3812214"/>
              <a:ext cx="2093080" cy="1152000"/>
            </a:xfrm>
            <a:prstGeom prst="rect">
              <a:avLst/>
            </a:prstGeom>
            <a:solidFill>
              <a:prstClr val="white"/>
            </a:solidFill>
            <a:ln w="1">
              <a:solidFill>
                <a:prstClr val="green"/>
              </a:solidFill>
            </a:ln>
          </xdr:spPr>
          <xdr:txBody>
            <a:bodyPr vertOverflow="clip" horzOverflow="clip"/>
            <a:lstStyle/>
            <a:p>
              <a:r>
                <a:rPr lang="ru-RU" sz="1100"/>
                <a:t>Эта фигура представляет срез. Срезы поддерживаются только в Excel 2010 и более поздних версиях.
Если фигура была изменена в более ранней версии Excel или книга была сохранена в Excel 2003 или более ранней версии, использование среза невозможно.</a:t>
              </a:r>
            </a:p>
          </xdr:txBody>
        </xdr:sp>
      </mc:Fallback>
    </mc:AlternateContent>
    <xdr:clientData/>
  </xdr:twoCellAnchor>
  <xdr:twoCellAnchor editAs="oneCell">
    <xdr:from>
      <xdr:col>1</xdr:col>
      <xdr:colOff>0</xdr:colOff>
      <xdr:row>14</xdr:row>
      <xdr:rowOff>141625</xdr:rowOff>
    </xdr:from>
    <xdr:to>
      <xdr:col>4</xdr:col>
      <xdr:colOff>365880</xdr:colOff>
      <xdr:row>21</xdr:row>
      <xdr:rowOff>12084</xdr:rowOff>
    </xdr:to>
    <mc:AlternateContent xmlns:mc="http://schemas.openxmlformats.org/markup-compatibility/2006" xmlns:a14="http://schemas.microsoft.com/office/drawing/2010/main">
      <mc:Choice Requires="a14">
        <xdr:graphicFrame macro="">
          <xdr:nvGraphicFramePr>
            <xdr:cNvPr id="4" name="Category 1">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137920" y="2701945"/>
              <a:ext cx="2093080" cy="1150619"/>
            </a:xfrm>
            <a:prstGeom prst="rect">
              <a:avLst/>
            </a:prstGeom>
            <a:solidFill>
              <a:prstClr val="white"/>
            </a:solidFill>
            <a:ln w="1">
              <a:solidFill>
                <a:prstClr val="green"/>
              </a:solidFill>
            </a:ln>
          </xdr:spPr>
          <xdr:txBody>
            <a:bodyPr vertOverflow="clip" horzOverflow="clip"/>
            <a:lstStyle/>
            <a:p>
              <a:r>
                <a:rPr lang="ru-RU" sz="1100"/>
                <a:t>Эта фигура представляет срез. Срезы поддерживаются только в Excel 2010 и более поздних версиях.
Если фигура была изменена в более ранней версии Excel или книга была сохранена в Excel 2003 или более ранней версии, использование среза невозможно.</a:t>
              </a:r>
            </a:p>
          </xdr:txBody>
        </xdr:sp>
      </mc:Fallback>
    </mc:AlternateContent>
    <xdr:clientData/>
  </xdr:twoCellAnchor>
  <xdr:twoCellAnchor editAs="oneCell">
    <xdr:from>
      <xdr:col>1</xdr:col>
      <xdr:colOff>0</xdr:colOff>
      <xdr:row>1</xdr:row>
      <xdr:rowOff>92786</xdr:rowOff>
    </xdr:from>
    <xdr:to>
      <xdr:col>5</xdr:col>
      <xdr:colOff>80894</xdr:colOff>
      <xdr:row>6</xdr:row>
      <xdr:rowOff>168315</xdr:rowOff>
    </xdr:to>
    <mc:AlternateContent xmlns:mc="http://schemas.openxmlformats.org/markup-compatibility/2006" xmlns:a14="http://schemas.microsoft.com/office/drawing/2010/main">
      <mc:Choice Requires="a14">
        <xdr:graphicFrame macro="">
          <xdr:nvGraphicFramePr>
            <xdr:cNvPr id="5" name="Year 1">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137920" y="275666"/>
              <a:ext cx="2346574" cy="989929"/>
            </a:xfrm>
            <a:prstGeom prst="rect">
              <a:avLst/>
            </a:prstGeom>
            <a:solidFill>
              <a:prstClr val="white"/>
            </a:solidFill>
            <a:ln w="1">
              <a:solidFill>
                <a:prstClr val="green"/>
              </a:solidFill>
            </a:ln>
          </xdr:spPr>
          <xdr:txBody>
            <a:bodyPr vertOverflow="clip" horzOverflow="clip"/>
            <a:lstStyle/>
            <a:p>
              <a:r>
                <a:rPr lang="ru-RU" sz="1100"/>
                <a:t>Эта фигура представляет срез. Срезы поддерживаются только в Excel 2010 и более поздних версиях.
Если фигура была изменена в более ранней версии Excel или книга была сохранена в Excel 2003 или более ранней версии, использование среза невозможно.</a:t>
              </a:r>
            </a:p>
          </xdr:txBody>
        </xdr:sp>
      </mc:Fallback>
    </mc:AlternateContent>
    <xdr:clientData/>
  </xdr:twoCellAnchor>
  <xdr:twoCellAnchor editAs="oneCell">
    <xdr:from>
      <xdr:col>1</xdr:col>
      <xdr:colOff>0</xdr:colOff>
      <xdr:row>6</xdr:row>
      <xdr:rowOff>121015</xdr:rowOff>
    </xdr:from>
    <xdr:to>
      <xdr:col>5</xdr:col>
      <xdr:colOff>80894</xdr:colOff>
      <xdr:row>14</xdr:row>
      <xdr:rowOff>136255</xdr:rowOff>
    </xdr:to>
    <mc:AlternateContent xmlns:mc="http://schemas.openxmlformats.org/markup-compatibility/2006" xmlns:a14="http://schemas.microsoft.com/office/drawing/2010/main">
      <mc:Choice Requires="a14">
        <xdr:graphicFrame macro="">
          <xdr:nvGraphicFramePr>
            <xdr:cNvPr id="6" name="Month 1">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137920" y="1218295"/>
              <a:ext cx="2346574" cy="1478280"/>
            </a:xfrm>
            <a:prstGeom prst="rect">
              <a:avLst/>
            </a:prstGeom>
            <a:solidFill>
              <a:prstClr val="white"/>
            </a:solidFill>
            <a:ln w="1">
              <a:solidFill>
                <a:prstClr val="green"/>
              </a:solidFill>
            </a:ln>
          </xdr:spPr>
          <xdr:txBody>
            <a:bodyPr vertOverflow="clip" horzOverflow="clip"/>
            <a:lstStyle/>
            <a:p>
              <a:r>
                <a:rPr lang="ru-RU" sz="1100"/>
                <a:t>Эта фигура представляет срез. Срезы поддерживаются только в Excel 2010 и более поздних версиях.
Если фигура была изменена в более ранней версии Excel или книга была сохранена в Excel 2003 или более ранней версии, использование среза невозможно.</a:t>
              </a:r>
            </a:p>
          </xdr:txBody>
        </xdr:sp>
      </mc:Fallback>
    </mc:AlternateContent>
    <xdr:clientData/>
  </xdr:twoCellAnchor>
  <xdr:twoCellAnchor editAs="oneCell">
    <xdr:from>
      <xdr:col>1</xdr:col>
      <xdr:colOff>0</xdr:colOff>
      <xdr:row>34</xdr:row>
      <xdr:rowOff>141645</xdr:rowOff>
    </xdr:from>
    <xdr:to>
      <xdr:col>4</xdr:col>
      <xdr:colOff>365880</xdr:colOff>
      <xdr:row>38</xdr:row>
      <xdr:rowOff>44378</xdr:rowOff>
    </xdr:to>
    <mc:AlternateContent xmlns:mc="http://schemas.openxmlformats.org/markup-compatibility/2006" xmlns:a14="http://schemas.microsoft.com/office/drawing/2010/main">
      <mc:Choice Requires="a14">
        <xdr:graphicFrame macro="">
          <xdr:nvGraphicFramePr>
            <xdr:cNvPr id="7" name="Product 1">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137920" y="6268125"/>
              <a:ext cx="2093080" cy="634253"/>
            </a:xfrm>
            <a:prstGeom prst="rect">
              <a:avLst/>
            </a:prstGeom>
            <a:solidFill>
              <a:prstClr val="white"/>
            </a:solidFill>
            <a:ln w="1">
              <a:solidFill>
                <a:prstClr val="green"/>
              </a:solidFill>
            </a:ln>
          </xdr:spPr>
          <xdr:txBody>
            <a:bodyPr vertOverflow="clip" horzOverflow="clip"/>
            <a:lstStyle/>
            <a:p>
              <a:r>
                <a:rPr lang="ru-RU" sz="1100"/>
                <a:t>Эта фигура представляет срез. Срезы поддерживаются только в Excel 2010 и более поздних версиях.
Если фигура была изменена в более ранней версии Excel или книга была сохранена в Excel 2003 или более ранней версии, использование среза невозможно.</a:t>
              </a:r>
            </a:p>
          </xdr:txBody>
        </xdr:sp>
      </mc:Fallback>
    </mc:AlternateContent>
    <xdr:clientData/>
  </xdr:twoCellAnchor>
  <xdr:twoCellAnchor>
    <xdr:from>
      <xdr:col>1</xdr:col>
      <xdr:colOff>0</xdr:colOff>
      <xdr:row>34</xdr:row>
      <xdr:rowOff>134025</xdr:rowOff>
    </xdr:from>
    <xdr:to>
      <xdr:col>4</xdr:col>
      <xdr:colOff>38100</xdr:colOff>
      <xdr:row>36</xdr:row>
      <xdr:rowOff>118785</xdr:rowOff>
    </xdr:to>
    <xdr:sp macro="" textlink="#REF!">
      <xdr:nvSpPr>
        <xdr:cNvPr id="8" name="Прямоугольник 7">
          <a:extLst>
            <a:ext uri="{FF2B5EF4-FFF2-40B4-BE49-F238E27FC236}">
              <a16:creationId xmlns:a16="http://schemas.microsoft.com/office/drawing/2014/main" id="{00000000-0008-0000-0100-000008000000}"/>
            </a:ext>
          </a:extLst>
        </xdr:cNvPr>
        <xdr:cNvSpPr/>
      </xdr:nvSpPr>
      <xdr:spPr>
        <a:xfrm>
          <a:off x="1135380" y="6260505"/>
          <a:ext cx="1760220" cy="3505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i="0" u="none" strike="noStrike">
              <a:solidFill>
                <a:srgbClr val="000000"/>
              </a:solidFill>
              <a:latin typeface="+mn-lt"/>
              <a:cs typeface="Calibri"/>
            </a:rPr>
            <a:t>Product Search:</a:t>
          </a:r>
          <a:endParaRPr lang="ru-RU" sz="1200" b="1"/>
        </a:p>
      </xdr:txBody>
    </xdr:sp>
    <xdr:clientData/>
  </xdr:twoCellAnchor>
  <xdr:twoCellAnchor>
    <xdr:from>
      <xdr:col>1</xdr:col>
      <xdr:colOff>83820</xdr:colOff>
      <xdr:row>36</xdr:row>
      <xdr:rowOff>31825</xdr:rowOff>
    </xdr:from>
    <xdr:to>
      <xdr:col>5</xdr:col>
      <xdr:colOff>7620</xdr:colOff>
      <xdr:row>38</xdr:row>
      <xdr:rowOff>134471</xdr:rowOff>
    </xdr:to>
    <xdr:sp macro="" textlink="B36">
      <xdr:nvSpPr>
        <xdr:cNvPr id="9" name="Прямоугольник 8">
          <a:extLst>
            <a:ext uri="{FF2B5EF4-FFF2-40B4-BE49-F238E27FC236}">
              <a16:creationId xmlns:a16="http://schemas.microsoft.com/office/drawing/2014/main" id="{00000000-0008-0000-0100-000009000000}"/>
            </a:ext>
          </a:extLst>
        </xdr:cNvPr>
        <xdr:cNvSpPr/>
      </xdr:nvSpPr>
      <xdr:spPr>
        <a:xfrm>
          <a:off x="1219200" y="6524065"/>
          <a:ext cx="2179320" cy="468406"/>
        </a:xfrm>
        <a:prstGeom prst="rect">
          <a:avLst/>
        </a:prstGeom>
        <a:solidFill>
          <a:schemeClr val="bg1"/>
        </a:solidFill>
        <a:ln>
          <a:solidFill>
            <a:srgbClr val="1C85A8"/>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D4CB214D-D3B1-4FCC-A438-6B651440860E}" type="TxLink">
            <a:rPr lang="en-US" sz="1100" b="1" i="0" u="none" strike="noStrike">
              <a:solidFill>
                <a:srgbClr val="006464"/>
              </a:solidFill>
              <a:latin typeface="Calibri"/>
              <a:cs typeface="Calibri"/>
            </a:rPr>
            <a:pPr algn="l"/>
            <a:t>(All)</a:t>
          </a:fld>
          <a:endParaRPr lang="ru-RU" sz="1400" b="1">
            <a:solidFill>
              <a:srgbClr val="006464"/>
            </a:solidFill>
          </a:endParaRPr>
        </a:p>
      </xdr:txBody>
    </xdr:sp>
    <xdr:clientData/>
  </xdr:twoCellAnchor>
  <xdr:twoCellAnchor>
    <xdr:from>
      <xdr:col>5</xdr:col>
      <xdr:colOff>284184</xdr:colOff>
      <xdr:row>12</xdr:row>
      <xdr:rowOff>39894</xdr:rowOff>
    </xdr:from>
    <xdr:to>
      <xdr:col>13</xdr:col>
      <xdr:colOff>86064</xdr:colOff>
      <xdr:row>29</xdr:row>
      <xdr:rowOff>120128</xdr:rowOff>
    </xdr:to>
    <xdr:graphicFrame macro="">
      <xdr:nvGraphicFramePr>
        <xdr:cNvPr id="10" name="Диаграмма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330799</xdr:colOff>
      <xdr:row>12</xdr:row>
      <xdr:rowOff>39894</xdr:rowOff>
    </xdr:from>
    <xdr:to>
      <xdr:col>21</xdr:col>
      <xdr:colOff>25999</xdr:colOff>
      <xdr:row>29</xdr:row>
      <xdr:rowOff>120128</xdr:rowOff>
    </xdr:to>
    <xdr:graphicFrame macro="">
      <xdr:nvGraphicFramePr>
        <xdr:cNvPr id="11" name="Диаграмма 10">
          <a:extLst>
            <a:ext uri="{FF2B5EF4-FFF2-40B4-BE49-F238E27FC236}">
              <a16:creationId xmlns:a16="http://schemas.microsoft.com/office/drawing/2014/main" id="{00000000-0008-0000-01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284184</xdr:colOff>
      <xdr:row>30</xdr:row>
      <xdr:rowOff>175707</xdr:rowOff>
    </xdr:from>
    <xdr:to>
      <xdr:col>13</xdr:col>
      <xdr:colOff>86064</xdr:colOff>
      <xdr:row>48</xdr:row>
      <xdr:rowOff>166460</xdr:rowOff>
    </xdr:to>
    <xdr:graphicFrame macro="">
      <xdr:nvGraphicFramePr>
        <xdr:cNvPr id="12" name="Диаграмма 11">
          <a:extLst>
            <a:ext uri="{FF2B5EF4-FFF2-40B4-BE49-F238E27FC236}">
              <a16:creationId xmlns:a16="http://schemas.microsoft.com/office/drawing/2014/main"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331696</xdr:colOff>
      <xdr:row>30</xdr:row>
      <xdr:rowOff>175707</xdr:rowOff>
    </xdr:from>
    <xdr:to>
      <xdr:col>21</xdr:col>
      <xdr:colOff>25999</xdr:colOff>
      <xdr:row>48</xdr:row>
      <xdr:rowOff>166460</xdr:rowOff>
    </xdr:to>
    <xdr:graphicFrame macro="">
      <xdr:nvGraphicFramePr>
        <xdr:cNvPr id="13" name="Диаграмма 12">
          <a:extLst>
            <a:ext uri="{FF2B5EF4-FFF2-40B4-BE49-F238E27FC236}">
              <a16:creationId xmlns:a16="http://schemas.microsoft.com/office/drawing/2014/main" id="{00000000-0008-0000-01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259977</xdr:colOff>
      <xdr:row>31</xdr:row>
      <xdr:rowOff>0</xdr:rowOff>
    </xdr:from>
    <xdr:to>
      <xdr:col>28</xdr:col>
      <xdr:colOff>563880</xdr:colOff>
      <xdr:row>48</xdr:row>
      <xdr:rowOff>170048</xdr:rowOff>
    </xdr:to>
    <xdr:graphicFrame macro="">
      <xdr:nvGraphicFramePr>
        <xdr:cNvPr id="14" name="Диаграмма 13">
          <a:extLst>
            <a:ext uri="{FF2B5EF4-FFF2-40B4-BE49-F238E27FC236}">
              <a16:creationId xmlns:a16="http://schemas.microsoft.com/office/drawing/2014/main" id="{00000000-0008-0000-01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482280</xdr:colOff>
      <xdr:row>0</xdr:row>
      <xdr:rowOff>152402</xdr:rowOff>
    </xdr:from>
    <xdr:to>
      <xdr:col>26</xdr:col>
      <xdr:colOff>415080</xdr:colOff>
      <xdr:row>3</xdr:row>
      <xdr:rowOff>21320</xdr:rowOff>
    </xdr:to>
    <xdr:sp macro="" textlink="">
      <xdr:nvSpPr>
        <xdr:cNvPr id="15" name="Прямоугольник: скругленные углы 14">
          <a:hlinkClick xmlns:r="http://schemas.openxmlformats.org/officeDocument/2006/relationships" r:id="rId6"/>
          <a:extLst>
            <a:ext uri="{FF2B5EF4-FFF2-40B4-BE49-F238E27FC236}">
              <a16:creationId xmlns:a16="http://schemas.microsoft.com/office/drawing/2014/main" id="{00000000-0008-0000-0100-00000F000000}"/>
            </a:ext>
          </a:extLst>
        </xdr:cNvPr>
        <xdr:cNvSpPr/>
      </xdr:nvSpPr>
      <xdr:spPr>
        <a:xfrm>
          <a:off x="15348900" y="152402"/>
          <a:ext cx="1152000" cy="417558"/>
        </a:xfrm>
        <a:prstGeom prst="roundRect">
          <a:avLst/>
        </a:prstGeom>
        <a:solidFill>
          <a:srgbClr val="FECA9B"/>
        </a:solidFill>
        <a:ln>
          <a:solidFill>
            <a:srgbClr val="FE983C"/>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rgbClr val="FF6600"/>
              </a:solidFill>
              <a:latin typeface="+mn-lt"/>
              <a:ea typeface="+mn-ea"/>
              <a:cs typeface="+mn-cs"/>
            </a:rPr>
            <a:t>YEARS</a:t>
          </a:r>
          <a:endParaRPr lang="ru-RU" sz="1200" b="1">
            <a:solidFill>
              <a:srgbClr val="FF6600"/>
            </a:solidFill>
            <a:latin typeface="+mn-lt"/>
            <a:ea typeface="+mn-ea"/>
            <a:cs typeface="+mn-cs"/>
          </a:endParaRPr>
        </a:p>
      </xdr:txBody>
    </xdr:sp>
    <xdr:clientData/>
  </xdr:twoCellAnchor>
  <xdr:twoCellAnchor>
    <xdr:from>
      <xdr:col>27</xdr:col>
      <xdr:colOff>21480</xdr:colOff>
      <xdr:row>0</xdr:row>
      <xdr:rowOff>152402</xdr:rowOff>
    </xdr:from>
    <xdr:to>
      <xdr:col>28</xdr:col>
      <xdr:colOff>563880</xdr:colOff>
      <xdr:row>3</xdr:row>
      <xdr:rowOff>21320</xdr:rowOff>
    </xdr:to>
    <xdr:sp macro="" textlink="">
      <xdr:nvSpPr>
        <xdr:cNvPr id="16" name="Прямоугольник: скругленные углы 15">
          <a:extLst>
            <a:ext uri="{FF2B5EF4-FFF2-40B4-BE49-F238E27FC236}">
              <a16:creationId xmlns:a16="http://schemas.microsoft.com/office/drawing/2014/main" id="{00000000-0008-0000-0100-000010000000}"/>
            </a:ext>
          </a:extLst>
        </xdr:cNvPr>
        <xdr:cNvSpPr/>
      </xdr:nvSpPr>
      <xdr:spPr>
        <a:xfrm>
          <a:off x="16716900" y="152402"/>
          <a:ext cx="1152000" cy="417558"/>
        </a:xfrm>
        <a:prstGeom prst="roundRect">
          <a:avLst/>
        </a:prstGeom>
        <a:solidFill>
          <a:srgbClr val="FEE3CA"/>
        </a:solidFill>
        <a:ln>
          <a:solidFill>
            <a:srgbClr val="FE983C"/>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rgbClr val="FF6600"/>
              </a:solidFill>
            </a:rPr>
            <a:t>MONTH</a:t>
          </a:r>
          <a:endParaRPr lang="ru-RU" sz="1600" b="1">
            <a:solidFill>
              <a:srgbClr val="FF6600"/>
            </a:solidFill>
          </a:endParaRPr>
        </a:p>
      </xdr:txBody>
    </xdr:sp>
    <xdr:clientData/>
  </xdr:twoCellAnchor>
  <xdr:twoCellAnchor>
    <xdr:from>
      <xdr:col>24</xdr:col>
      <xdr:colOff>482280</xdr:colOff>
      <xdr:row>4</xdr:row>
      <xdr:rowOff>8965</xdr:rowOff>
    </xdr:from>
    <xdr:to>
      <xdr:col>28</xdr:col>
      <xdr:colOff>563880</xdr:colOff>
      <xdr:row>10</xdr:row>
      <xdr:rowOff>121200</xdr:rowOff>
    </xdr:to>
    <xdr:sp macro="" textlink="Processing!I28">
      <xdr:nvSpPr>
        <xdr:cNvPr id="17" name="Прямоугольник: скругленные углы 16">
          <a:extLst>
            <a:ext uri="{FF2B5EF4-FFF2-40B4-BE49-F238E27FC236}">
              <a16:creationId xmlns:a16="http://schemas.microsoft.com/office/drawing/2014/main" id="{00000000-0008-0000-0100-000011000000}"/>
            </a:ext>
          </a:extLst>
        </xdr:cNvPr>
        <xdr:cNvSpPr/>
      </xdr:nvSpPr>
      <xdr:spPr>
        <a:xfrm>
          <a:off x="15348900" y="740485"/>
          <a:ext cx="2520000" cy="1209515"/>
        </a:xfrm>
        <a:prstGeom prst="roundRect">
          <a:avLst>
            <a:gd name="adj" fmla="val 4593"/>
          </a:avLst>
        </a:prstGeom>
        <a:gradFill>
          <a:gsLst>
            <a:gs pos="0">
              <a:srgbClr val="4DABCB"/>
            </a:gs>
            <a:gs pos="100000">
              <a:srgbClr val="1C85A8"/>
            </a:gs>
          </a:gsLst>
          <a:lin ang="5400000" scaled="1"/>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9CC184D9-3D68-4CF1-90E0-77E4F9F1199B}" type="TxLink">
            <a:rPr lang="en-US" sz="2400" b="0" i="0" u="none" strike="noStrike">
              <a:solidFill>
                <a:schemeClr val="bg1"/>
              </a:solidFill>
              <a:latin typeface="Calibri"/>
              <a:ea typeface="+mn-ea"/>
              <a:cs typeface="Calibri"/>
            </a:rPr>
            <a:pPr marL="0" indent="0" algn="ctr"/>
            <a:t>13%</a:t>
          </a:fld>
          <a:endParaRPr lang="ru-RU" sz="2400" b="0">
            <a:solidFill>
              <a:schemeClr val="bg1"/>
            </a:solidFill>
            <a:latin typeface="+mn-lt"/>
            <a:ea typeface="+mn-ea"/>
            <a:cs typeface="+mn-cs"/>
          </a:endParaRPr>
        </a:p>
      </xdr:txBody>
    </xdr:sp>
    <xdr:clientData/>
  </xdr:twoCellAnchor>
  <xdr:twoCellAnchor>
    <xdr:from>
      <xdr:col>5</xdr:col>
      <xdr:colOff>284184</xdr:colOff>
      <xdr:row>4</xdr:row>
      <xdr:rowOff>8965</xdr:rowOff>
    </xdr:from>
    <xdr:to>
      <xdr:col>9</xdr:col>
      <xdr:colOff>473361</xdr:colOff>
      <xdr:row>10</xdr:row>
      <xdr:rowOff>121200</xdr:rowOff>
    </xdr:to>
    <xdr:sp macro="" textlink="Processing!I24">
      <xdr:nvSpPr>
        <xdr:cNvPr id="18" name="Прямоугольник: скругленные углы 17">
          <a:extLst>
            <a:ext uri="{FF2B5EF4-FFF2-40B4-BE49-F238E27FC236}">
              <a16:creationId xmlns:a16="http://schemas.microsoft.com/office/drawing/2014/main" id="{00000000-0008-0000-0100-000012000000}"/>
            </a:ext>
          </a:extLst>
        </xdr:cNvPr>
        <xdr:cNvSpPr/>
      </xdr:nvSpPr>
      <xdr:spPr>
        <a:xfrm>
          <a:off x="3675084" y="740485"/>
          <a:ext cx="2520897" cy="1209515"/>
        </a:xfrm>
        <a:prstGeom prst="roundRect">
          <a:avLst>
            <a:gd name="adj" fmla="val 4593"/>
          </a:avLst>
        </a:prstGeom>
        <a:gradFill>
          <a:gsLst>
            <a:gs pos="0">
              <a:srgbClr val="4DABCB"/>
            </a:gs>
            <a:gs pos="100000">
              <a:srgbClr val="1C85A8"/>
            </a:gs>
          </a:gsLst>
          <a:lin ang="5400000" scaled="1"/>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BF4F38B3-6D29-4E9B-A2BE-9E531F6CCA5C}" type="TxLink">
            <a:rPr lang="en-US" sz="2400" b="0" i="0" u="none" strike="noStrike">
              <a:solidFill>
                <a:schemeClr val="bg1"/>
              </a:solidFill>
              <a:latin typeface="Calibri"/>
              <a:ea typeface="+mn-ea"/>
              <a:cs typeface="Calibri"/>
            </a:rPr>
            <a:pPr marL="0" indent="0" algn="ctr"/>
            <a:t>6,405</a:t>
          </a:fld>
          <a:endParaRPr lang="ru-RU" sz="2400" b="0">
            <a:solidFill>
              <a:schemeClr val="bg1"/>
            </a:solidFill>
            <a:latin typeface="+mn-lt"/>
            <a:ea typeface="+mn-ea"/>
            <a:cs typeface="+mn-cs"/>
          </a:endParaRPr>
        </a:p>
      </xdr:txBody>
    </xdr:sp>
    <xdr:clientData/>
  </xdr:twoCellAnchor>
  <xdr:twoCellAnchor>
    <xdr:from>
      <xdr:col>10</xdr:col>
      <xdr:colOff>261991</xdr:colOff>
      <xdr:row>4</xdr:row>
      <xdr:rowOff>8965</xdr:rowOff>
    </xdr:from>
    <xdr:to>
      <xdr:col>14</xdr:col>
      <xdr:colOff>343591</xdr:colOff>
      <xdr:row>10</xdr:row>
      <xdr:rowOff>121200</xdr:rowOff>
    </xdr:to>
    <xdr:sp macro="" textlink="Processing!I25">
      <xdr:nvSpPr>
        <xdr:cNvPr id="19" name="Прямоугольник: скругленные углы 18">
          <a:extLst>
            <a:ext uri="{FF2B5EF4-FFF2-40B4-BE49-F238E27FC236}">
              <a16:creationId xmlns:a16="http://schemas.microsoft.com/office/drawing/2014/main" id="{00000000-0008-0000-0100-000013000000}"/>
            </a:ext>
          </a:extLst>
        </xdr:cNvPr>
        <xdr:cNvSpPr/>
      </xdr:nvSpPr>
      <xdr:spPr>
        <a:xfrm>
          <a:off x="6594211" y="740485"/>
          <a:ext cx="2520000" cy="1209515"/>
        </a:xfrm>
        <a:prstGeom prst="roundRect">
          <a:avLst>
            <a:gd name="adj" fmla="val 4593"/>
          </a:avLst>
        </a:prstGeom>
        <a:gradFill>
          <a:gsLst>
            <a:gs pos="0">
              <a:srgbClr val="4DABCB"/>
            </a:gs>
            <a:gs pos="100000">
              <a:srgbClr val="1C85A8"/>
            </a:gs>
          </a:gsLst>
          <a:lin ang="5400000" scaled="1"/>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7A3178D2-F753-44F1-9CF7-47B07BCB4723}" type="TxLink">
            <a:rPr lang="en-US" sz="2400" b="0" i="0" u="none" strike="noStrike">
              <a:solidFill>
                <a:schemeClr val="bg1"/>
              </a:solidFill>
              <a:latin typeface="Calibri"/>
              <a:ea typeface="+mn-ea"/>
              <a:cs typeface="Calibri"/>
            </a:rPr>
            <a:pPr marL="0" indent="0" algn="ctr"/>
            <a:t>$28,05,931</a:t>
          </a:fld>
          <a:endParaRPr lang="ru-RU" sz="2400" b="0">
            <a:solidFill>
              <a:schemeClr val="bg1"/>
            </a:solidFill>
            <a:latin typeface="+mn-lt"/>
            <a:ea typeface="+mn-ea"/>
            <a:cs typeface="+mn-cs"/>
          </a:endParaRPr>
        </a:p>
      </xdr:txBody>
    </xdr:sp>
    <xdr:clientData/>
  </xdr:twoCellAnchor>
  <xdr:twoCellAnchor>
    <xdr:from>
      <xdr:col>15</xdr:col>
      <xdr:colOff>132221</xdr:colOff>
      <xdr:row>4</xdr:row>
      <xdr:rowOff>8965</xdr:rowOff>
    </xdr:from>
    <xdr:to>
      <xdr:col>19</xdr:col>
      <xdr:colOff>213821</xdr:colOff>
      <xdr:row>10</xdr:row>
      <xdr:rowOff>121200</xdr:rowOff>
    </xdr:to>
    <xdr:sp macro="" textlink="Processing!I26">
      <xdr:nvSpPr>
        <xdr:cNvPr id="20" name="Прямоугольник: скругленные углы 19">
          <a:extLst>
            <a:ext uri="{FF2B5EF4-FFF2-40B4-BE49-F238E27FC236}">
              <a16:creationId xmlns:a16="http://schemas.microsoft.com/office/drawing/2014/main" id="{00000000-0008-0000-0100-000014000000}"/>
            </a:ext>
          </a:extLst>
        </xdr:cNvPr>
        <xdr:cNvSpPr/>
      </xdr:nvSpPr>
      <xdr:spPr>
        <a:xfrm>
          <a:off x="9512441" y="740485"/>
          <a:ext cx="2520000" cy="1209515"/>
        </a:xfrm>
        <a:prstGeom prst="roundRect">
          <a:avLst>
            <a:gd name="adj" fmla="val 4593"/>
          </a:avLst>
        </a:prstGeom>
        <a:gradFill>
          <a:gsLst>
            <a:gs pos="0">
              <a:srgbClr val="4DABCB"/>
            </a:gs>
            <a:gs pos="100000">
              <a:srgbClr val="1C85A8"/>
            </a:gs>
          </a:gsLst>
          <a:lin ang="5400000" scaled="1"/>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627FCD8E-9676-4F6B-8390-F16835762E00}" type="TxLink">
            <a:rPr lang="en-US" sz="2400" b="0" i="0" u="none" strike="noStrike">
              <a:solidFill>
                <a:schemeClr val="bg1"/>
              </a:solidFill>
              <a:latin typeface="Calibri"/>
              <a:ea typeface="+mn-ea"/>
              <a:cs typeface="Calibri"/>
            </a:rPr>
            <a:pPr marL="0" indent="0" algn="ctr"/>
            <a:t>6,405</a:t>
          </a:fld>
          <a:endParaRPr lang="ru-RU" sz="2400" b="0">
            <a:solidFill>
              <a:schemeClr val="bg1"/>
            </a:solidFill>
            <a:latin typeface="+mn-lt"/>
            <a:ea typeface="+mn-ea"/>
            <a:cs typeface="+mn-cs"/>
          </a:endParaRPr>
        </a:p>
      </xdr:txBody>
    </xdr:sp>
    <xdr:clientData/>
  </xdr:twoCellAnchor>
  <xdr:twoCellAnchor>
    <xdr:from>
      <xdr:col>20</xdr:col>
      <xdr:colOff>2451</xdr:colOff>
      <xdr:row>4</xdr:row>
      <xdr:rowOff>8965</xdr:rowOff>
    </xdr:from>
    <xdr:to>
      <xdr:col>24</xdr:col>
      <xdr:colOff>84051</xdr:colOff>
      <xdr:row>10</xdr:row>
      <xdr:rowOff>121200</xdr:rowOff>
    </xdr:to>
    <xdr:sp macro="" textlink="Processing!I27">
      <xdr:nvSpPr>
        <xdr:cNvPr id="21" name="Прямоугольник: скругленные углы 20">
          <a:extLst>
            <a:ext uri="{FF2B5EF4-FFF2-40B4-BE49-F238E27FC236}">
              <a16:creationId xmlns:a16="http://schemas.microsoft.com/office/drawing/2014/main" id="{00000000-0008-0000-0100-000015000000}"/>
            </a:ext>
          </a:extLst>
        </xdr:cNvPr>
        <xdr:cNvSpPr/>
      </xdr:nvSpPr>
      <xdr:spPr>
        <a:xfrm>
          <a:off x="12430671" y="740485"/>
          <a:ext cx="2520000" cy="1209515"/>
        </a:xfrm>
        <a:prstGeom prst="roundRect">
          <a:avLst>
            <a:gd name="adj" fmla="val 4593"/>
          </a:avLst>
        </a:prstGeom>
        <a:gradFill>
          <a:gsLst>
            <a:gs pos="0">
              <a:srgbClr val="4DABCB"/>
            </a:gs>
            <a:gs pos="100000">
              <a:srgbClr val="1C85A8"/>
            </a:gs>
          </a:gsLst>
          <a:lin ang="5400000" scaled="1"/>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6D255EE7-362D-4738-872B-0F241EC5FE64}" type="TxLink">
            <a:rPr lang="en-US" sz="2400" b="0" i="0" u="none" strike="noStrike">
              <a:solidFill>
                <a:schemeClr val="bg1"/>
              </a:solidFill>
              <a:latin typeface="Calibri"/>
              <a:ea typeface="+mn-ea"/>
              <a:cs typeface="Calibri"/>
            </a:rPr>
            <a:pPr marL="0" indent="0" algn="ctr"/>
            <a:t>$32,38,590</a:t>
          </a:fld>
          <a:endParaRPr lang="ru-RU" sz="2400" b="0">
            <a:solidFill>
              <a:schemeClr val="bg1"/>
            </a:solidFill>
            <a:latin typeface="+mn-lt"/>
            <a:ea typeface="+mn-ea"/>
            <a:cs typeface="+mn-cs"/>
          </a:endParaRPr>
        </a:p>
      </xdr:txBody>
    </xdr:sp>
    <xdr:clientData/>
  </xdr:twoCellAnchor>
  <xdr:twoCellAnchor>
    <xdr:from>
      <xdr:col>1</xdr:col>
      <xdr:colOff>83820</xdr:colOff>
      <xdr:row>39</xdr:row>
      <xdr:rowOff>8965</xdr:rowOff>
    </xdr:from>
    <xdr:to>
      <xdr:col>5</xdr:col>
      <xdr:colOff>7620</xdr:colOff>
      <xdr:row>47</xdr:row>
      <xdr:rowOff>62753</xdr:rowOff>
    </xdr:to>
    <xdr:sp macro="" textlink="C42">
      <xdr:nvSpPr>
        <xdr:cNvPr id="22" name="Прямоугольник 21">
          <a:extLst>
            <a:ext uri="{FF2B5EF4-FFF2-40B4-BE49-F238E27FC236}">
              <a16:creationId xmlns:a16="http://schemas.microsoft.com/office/drawing/2014/main" id="{00000000-0008-0000-0100-000016000000}"/>
            </a:ext>
          </a:extLst>
        </xdr:cNvPr>
        <xdr:cNvSpPr/>
      </xdr:nvSpPr>
      <xdr:spPr>
        <a:xfrm>
          <a:off x="1219200" y="7049845"/>
          <a:ext cx="2179320" cy="1516828"/>
        </a:xfrm>
        <a:prstGeom prst="rect">
          <a:avLst/>
        </a:prstGeom>
        <a:solidFill>
          <a:schemeClr val="bg1"/>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48C3C53C-1FF9-4F32-9CF4-C6EEAB214400}" type="TxLink">
            <a:rPr lang="en-US" sz="1100" b="0" i="0" u="none" strike="noStrike">
              <a:solidFill>
                <a:srgbClr val="000000"/>
              </a:solidFill>
              <a:latin typeface="Calibri"/>
              <a:cs typeface="Calibri"/>
            </a:rPr>
            <a:pPr algn="l"/>
            <a:t> </a:t>
          </a:fld>
          <a:endParaRPr lang="ru-RU" sz="1200"/>
        </a:p>
      </xdr:txBody>
    </xdr:sp>
    <xdr:clientData/>
  </xdr:twoCellAnchor>
  <xdr:twoCellAnchor>
    <xdr:from>
      <xdr:col>21</xdr:col>
      <xdr:colOff>268942</xdr:colOff>
      <xdr:row>12</xdr:row>
      <xdr:rowOff>44824</xdr:rowOff>
    </xdr:from>
    <xdr:to>
      <xdr:col>28</xdr:col>
      <xdr:colOff>572845</xdr:colOff>
      <xdr:row>29</xdr:row>
      <xdr:rowOff>125224</xdr:rowOff>
    </xdr:to>
    <xdr:graphicFrame macro="">
      <xdr:nvGraphicFramePr>
        <xdr:cNvPr id="23" name="Диаграмма 22">
          <a:extLst>
            <a:ext uri="{FF2B5EF4-FFF2-40B4-BE49-F238E27FC236}">
              <a16:creationId xmlns:a16="http://schemas.microsoft.com/office/drawing/2014/main" id="{00000000-0008-0000-01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83820</xdr:colOff>
      <xdr:row>47</xdr:row>
      <xdr:rowOff>103708</xdr:rowOff>
    </xdr:from>
    <xdr:to>
      <xdr:col>5</xdr:col>
      <xdr:colOff>7620</xdr:colOff>
      <xdr:row>48</xdr:row>
      <xdr:rowOff>166460</xdr:rowOff>
    </xdr:to>
    <xdr:sp macro="" textlink="C49">
      <xdr:nvSpPr>
        <xdr:cNvPr id="24" name="Прямоугольник 23">
          <a:extLst>
            <a:ext uri="{FF2B5EF4-FFF2-40B4-BE49-F238E27FC236}">
              <a16:creationId xmlns:a16="http://schemas.microsoft.com/office/drawing/2014/main" id="{00000000-0008-0000-0100-000018000000}"/>
            </a:ext>
          </a:extLst>
        </xdr:cNvPr>
        <xdr:cNvSpPr/>
      </xdr:nvSpPr>
      <xdr:spPr>
        <a:xfrm>
          <a:off x="1219200" y="8607628"/>
          <a:ext cx="2179320" cy="245632"/>
        </a:xfrm>
        <a:prstGeom prst="rect">
          <a:avLst/>
        </a:prstGeom>
        <a:solidFill>
          <a:schemeClr val="bg1"/>
        </a:solidFill>
        <a:ln>
          <a:solidFill>
            <a:srgbClr val="1C85A8"/>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4628C4CD-4403-41DD-8CE9-12FB04F09E7A}" type="TxLink">
            <a:rPr lang="en-US" sz="1100" b="1" i="0" u="none" strike="noStrike">
              <a:solidFill>
                <a:srgbClr val="000000"/>
              </a:solidFill>
              <a:latin typeface="Calibri"/>
              <a:cs typeface="Calibri"/>
            </a:rPr>
            <a:pPr algn="l"/>
            <a:t> </a:t>
          </a:fld>
          <a:endParaRPr lang="ru-RU" sz="1400" b="1">
            <a:solidFill>
              <a:srgbClr val="006464"/>
            </a:solidFill>
          </a:endParaRPr>
        </a:p>
      </xdr:txBody>
    </xdr:sp>
    <xdr:clientData/>
  </xdr:twoCellAnchor>
  <xdr:twoCellAnchor>
    <xdr:from>
      <xdr:col>21</xdr:col>
      <xdr:colOff>484089</xdr:colOff>
      <xdr:row>15</xdr:row>
      <xdr:rowOff>134470</xdr:rowOff>
    </xdr:from>
    <xdr:to>
      <xdr:col>23</xdr:col>
      <xdr:colOff>376513</xdr:colOff>
      <xdr:row>27</xdr:row>
      <xdr:rowOff>170329</xdr:rowOff>
    </xdr:to>
    <xdr:grpSp>
      <xdr:nvGrpSpPr>
        <xdr:cNvPr id="25" name="Группа 24">
          <a:extLst>
            <a:ext uri="{FF2B5EF4-FFF2-40B4-BE49-F238E27FC236}">
              <a16:creationId xmlns:a16="http://schemas.microsoft.com/office/drawing/2014/main" id="{00000000-0008-0000-0100-000019000000}"/>
            </a:ext>
          </a:extLst>
        </xdr:cNvPr>
        <xdr:cNvGrpSpPr/>
      </xdr:nvGrpSpPr>
      <xdr:grpSpPr>
        <a:xfrm>
          <a:off x="13590489" y="2928470"/>
          <a:ext cx="1111624" cy="2271059"/>
          <a:chOff x="12900212" y="2832847"/>
          <a:chExt cx="1111624" cy="2187388"/>
        </a:xfrm>
      </xdr:grpSpPr>
      <xdr:sp macro="" textlink="Processing!P24">
        <xdr:nvSpPr>
          <xdr:cNvPr id="26" name="TextBox 25">
            <a:extLst>
              <a:ext uri="{FF2B5EF4-FFF2-40B4-BE49-F238E27FC236}">
                <a16:creationId xmlns:a16="http://schemas.microsoft.com/office/drawing/2014/main" id="{00000000-0008-0000-0100-00001A000000}"/>
              </a:ext>
            </a:extLst>
          </xdr:cNvPr>
          <xdr:cNvSpPr txBox="1"/>
        </xdr:nvSpPr>
        <xdr:spPr>
          <a:xfrm>
            <a:off x="12900212" y="2832847"/>
            <a:ext cx="1111624" cy="3854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A76ED7D-E70E-4BB6-B36F-F819FD5D27A6}" type="TxLink">
              <a:rPr lang="en-US" sz="1400" b="0" i="0" u="none" strike="noStrike">
                <a:solidFill>
                  <a:srgbClr val="000000"/>
                </a:solidFill>
                <a:latin typeface="Calibri"/>
                <a:cs typeface="Calibri"/>
              </a:rPr>
              <a:pPr/>
              <a:t>FASS0003</a:t>
            </a:fld>
            <a:endParaRPr lang="ru-RU" sz="1400" b="0">
              <a:solidFill>
                <a:sysClr val="windowText" lastClr="000000"/>
              </a:solidFill>
            </a:endParaRPr>
          </a:p>
        </xdr:txBody>
      </xdr:sp>
      <xdr:sp macro="" textlink="Processing!P25">
        <xdr:nvSpPr>
          <xdr:cNvPr id="27" name="TextBox 26">
            <a:extLst>
              <a:ext uri="{FF2B5EF4-FFF2-40B4-BE49-F238E27FC236}">
                <a16:creationId xmlns:a16="http://schemas.microsoft.com/office/drawing/2014/main" id="{00000000-0008-0000-0100-00001B000000}"/>
              </a:ext>
            </a:extLst>
          </xdr:cNvPr>
          <xdr:cNvSpPr txBox="1"/>
        </xdr:nvSpPr>
        <xdr:spPr>
          <a:xfrm>
            <a:off x="12900212" y="3283323"/>
            <a:ext cx="1111624" cy="3854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F72745C-55AD-4D0E-BB50-AEA94C69E8AC}" type="TxLink">
              <a:rPr lang="en-US" sz="1400" b="0" i="0" u="none" strike="noStrike">
                <a:solidFill>
                  <a:srgbClr val="000000"/>
                </a:solidFill>
                <a:latin typeface="Calibri"/>
                <a:cs typeface="Calibri"/>
              </a:rPr>
              <a:pPr/>
              <a:t>FAMP0001</a:t>
            </a:fld>
            <a:endParaRPr lang="ru-RU" sz="1400" b="0">
              <a:solidFill>
                <a:sysClr val="windowText" lastClr="000000"/>
              </a:solidFill>
            </a:endParaRPr>
          </a:p>
        </xdr:txBody>
      </xdr:sp>
      <xdr:sp macro="" textlink="Processing!P26">
        <xdr:nvSpPr>
          <xdr:cNvPr id="28" name="TextBox 27">
            <a:extLst>
              <a:ext uri="{FF2B5EF4-FFF2-40B4-BE49-F238E27FC236}">
                <a16:creationId xmlns:a16="http://schemas.microsoft.com/office/drawing/2014/main" id="{00000000-0008-0000-0100-00001C000000}"/>
              </a:ext>
            </a:extLst>
          </xdr:cNvPr>
          <xdr:cNvSpPr txBox="1"/>
        </xdr:nvSpPr>
        <xdr:spPr>
          <a:xfrm>
            <a:off x="12900212" y="3733799"/>
            <a:ext cx="1111624" cy="3854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A52A3ED-C287-4BAA-9E42-6927C032130C}" type="TxLink">
              <a:rPr lang="en-US" sz="1400" b="0" i="0" u="none" strike="noStrike">
                <a:solidFill>
                  <a:srgbClr val="000000"/>
                </a:solidFill>
                <a:latin typeface="Calibri"/>
                <a:cs typeface="Calibri"/>
              </a:rPr>
              <a:pPr/>
              <a:t>ABQD0006</a:t>
            </a:fld>
            <a:endParaRPr lang="ru-RU" sz="1400" b="0">
              <a:solidFill>
                <a:sysClr val="windowText" lastClr="000000"/>
              </a:solidFill>
            </a:endParaRPr>
          </a:p>
        </xdr:txBody>
      </xdr:sp>
      <xdr:sp macro="" textlink="Processing!P27">
        <xdr:nvSpPr>
          <xdr:cNvPr id="29" name="TextBox 28">
            <a:extLst>
              <a:ext uri="{FF2B5EF4-FFF2-40B4-BE49-F238E27FC236}">
                <a16:creationId xmlns:a16="http://schemas.microsoft.com/office/drawing/2014/main" id="{00000000-0008-0000-0100-00001D000000}"/>
              </a:ext>
            </a:extLst>
          </xdr:cNvPr>
          <xdr:cNvSpPr txBox="1"/>
        </xdr:nvSpPr>
        <xdr:spPr>
          <a:xfrm>
            <a:off x="12900212" y="4184275"/>
            <a:ext cx="1111624" cy="3854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2354E02-9898-4BD2-BEC8-66E9EC805D8A}" type="TxLink">
              <a:rPr lang="en-US" sz="1400" b="0" i="0" u="none" strike="noStrike">
                <a:solidFill>
                  <a:srgbClr val="000000"/>
                </a:solidFill>
                <a:latin typeface="Calibri"/>
                <a:cs typeface="Calibri"/>
              </a:rPr>
              <a:pPr/>
              <a:t>PMMM0001</a:t>
            </a:fld>
            <a:endParaRPr lang="ru-RU" sz="1400" b="0">
              <a:solidFill>
                <a:sysClr val="windowText" lastClr="000000"/>
              </a:solidFill>
            </a:endParaRPr>
          </a:p>
        </xdr:txBody>
      </xdr:sp>
      <xdr:sp macro="" textlink="Processing!P28">
        <xdr:nvSpPr>
          <xdr:cNvPr id="30" name="TextBox 29">
            <a:extLst>
              <a:ext uri="{FF2B5EF4-FFF2-40B4-BE49-F238E27FC236}">
                <a16:creationId xmlns:a16="http://schemas.microsoft.com/office/drawing/2014/main" id="{00000000-0008-0000-0100-00001E000000}"/>
              </a:ext>
            </a:extLst>
          </xdr:cNvPr>
          <xdr:cNvSpPr txBox="1"/>
        </xdr:nvSpPr>
        <xdr:spPr>
          <a:xfrm>
            <a:off x="12900212" y="4634753"/>
            <a:ext cx="1111624" cy="3854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0AF245D-5E42-4621-BBD3-1D01944253DB}" type="TxLink">
              <a:rPr lang="en-US" sz="1400" b="0" i="0" u="none" strike="noStrike">
                <a:solidFill>
                  <a:sysClr val="windowText" lastClr="000000"/>
                </a:solidFill>
                <a:latin typeface="Calibri"/>
                <a:cs typeface="Calibri"/>
              </a:rPr>
              <a:pPr/>
              <a:t>DAMO0001</a:t>
            </a:fld>
            <a:endParaRPr lang="ru-RU" sz="1400" b="0">
              <a:solidFill>
                <a:sysClr val="windowText" lastClr="000000"/>
              </a:solidFill>
            </a:endParaRPr>
          </a:p>
        </xdr:txBody>
      </xdr:sp>
    </xdr:grpSp>
    <xdr:clientData/>
  </xdr:twoCellAnchor>
  <mc:AlternateContent xmlns:mc="http://schemas.openxmlformats.org/markup-compatibility/2006">
    <mc:Choice xmlns:a14="http://schemas.microsoft.com/office/drawing/2010/main" Requires="a14">
      <xdr:twoCellAnchor editAs="oneCell">
        <xdr:from>
          <xdr:col>24</xdr:col>
          <xdr:colOff>349250</xdr:colOff>
          <xdr:row>12</xdr:row>
          <xdr:rowOff>146050</xdr:rowOff>
        </xdr:from>
        <xdr:to>
          <xdr:col>25</xdr:col>
          <xdr:colOff>374650</xdr:colOff>
          <xdr:row>14</xdr:row>
          <xdr:rowOff>6350</xdr:rowOff>
        </xdr:to>
        <xdr:sp macro="" textlink="">
          <xdr:nvSpPr>
            <xdr:cNvPr id="8193" name="Option Button 1" descr="Qty" hidden="1">
              <a:extLst>
                <a:ext uri="{63B3BB69-23CF-44E3-9099-C40C66FF867C}">
                  <a14:compatExt spid="_x0000_s8193"/>
                </a:ext>
                <a:ext uri="{FF2B5EF4-FFF2-40B4-BE49-F238E27FC236}">
                  <a16:creationId xmlns:a16="http://schemas.microsoft.com/office/drawing/2014/main" id="{00000000-0008-0000-0100-00000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Qty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254000</xdr:colOff>
          <xdr:row>12</xdr:row>
          <xdr:rowOff>114300</xdr:rowOff>
        </xdr:from>
        <xdr:to>
          <xdr:col>26</xdr:col>
          <xdr:colOff>368300</xdr:colOff>
          <xdr:row>14</xdr:row>
          <xdr:rowOff>25400</xdr:rowOff>
        </xdr:to>
        <xdr:sp macro="" textlink="">
          <xdr:nvSpPr>
            <xdr:cNvPr id="8194" name="Option Button 2" hidden="1">
              <a:extLst>
                <a:ext uri="{63B3BB69-23CF-44E3-9099-C40C66FF867C}">
                  <a14:compatExt spid="_x0000_s8194"/>
                </a:ext>
                <a:ext uri="{FF2B5EF4-FFF2-40B4-BE49-F238E27FC236}">
                  <a16:creationId xmlns:a16="http://schemas.microsoft.com/office/drawing/2014/main" id="{00000000-0008-0000-0100-00000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Value</a:t>
              </a:r>
            </a:p>
          </xdr:txBody>
        </xdr:sp>
        <xdr:clientData/>
      </xdr:twoCellAnchor>
    </mc:Choice>
    <mc:Fallback/>
  </mc:AlternateContent>
  <xdr:twoCellAnchor>
    <xdr:from>
      <xdr:col>5</xdr:col>
      <xdr:colOff>421340</xdr:colOff>
      <xdr:row>3</xdr:row>
      <xdr:rowOff>143436</xdr:rowOff>
    </xdr:from>
    <xdr:to>
      <xdr:col>9</xdr:col>
      <xdr:colOff>349623</xdr:colOff>
      <xdr:row>10</xdr:row>
      <xdr:rowOff>134471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812240" y="692076"/>
          <a:ext cx="2260003" cy="12711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500">
              <a:solidFill>
                <a:srgbClr val="0D3B4B"/>
              </a:solidFill>
            </a:rPr>
            <a:t>Total Purchased</a:t>
          </a:r>
        </a:p>
        <a:p>
          <a:pPr algn="ctr"/>
          <a:endParaRPr lang="en-US" sz="1500">
            <a:solidFill>
              <a:srgbClr val="0D3B4B"/>
            </a:solidFill>
          </a:endParaRPr>
        </a:p>
        <a:p>
          <a:endParaRPr lang="en-US" sz="1500">
            <a:solidFill>
              <a:srgbClr val="0D3B4B"/>
            </a:solidFill>
          </a:endParaRPr>
        </a:p>
        <a:p>
          <a:pPr algn="ctr"/>
          <a:r>
            <a:rPr lang="en-US" sz="1500">
              <a:solidFill>
                <a:srgbClr val="0D3B4B"/>
              </a:solidFill>
            </a:rPr>
            <a:t>Quantity</a:t>
          </a:r>
          <a:endParaRPr lang="ru-RU" sz="1500">
            <a:solidFill>
              <a:srgbClr val="0D3B4B"/>
            </a:solidFill>
          </a:endParaRPr>
        </a:p>
      </xdr:txBody>
    </xdr:sp>
    <xdr:clientData/>
  </xdr:twoCellAnchor>
  <xdr:twoCellAnchor>
    <xdr:from>
      <xdr:col>10</xdr:col>
      <xdr:colOff>385482</xdr:colOff>
      <xdr:row>3</xdr:row>
      <xdr:rowOff>143436</xdr:rowOff>
    </xdr:from>
    <xdr:to>
      <xdr:col>14</xdr:col>
      <xdr:colOff>206188</xdr:colOff>
      <xdr:row>10</xdr:row>
      <xdr:rowOff>134471</xdr:rowOff>
    </xdr:to>
    <xdr:sp macro="" textlink="">
      <xdr:nvSpPr>
        <xdr:cNvPr id="34" name="TextBox 33">
          <a:extLst>
            <a:ext uri="{FF2B5EF4-FFF2-40B4-BE49-F238E27FC236}">
              <a16:creationId xmlns:a16="http://schemas.microsoft.com/office/drawing/2014/main" id="{00000000-0008-0000-0100-000022000000}"/>
            </a:ext>
          </a:extLst>
        </xdr:cNvPr>
        <xdr:cNvSpPr txBox="1"/>
      </xdr:nvSpPr>
      <xdr:spPr>
        <a:xfrm>
          <a:off x="6717702" y="692076"/>
          <a:ext cx="2259106" cy="12711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500">
              <a:solidFill>
                <a:srgbClr val="0D3B4B"/>
              </a:solidFill>
            </a:rPr>
            <a:t>Total Purchase</a:t>
          </a:r>
        </a:p>
        <a:p>
          <a:pPr algn="ctr"/>
          <a:endParaRPr lang="en-US" sz="1500">
            <a:solidFill>
              <a:srgbClr val="0D3B4B"/>
            </a:solidFill>
          </a:endParaRPr>
        </a:p>
        <a:p>
          <a:endParaRPr lang="en-US" sz="1500">
            <a:solidFill>
              <a:srgbClr val="0D3B4B"/>
            </a:solidFill>
          </a:endParaRPr>
        </a:p>
        <a:p>
          <a:pPr algn="ctr"/>
          <a:r>
            <a:rPr lang="en-US" sz="1500">
              <a:solidFill>
                <a:srgbClr val="0D3B4B"/>
              </a:solidFill>
            </a:rPr>
            <a:t>Value</a:t>
          </a:r>
          <a:endParaRPr lang="ru-RU" sz="1500">
            <a:solidFill>
              <a:srgbClr val="0D3B4B"/>
            </a:solidFill>
          </a:endParaRPr>
        </a:p>
      </xdr:txBody>
    </xdr:sp>
    <xdr:clientData/>
  </xdr:twoCellAnchor>
  <xdr:twoCellAnchor>
    <xdr:from>
      <xdr:col>15</xdr:col>
      <xdr:colOff>286870</xdr:colOff>
      <xdr:row>3</xdr:row>
      <xdr:rowOff>143436</xdr:rowOff>
    </xdr:from>
    <xdr:to>
      <xdr:col>19</xdr:col>
      <xdr:colOff>107576</xdr:colOff>
      <xdr:row>10</xdr:row>
      <xdr:rowOff>134471</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9667090" y="692076"/>
          <a:ext cx="2259106" cy="12711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500">
              <a:solidFill>
                <a:srgbClr val="0D3B4B"/>
              </a:solidFill>
            </a:rPr>
            <a:t>Total Sold</a:t>
          </a:r>
        </a:p>
        <a:p>
          <a:pPr algn="ctr"/>
          <a:endParaRPr lang="en-US" sz="1500">
            <a:solidFill>
              <a:srgbClr val="0D3B4B"/>
            </a:solidFill>
          </a:endParaRPr>
        </a:p>
        <a:p>
          <a:endParaRPr lang="en-US" sz="1500">
            <a:solidFill>
              <a:srgbClr val="0D3B4B"/>
            </a:solidFill>
          </a:endParaRPr>
        </a:p>
        <a:p>
          <a:pPr algn="ctr"/>
          <a:r>
            <a:rPr lang="en-US" sz="1500">
              <a:solidFill>
                <a:srgbClr val="0D3B4B"/>
              </a:solidFill>
            </a:rPr>
            <a:t>Quantity</a:t>
          </a:r>
          <a:endParaRPr lang="ru-RU" sz="1500">
            <a:solidFill>
              <a:srgbClr val="0D3B4B"/>
            </a:solidFill>
          </a:endParaRPr>
        </a:p>
      </xdr:txBody>
    </xdr:sp>
    <xdr:clientData/>
  </xdr:twoCellAnchor>
  <xdr:twoCellAnchor>
    <xdr:from>
      <xdr:col>20</xdr:col>
      <xdr:colOff>134470</xdr:colOff>
      <xdr:row>3</xdr:row>
      <xdr:rowOff>143436</xdr:rowOff>
    </xdr:from>
    <xdr:to>
      <xdr:col>23</xdr:col>
      <xdr:colOff>564776</xdr:colOff>
      <xdr:row>10</xdr:row>
      <xdr:rowOff>134471</xdr:rowOff>
    </xdr:to>
    <xdr:sp macro="" textlink="">
      <xdr:nvSpPr>
        <xdr:cNvPr id="36" name="TextBox 35">
          <a:extLst>
            <a:ext uri="{FF2B5EF4-FFF2-40B4-BE49-F238E27FC236}">
              <a16:creationId xmlns:a16="http://schemas.microsoft.com/office/drawing/2014/main" id="{00000000-0008-0000-0100-000024000000}"/>
            </a:ext>
          </a:extLst>
        </xdr:cNvPr>
        <xdr:cNvSpPr txBox="1"/>
      </xdr:nvSpPr>
      <xdr:spPr>
        <a:xfrm>
          <a:off x="12562690" y="692076"/>
          <a:ext cx="2259106" cy="12711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500">
              <a:solidFill>
                <a:srgbClr val="0D3B4B"/>
              </a:solidFill>
            </a:rPr>
            <a:t>Total Sales</a:t>
          </a:r>
        </a:p>
        <a:p>
          <a:pPr algn="ctr"/>
          <a:endParaRPr lang="en-US" sz="1500">
            <a:solidFill>
              <a:srgbClr val="0D3B4B"/>
            </a:solidFill>
          </a:endParaRPr>
        </a:p>
        <a:p>
          <a:endParaRPr lang="en-US" sz="1500">
            <a:solidFill>
              <a:srgbClr val="0D3B4B"/>
            </a:solidFill>
          </a:endParaRPr>
        </a:p>
        <a:p>
          <a:pPr algn="ctr"/>
          <a:r>
            <a:rPr lang="en-US" sz="1500">
              <a:solidFill>
                <a:srgbClr val="0D3B4B"/>
              </a:solidFill>
            </a:rPr>
            <a:t>Value</a:t>
          </a:r>
          <a:endParaRPr lang="ru-RU" sz="1500">
            <a:solidFill>
              <a:srgbClr val="0D3B4B"/>
            </a:solidFill>
          </a:endParaRPr>
        </a:p>
      </xdr:txBody>
    </xdr:sp>
    <xdr:clientData/>
  </xdr:twoCellAnchor>
  <xdr:twoCellAnchor>
    <xdr:from>
      <xdr:col>25</xdr:col>
      <xdr:colOff>279102</xdr:colOff>
      <xdr:row>4</xdr:row>
      <xdr:rowOff>74665</xdr:rowOff>
    </xdr:from>
    <xdr:to>
      <xdr:col>28</xdr:col>
      <xdr:colOff>132080</xdr:colOff>
      <xdr:row>10</xdr:row>
      <xdr:rowOff>7695</xdr:rowOff>
    </xdr:to>
    <xdr:graphicFrame macro="">
      <xdr:nvGraphicFramePr>
        <xdr:cNvPr id="37" name="Диаграмма 36">
          <a:extLst>
            <a:ext uri="{FF2B5EF4-FFF2-40B4-BE49-F238E27FC236}">
              <a16:creationId xmlns:a16="http://schemas.microsoft.com/office/drawing/2014/main" id="{00000000-0008-0000-01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24</xdr:col>
      <xdr:colOff>484093</xdr:colOff>
      <xdr:row>3</xdr:row>
      <xdr:rowOff>80682</xdr:rowOff>
    </xdr:from>
    <xdr:to>
      <xdr:col>26</xdr:col>
      <xdr:colOff>152400</xdr:colOff>
      <xdr:row>7</xdr:row>
      <xdr:rowOff>44823</xdr:rowOff>
    </xdr:to>
    <xdr:sp macro="" textlink="">
      <xdr:nvSpPr>
        <xdr:cNvPr id="38" name="TextBox 37">
          <a:extLst>
            <a:ext uri="{FF2B5EF4-FFF2-40B4-BE49-F238E27FC236}">
              <a16:creationId xmlns:a16="http://schemas.microsoft.com/office/drawing/2014/main" id="{00000000-0008-0000-0100-000026000000}"/>
            </a:ext>
          </a:extLst>
        </xdr:cNvPr>
        <xdr:cNvSpPr txBox="1"/>
      </xdr:nvSpPr>
      <xdr:spPr>
        <a:xfrm>
          <a:off x="15350713" y="629322"/>
          <a:ext cx="887507" cy="6956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500">
              <a:solidFill>
                <a:srgbClr val="0D3B4B"/>
              </a:solidFill>
            </a:rPr>
            <a:t>Margin</a:t>
          </a:r>
          <a:endParaRPr lang="ru-RU" sz="1500">
            <a:solidFill>
              <a:srgbClr val="0D3B4B"/>
            </a:solidFill>
          </a:endParaRPr>
        </a:p>
      </xdr:txBody>
    </xdr:sp>
    <xdr:clientData/>
  </xdr:twoCellAnchor>
  <xdr:twoCellAnchor>
    <xdr:from>
      <xdr:col>0</xdr:col>
      <xdr:colOff>10160</xdr:colOff>
      <xdr:row>0</xdr:row>
      <xdr:rowOff>0</xdr:rowOff>
    </xdr:from>
    <xdr:to>
      <xdr:col>1</xdr:col>
      <xdr:colOff>121920</xdr:colOff>
      <xdr:row>1</xdr:row>
      <xdr:rowOff>81280</xdr:rowOff>
    </xdr:to>
    <xdr:sp macro="" textlink="">
      <xdr:nvSpPr>
        <xdr:cNvPr id="39" name="Прямоугольник 38">
          <a:extLst>
            <a:ext uri="{FF2B5EF4-FFF2-40B4-BE49-F238E27FC236}">
              <a16:creationId xmlns:a16="http://schemas.microsoft.com/office/drawing/2014/main" id="{00000000-0008-0000-0100-000027000000}"/>
            </a:ext>
          </a:extLst>
        </xdr:cNvPr>
        <xdr:cNvSpPr/>
      </xdr:nvSpPr>
      <xdr:spPr>
        <a:xfrm>
          <a:off x="10160" y="0"/>
          <a:ext cx="1247140" cy="26416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Hp/AppData/Local/Microsoft/Windows/INetCache/IE/RYAORYX4/financial-it-business-analytics%5b1%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776.863864467596" createdVersion="8" refreshedVersion="8" minRefreshableVersion="3" recordCount="2227" xr:uid="{E62535BF-53E8-492D-9900-E522C172A242}">
  <cacheSource type="worksheet">
    <worksheetSource ref="A1:K2228" sheet=".xlsx]Data" r:id="rId2"/>
  </cacheSource>
  <cacheFields count="11">
    <cacheField name="Date" numFmtId="14">
      <sharedItems containsSemiMixedTypes="0" containsNonDate="0" containsDate="1" containsString="0" minDate="2021-01-01T00:00:00" maxDate="2027-01-01T00:00:00"/>
    </cacheField>
    <cacheField name="Code" numFmtId="0">
      <sharedItems count="36">
        <s v="DAMO0001"/>
        <s v="DAAA0002"/>
        <s v="DAAP0003"/>
        <s v="DAAP0004"/>
        <s v="DAIR0005"/>
        <s v="DAIT0006"/>
        <s v="DAAM0007"/>
        <s v="DAAX0008"/>
        <s v="BSQD0001"/>
        <s v="BSTD0002"/>
        <s v="BSIB0003"/>
        <s v="BSIP0004"/>
        <s v="BSQP0005"/>
        <s v="BSQH0006"/>
        <s v="BSQS0007"/>
        <s v="BSTH0008"/>
        <s v="ABQO0001"/>
        <s v="ABS50002"/>
        <s v="ABAM0003"/>
        <s v="ABS50004"/>
        <s v="ABIB0005"/>
        <s v="ABQD0006"/>
        <s v="FAMP0001"/>
        <s v="FATT0002"/>
        <s v="FASS0003"/>
        <s v="BPPL0001"/>
        <s v="BPSB0002"/>
        <s v="BPPB0003"/>
        <s v="BPAU0004"/>
        <s v="BPIB0005"/>
        <s v="BPOO0006"/>
        <s v="MPKO0001"/>
        <s v="MPIL0002"/>
        <s v="PMMM0001"/>
        <s v="PMMM0002"/>
        <s v="PMCC0003"/>
      </sharedItems>
    </cacheField>
    <cacheField name="Product" numFmtId="0">
      <sharedItems count="35">
        <s v="Office Home &amp; Business 2021"/>
        <s v="Acrobat Pro DC"/>
        <s v="Photoshop Elements 2022 &amp; Premiere Elements 2022"/>
        <s v="Premiere Elements 2022"/>
        <s v="ResumeMaker Professional Deluxe 20"/>
        <s v="Typing Instructor Gold"/>
        <s v="MyMailList &amp; AddressBook 8"/>
        <s v="XD"/>
        <s v="Desktop Pro Plus 2022"/>
        <s v="Deluxe 2021 Federal Only + E-File"/>
        <s v="BizTools Pro 4"/>
        <s v="Professor Teaches QuickBooks 2020"/>
        <s v="Premier Personal Finance"/>
        <s v="Home &amp; Business Personal Finance"/>
        <s v="Starter Personal Finance"/>
        <s v="Home &amp; Business 2021 Federal + E-File &amp; State"/>
        <s v="Online Simple Start 2022"/>
        <s v="50 Pro Accounting 2022"/>
        <s v="MyInvoices &amp; Estimates Deluxe 10"/>
        <s v="50 Premium Accounting 2022"/>
        <s v="Desktop Pro Plus with Enhanced Payroll 2022"/>
        <s v="Power BI Premium"/>
        <s v="Tableau Desktop"/>
        <s v="SAP BusinessObjects Business Intelligence suite"/>
        <s v="LivePlan"/>
        <s v="Bizplan"/>
        <s v="Business Plan Pro Complete v 12"/>
        <s v="Ultimate Business Planner"/>
        <s v="Business Planmaker Professional 12"/>
        <s v="OrgChart Profession v6 50 Charting Limit"/>
        <s v="OfficeReady 4 Platinum"/>
        <s v="Logo Creator"/>
        <s v="Microsoft - Microsoft Visio Professional 2010"/>
        <s v="Mindjet Mindmanager 2020"/>
        <s v="Compulink Project Risk Management"/>
      </sharedItems>
    </cacheField>
    <cacheField name="Purchase" numFmtId="0">
      <sharedItems containsSemiMixedTypes="0" containsString="0" containsNumber="1" containsInteger="1" minValue="0" maxValue="63"/>
    </cacheField>
    <cacheField name="Cost" numFmtId="0">
      <sharedItems containsSemiMixedTypes="0" containsString="0" containsNumber="1" minValue="0" maxValue="211288.5"/>
    </cacheField>
    <cacheField name="Sold" numFmtId="0">
      <sharedItems containsSemiMixedTypes="0" containsString="0" containsNumber="1" containsInteger="1" minValue="0" maxValue="5"/>
    </cacheField>
    <cacheField name="Price" numFmtId="0">
      <sharedItems containsSemiMixedTypes="0" containsString="0" containsNumber="1" minValue="0" maxValue="28000"/>
    </cacheField>
    <cacheField name="Brand" numFmtId="0">
      <sharedItems count="17">
        <s v="Microsoft"/>
        <s v="Adobe"/>
        <s v="Individual Software"/>
        <s v="Avanquest"/>
        <s v="QuickBooks"/>
        <s v="TurboTax"/>
        <s v="Quicken"/>
        <s v="Sage"/>
        <s v="Tableau Software"/>
        <s v="SAP SE"/>
        <s v="Palo Alto Software"/>
        <s v="startups.com"/>
        <s v="Atlas Business Solutions"/>
        <s v="OfficeWork Software"/>
        <s v="KMT Software"/>
        <s v="Mindjet"/>
        <s v="Compulink Systems"/>
      </sharedItems>
    </cacheField>
    <cacheField name="Category" numFmtId="0">
      <sharedItems count="7">
        <s v="Document Automation"/>
        <s v="Budgets Software"/>
        <s v="Accounting &amp; Bookkeeping"/>
        <s v="Financial Analytics"/>
        <s v="Business Planning"/>
        <s v="Marketing Promotion"/>
        <s v="Project Management"/>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6" count="6">
        <n v="2021"/>
        <n v="2022"/>
        <n v="2023"/>
        <n v="2024"/>
        <n v="2025"/>
        <n v="2026"/>
      </sharedItems>
    </cacheField>
  </cacheFields>
  <extLst>
    <ext xmlns:x14="http://schemas.microsoft.com/office/spreadsheetml/2009/9/main" uri="{725AE2AE-9491-48be-B2B4-4EB974FC3084}">
      <x14:pivotCacheDefinition pivotCacheId="6250360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27">
  <r>
    <d v="2021-01-01T00:00:00"/>
    <x v="0"/>
    <x v="0"/>
    <n v="33"/>
    <n v="11404.47"/>
    <n v="0"/>
    <n v="0"/>
    <x v="0"/>
    <x v="0"/>
    <x v="0"/>
    <x v="0"/>
  </r>
  <r>
    <d v="2021-01-01T00:00:00"/>
    <x v="1"/>
    <x v="1"/>
    <n v="37"/>
    <n v="6474.63"/>
    <n v="0"/>
    <n v="0"/>
    <x v="1"/>
    <x v="0"/>
    <x v="0"/>
    <x v="0"/>
  </r>
  <r>
    <d v="2021-01-01T00:00:00"/>
    <x v="2"/>
    <x v="2"/>
    <n v="39"/>
    <n v="2534.6099999999997"/>
    <n v="0"/>
    <n v="0"/>
    <x v="1"/>
    <x v="0"/>
    <x v="0"/>
    <x v="0"/>
  </r>
  <r>
    <d v="2021-01-01T00:00:00"/>
    <x v="3"/>
    <x v="3"/>
    <n v="44"/>
    <n v="1847.5600000000002"/>
    <n v="0"/>
    <n v="0"/>
    <x v="1"/>
    <x v="0"/>
    <x v="0"/>
    <x v="0"/>
  </r>
  <r>
    <d v="2021-01-01T00:00:00"/>
    <x v="4"/>
    <x v="4"/>
    <n v="40"/>
    <n v="400"/>
    <n v="0"/>
    <n v="0"/>
    <x v="2"/>
    <x v="0"/>
    <x v="0"/>
    <x v="0"/>
  </r>
  <r>
    <d v="2021-01-01T00:00:00"/>
    <x v="5"/>
    <x v="5"/>
    <n v="2"/>
    <n v="28"/>
    <n v="0"/>
    <n v="0"/>
    <x v="2"/>
    <x v="0"/>
    <x v="0"/>
    <x v="0"/>
  </r>
  <r>
    <d v="2021-01-01T00:00:00"/>
    <x v="6"/>
    <x v="6"/>
    <n v="6"/>
    <n v="90"/>
    <n v="0"/>
    <n v="0"/>
    <x v="3"/>
    <x v="0"/>
    <x v="0"/>
    <x v="0"/>
  </r>
  <r>
    <d v="2021-01-01T00:00:00"/>
    <x v="7"/>
    <x v="7"/>
    <n v="1"/>
    <n v="234.5"/>
    <n v="0"/>
    <n v="0"/>
    <x v="1"/>
    <x v="0"/>
    <x v="0"/>
    <x v="0"/>
  </r>
  <r>
    <d v="2021-01-01T00:00:00"/>
    <x v="8"/>
    <x v="8"/>
    <n v="4"/>
    <n v="799.96"/>
    <n v="0"/>
    <n v="0"/>
    <x v="4"/>
    <x v="1"/>
    <x v="0"/>
    <x v="0"/>
  </r>
  <r>
    <d v="2021-01-01T00:00:00"/>
    <x v="9"/>
    <x v="9"/>
    <n v="2"/>
    <n v="77.98"/>
    <n v="0"/>
    <n v="0"/>
    <x v="5"/>
    <x v="1"/>
    <x v="0"/>
    <x v="0"/>
  </r>
  <r>
    <d v="2021-01-01T00:00:00"/>
    <x v="10"/>
    <x v="10"/>
    <n v="1"/>
    <n v="21.99"/>
    <n v="0"/>
    <n v="0"/>
    <x v="2"/>
    <x v="1"/>
    <x v="0"/>
    <x v="0"/>
  </r>
  <r>
    <d v="2021-01-01T00:00:00"/>
    <x v="11"/>
    <x v="11"/>
    <n v="5"/>
    <n v="109.94999999999999"/>
    <n v="0"/>
    <n v="0"/>
    <x v="2"/>
    <x v="1"/>
    <x v="0"/>
    <x v="0"/>
  </r>
  <r>
    <d v="2021-01-01T00:00:00"/>
    <x v="12"/>
    <x v="12"/>
    <n v="8"/>
    <n v="261.68"/>
    <n v="0"/>
    <n v="0"/>
    <x v="6"/>
    <x v="1"/>
    <x v="0"/>
    <x v="0"/>
  </r>
  <r>
    <d v="2021-01-01T00:00:00"/>
    <x v="13"/>
    <x v="13"/>
    <n v="5"/>
    <n v="449.54999999999995"/>
    <n v="0"/>
    <n v="0"/>
    <x v="6"/>
    <x v="1"/>
    <x v="0"/>
    <x v="0"/>
  </r>
  <r>
    <d v="2021-01-01T00:00:00"/>
    <x v="14"/>
    <x v="14"/>
    <n v="8"/>
    <n v="184.24"/>
    <n v="0"/>
    <n v="0"/>
    <x v="6"/>
    <x v="1"/>
    <x v="0"/>
    <x v="0"/>
  </r>
  <r>
    <d v="2021-01-01T00:00:00"/>
    <x v="15"/>
    <x v="15"/>
    <n v="1"/>
    <n v="89.99"/>
    <n v="0"/>
    <n v="0"/>
    <x v="5"/>
    <x v="1"/>
    <x v="0"/>
    <x v="0"/>
  </r>
  <r>
    <d v="2021-01-01T00:00:00"/>
    <x v="16"/>
    <x v="16"/>
    <n v="4"/>
    <n v="831.96"/>
    <n v="0"/>
    <n v="0"/>
    <x v="4"/>
    <x v="2"/>
    <x v="0"/>
    <x v="0"/>
  </r>
  <r>
    <d v="2021-01-01T00:00:00"/>
    <x v="17"/>
    <x v="17"/>
    <n v="7"/>
    <n v="1282.75"/>
    <n v="0"/>
    <n v="0"/>
    <x v="7"/>
    <x v="2"/>
    <x v="0"/>
    <x v="0"/>
  </r>
  <r>
    <d v="2021-01-01T00:00:00"/>
    <x v="18"/>
    <x v="18"/>
    <n v="4"/>
    <n v="80"/>
    <n v="0"/>
    <n v="0"/>
    <x v="3"/>
    <x v="2"/>
    <x v="0"/>
    <x v="0"/>
  </r>
  <r>
    <d v="2021-01-01T00:00:00"/>
    <x v="19"/>
    <x v="19"/>
    <n v="1"/>
    <n v="294.02"/>
    <n v="0"/>
    <n v="0"/>
    <x v="7"/>
    <x v="2"/>
    <x v="0"/>
    <x v="0"/>
  </r>
  <r>
    <d v="2021-01-01T00:00:00"/>
    <x v="20"/>
    <x v="10"/>
    <n v="4"/>
    <n v="80"/>
    <n v="0"/>
    <n v="0"/>
    <x v="2"/>
    <x v="2"/>
    <x v="0"/>
    <x v="0"/>
  </r>
  <r>
    <d v="2021-01-01T00:00:00"/>
    <x v="21"/>
    <x v="20"/>
    <n v="6"/>
    <n v="3509.94"/>
    <n v="0"/>
    <n v="0"/>
    <x v="4"/>
    <x v="2"/>
    <x v="0"/>
    <x v="0"/>
  </r>
  <r>
    <d v="2021-01-01T00:00:00"/>
    <x v="22"/>
    <x v="21"/>
    <n v="9"/>
    <n v="40459.5"/>
    <n v="0"/>
    <n v="0"/>
    <x v="0"/>
    <x v="3"/>
    <x v="0"/>
    <x v="0"/>
  </r>
  <r>
    <d v="2021-01-01T00:00:00"/>
    <x v="23"/>
    <x v="22"/>
    <n v="1"/>
    <n v="35"/>
    <n v="0"/>
    <n v="0"/>
    <x v="8"/>
    <x v="3"/>
    <x v="0"/>
    <x v="0"/>
  </r>
  <r>
    <d v="2021-01-01T00:00:00"/>
    <x v="24"/>
    <x v="23"/>
    <n v="6"/>
    <n v="75600"/>
    <n v="0"/>
    <n v="0"/>
    <x v="9"/>
    <x v="3"/>
    <x v="0"/>
    <x v="0"/>
  </r>
  <r>
    <d v="2021-01-01T00:00:00"/>
    <x v="25"/>
    <x v="24"/>
    <n v="10"/>
    <n v="120"/>
    <n v="0"/>
    <n v="0"/>
    <x v="10"/>
    <x v="4"/>
    <x v="0"/>
    <x v="0"/>
  </r>
  <r>
    <d v="2021-01-01T00:00:00"/>
    <x v="26"/>
    <x v="25"/>
    <n v="4"/>
    <n v="846.6"/>
    <n v="0"/>
    <n v="0"/>
    <x v="11"/>
    <x v="4"/>
    <x v="0"/>
    <x v="0"/>
  </r>
  <r>
    <d v="2021-01-01T00:00:00"/>
    <x v="27"/>
    <x v="26"/>
    <n v="4"/>
    <n v="387"/>
    <n v="0"/>
    <n v="0"/>
    <x v="10"/>
    <x v="4"/>
    <x v="0"/>
    <x v="0"/>
  </r>
  <r>
    <d v="2021-01-01T00:00:00"/>
    <x v="28"/>
    <x v="27"/>
    <n v="1"/>
    <n v="96.75"/>
    <n v="0"/>
    <n v="0"/>
    <x v="12"/>
    <x v="4"/>
    <x v="0"/>
    <x v="0"/>
  </r>
  <r>
    <d v="2021-01-01T00:00:00"/>
    <x v="29"/>
    <x v="28"/>
    <n v="3"/>
    <n v="188.97"/>
    <n v="0"/>
    <n v="0"/>
    <x v="2"/>
    <x v="4"/>
    <x v="0"/>
    <x v="0"/>
  </r>
  <r>
    <d v="2021-01-01T00:00:00"/>
    <x v="30"/>
    <x v="29"/>
    <n v="1"/>
    <n v="62.99"/>
    <n v="0"/>
    <n v="0"/>
    <x v="13"/>
    <x v="4"/>
    <x v="0"/>
    <x v="0"/>
  </r>
  <r>
    <d v="2021-01-01T00:00:00"/>
    <x v="31"/>
    <x v="30"/>
    <n v="10"/>
    <n v="389.90000000000003"/>
    <n v="0"/>
    <n v="0"/>
    <x v="14"/>
    <x v="5"/>
    <x v="0"/>
    <x v="0"/>
  </r>
  <r>
    <d v="2021-01-01T00:00:00"/>
    <x v="32"/>
    <x v="31"/>
    <n v="3"/>
    <n v="224.96999999999997"/>
    <n v="0"/>
    <n v="0"/>
    <x v="2"/>
    <x v="5"/>
    <x v="0"/>
    <x v="0"/>
  </r>
  <r>
    <d v="2021-01-01T00:00:00"/>
    <x v="33"/>
    <x v="32"/>
    <n v="7"/>
    <n v="2519.7199999999998"/>
    <n v="0"/>
    <n v="0"/>
    <x v="0"/>
    <x v="6"/>
    <x v="0"/>
    <x v="0"/>
  </r>
  <r>
    <d v="2021-01-01T00:00:00"/>
    <x v="34"/>
    <x v="33"/>
    <n v="6"/>
    <n v="1465.8000000000002"/>
    <n v="0"/>
    <n v="0"/>
    <x v="15"/>
    <x v="6"/>
    <x v="0"/>
    <x v="0"/>
  </r>
  <r>
    <d v="2021-01-01T00:00:00"/>
    <x v="35"/>
    <x v="34"/>
    <n v="8"/>
    <n v="276.39999999999998"/>
    <n v="0"/>
    <n v="0"/>
    <x v="16"/>
    <x v="6"/>
    <x v="0"/>
    <x v="0"/>
  </r>
  <r>
    <d v="2021-01-04T00:00:00"/>
    <x v="34"/>
    <x v="33"/>
    <n v="0"/>
    <n v="0"/>
    <n v="3"/>
    <n v="1047"/>
    <x v="15"/>
    <x v="6"/>
    <x v="0"/>
    <x v="0"/>
  </r>
  <r>
    <d v="2021-01-05T00:00:00"/>
    <x v="23"/>
    <x v="22"/>
    <n v="3"/>
    <n v="105"/>
    <n v="3"/>
    <n v="210"/>
    <x v="8"/>
    <x v="3"/>
    <x v="0"/>
    <x v="0"/>
  </r>
  <r>
    <d v="2021-01-06T00:00:00"/>
    <x v="29"/>
    <x v="28"/>
    <n v="1"/>
    <n v="62.99"/>
    <n v="2"/>
    <n v="179.98"/>
    <x v="2"/>
    <x v="4"/>
    <x v="0"/>
    <x v="0"/>
  </r>
  <r>
    <d v="2021-01-07T00:00:00"/>
    <x v="19"/>
    <x v="19"/>
    <n v="1"/>
    <n v="294.02"/>
    <n v="3"/>
    <n v="980.07"/>
    <x v="7"/>
    <x v="2"/>
    <x v="0"/>
    <x v="0"/>
  </r>
  <r>
    <d v="2021-01-08T00:00:00"/>
    <x v="26"/>
    <x v="25"/>
    <n v="2"/>
    <n v="423.3"/>
    <n v="4"/>
    <n v="996"/>
    <x v="11"/>
    <x v="4"/>
    <x v="0"/>
    <x v="0"/>
  </r>
  <r>
    <d v="2021-01-09T00:00:00"/>
    <x v="13"/>
    <x v="13"/>
    <n v="0"/>
    <n v="0"/>
    <n v="2"/>
    <n v="239.76"/>
    <x v="6"/>
    <x v="1"/>
    <x v="0"/>
    <x v="0"/>
  </r>
  <r>
    <d v="2021-01-10T00:00:00"/>
    <x v="20"/>
    <x v="10"/>
    <n v="0"/>
    <n v="0"/>
    <n v="1"/>
    <n v="39.99"/>
    <x v="2"/>
    <x v="2"/>
    <x v="0"/>
    <x v="0"/>
  </r>
  <r>
    <d v="2021-01-11T00:00:00"/>
    <x v="31"/>
    <x v="30"/>
    <n v="1"/>
    <n v="38.99"/>
    <n v="3"/>
    <n v="179.97"/>
    <x v="14"/>
    <x v="5"/>
    <x v="0"/>
    <x v="0"/>
  </r>
  <r>
    <d v="2021-01-13T00:00:00"/>
    <x v="19"/>
    <x v="19"/>
    <n v="1"/>
    <n v="294.02"/>
    <n v="2"/>
    <n v="653.38"/>
    <x v="7"/>
    <x v="2"/>
    <x v="0"/>
    <x v="0"/>
  </r>
  <r>
    <d v="2021-01-14T00:00:00"/>
    <x v="5"/>
    <x v="5"/>
    <n v="2"/>
    <n v="28"/>
    <n v="1"/>
    <n v="27.99"/>
    <x v="2"/>
    <x v="0"/>
    <x v="0"/>
    <x v="0"/>
  </r>
  <r>
    <d v="2021-01-15T00:00:00"/>
    <x v="24"/>
    <x v="23"/>
    <n v="0"/>
    <n v="0"/>
    <n v="1"/>
    <n v="14000"/>
    <x v="9"/>
    <x v="3"/>
    <x v="0"/>
    <x v="0"/>
  </r>
  <r>
    <d v="2021-01-16T00:00:00"/>
    <x v="19"/>
    <x v="19"/>
    <n v="2"/>
    <n v="588.04"/>
    <n v="4"/>
    <n v="1306.76"/>
    <x v="7"/>
    <x v="2"/>
    <x v="0"/>
    <x v="0"/>
  </r>
  <r>
    <d v="2021-01-17T00:00:00"/>
    <x v="0"/>
    <x v="0"/>
    <n v="2"/>
    <n v="691.18"/>
    <n v="3"/>
    <n v="1295.97"/>
    <x v="0"/>
    <x v="0"/>
    <x v="0"/>
    <x v="0"/>
  </r>
  <r>
    <d v="2021-01-18T00:00:00"/>
    <x v="34"/>
    <x v="33"/>
    <n v="3"/>
    <n v="732.90000000000009"/>
    <n v="1"/>
    <n v="349"/>
    <x v="15"/>
    <x v="6"/>
    <x v="0"/>
    <x v="0"/>
  </r>
  <r>
    <d v="2021-01-19T00:00:00"/>
    <x v="18"/>
    <x v="18"/>
    <n v="2"/>
    <n v="40"/>
    <n v="4"/>
    <n v="159.96"/>
    <x v="3"/>
    <x v="2"/>
    <x v="0"/>
    <x v="0"/>
  </r>
  <r>
    <d v="2021-01-20T00:00:00"/>
    <x v="21"/>
    <x v="20"/>
    <n v="2"/>
    <n v="1169.98"/>
    <n v="4"/>
    <n v="2599.96"/>
    <x v="4"/>
    <x v="2"/>
    <x v="0"/>
    <x v="0"/>
  </r>
  <r>
    <d v="2021-01-22T00:00:00"/>
    <x v="29"/>
    <x v="28"/>
    <n v="2"/>
    <n v="125.98"/>
    <n v="4"/>
    <n v="359.96"/>
    <x v="2"/>
    <x v="4"/>
    <x v="0"/>
    <x v="0"/>
  </r>
  <r>
    <d v="2021-01-23T00:00:00"/>
    <x v="8"/>
    <x v="8"/>
    <n v="1"/>
    <n v="199.99"/>
    <n v="4"/>
    <n v="999.96"/>
    <x v="4"/>
    <x v="1"/>
    <x v="0"/>
    <x v="0"/>
  </r>
  <r>
    <d v="2021-01-24T00:00:00"/>
    <x v="3"/>
    <x v="3"/>
    <n v="0"/>
    <n v="0"/>
    <n v="1"/>
    <n v="69.989999999999995"/>
    <x v="1"/>
    <x v="0"/>
    <x v="0"/>
    <x v="0"/>
  </r>
  <r>
    <d v="2021-01-25T00:00:00"/>
    <x v="17"/>
    <x v="17"/>
    <n v="0"/>
    <n v="0"/>
    <n v="1"/>
    <n v="215.59"/>
    <x v="7"/>
    <x v="2"/>
    <x v="0"/>
    <x v="0"/>
  </r>
  <r>
    <d v="2021-01-26T00:00:00"/>
    <x v="34"/>
    <x v="33"/>
    <n v="3"/>
    <n v="732.90000000000009"/>
    <n v="3"/>
    <n v="1047"/>
    <x v="15"/>
    <x v="6"/>
    <x v="0"/>
    <x v="0"/>
  </r>
  <r>
    <d v="2021-01-27T00:00:00"/>
    <x v="35"/>
    <x v="34"/>
    <n v="0"/>
    <n v="0"/>
    <n v="4"/>
    <n v="212.6"/>
    <x v="16"/>
    <x v="6"/>
    <x v="0"/>
    <x v="0"/>
  </r>
  <r>
    <d v="2021-01-29T00:00:00"/>
    <x v="19"/>
    <x v="19"/>
    <n v="0"/>
    <n v="0"/>
    <n v="2"/>
    <n v="653.38"/>
    <x v="7"/>
    <x v="2"/>
    <x v="0"/>
    <x v="0"/>
  </r>
  <r>
    <d v="2021-01-30T00:00:00"/>
    <x v="11"/>
    <x v="11"/>
    <n v="3"/>
    <n v="65.97"/>
    <n v="4"/>
    <n v="159.96"/>
    <x v="2"/>
    <x v="1"/>
    <x v="0"/>
    <x v="0"/>
  </r>
  <r>
    <d v="2021-01-31T00:00:00"/>
    <x v="2"/>
    <x v="2"/>
    <n v="2"/>
    <n v="129.97999999999999"/>
    <n v="2"/>
    <n v="199.98"/>
    <x v="1"/>
    <x v="0"/>
    <x v="0"/>
    <x v="0"/>
  </r>
  <r>
    <d v="2021-02-01T00:00:00"/>
    <x v="12"/>
    <x v="12"/>
    <n v="0"/>
    <n v="0"/>
    <n v="2"/>
    <n v="100.64"/>
    <x v="6"/>
    <x v="1"/>
    <x v="1"/>
    <x v="0"/>
  </r>
  <r>
    <d v="2021-02-02T00:00:00"/>
    <x v="30"/>
    <x v="29"/>
    <n v="3"/>
    <n v="188.97"/>
    <n v="3"/>
    <n v="269.97000000000003"/>
    <x v="13"/>
    <x v="4"/>
    <x v="1"/>
    <x v="0"/>
  </r>
  <r>
    <d v="2021-02-03T00:00:00"/>
    <x v="32"/>
    <x v="31"/>
    <n v="2"/>
    <n v="149.97999999999999"/>
    <n v="2"/>
    <n v="199.98"/>
    <x v="2"/>
    <x v="5"/>
    <x v="1"/>
    <x v="0"/>
  </r>
  <r>
    <d v="2021-02-05T00:00:00"/>
    <x v="27"/>
    <x v="26"/>
    <n v="2"/>
    <n v="193.5"/>
    <n v="2"/>
    <n v="258"/>
    <x v="10"/>
    <x v="4"/>
    <x v="1"/>
    <x v="0"/>
  </r>
  <r>
    <d v="2021-02-06T00:00:00"/>
    <x v="1"/>
    <x v="1"/>
    <n v="3"/>
    <n v="524.97"/>
    <n v="4"/>
    <n v="999.96"/>
    <x v="1"/>
    <x v="0"/>
    <x v="1"/>
    <x v="0"/>
  </r>
  <r>
    <d v="2021-02-08T00:00:00"/>
    <x v="13"/>
    <x v="13"/>
    <n v="1"/>
    <n v="89.91"/>
    <n v="1"/>
    <n v="119.88"/>
    <x v="6"/>
    <x v="1"/>
    <x v="1"/>
    <x v="0"/>
  </r>
  <r>
    <d v="2021-02-09T00:00:00"/>
    <x v="21"/>
    <x v="20"/>
    <n v="1"/>
    <n v="584.99"/>
    <n v="1"/>
    <n v="649.99"/>
    <x v="4"/>
    <x v="2"/>
    <x v="1"/>
    <x v="0"/>
  </r>
  <r>
    <d v="2021-02-10T00:00:00"/>
    <x v="20"/>
    <x v="10"/>
    <n v="3"/>
    <n v="60"/>
    <n v="4"/>
    <n v="159.96"/>
    <x v="2"/>
    <x v="2"/>
    <x v="1"/>
    <x v="0"/>
  </r>
  <r>
    <d v="2021-02-11T00:00:00"/>
    <x v="1"/>
    <x v="1"/>
    <n v="1"/>
    <n v="174.99"/>
    <n v="0"/>
    <n v="0"/>
    <x v="1"/>
    <x v="0"/>
    <x v="1"/>
    <x v="0"/>
  </r>
  <r>
    <d v="2021-02-14T00:00:00"/>
    <x v="19"/>
    <x v="19"/>
    <n v="1"/>
    <n v="294.02"/>
    <n v="2"/>
    <n v="653.38"/>
    <x v="7"/>
    <x v="2"/>
    <x v="1"/>
    <x v="0"/>
  </r>
  <r>
    <d v="2021-02-15T00:00:00"/>
    <x v="33"/>
    <x v="32"/>
    <n v="2"/>
    <n v="719.92"/>
    <n v="2"/>
    <n v="799.9"/>
    <x v="0"/>
    <x v="6"/>
    <x v="1"/>
    <x v="0"/>
  </r>
  <r>
    <d v="2021-02-16T00:00:00"/>
    <x v="35"/>
    <x v="34"/>
    <n v="1"/>
    <n v="34.549999999999997"/>
    <n v="4"/>
    <n v="212.6"/>
    <x v="16"/>
    <x v="6"/>
    <x v="1"/>
    <x v="0"/>
  </r>
  <r>
    <d v="2021-02-17T00:00:00"/>
    <x v="35"/>
    <x v="34"/>
    <n v="2"/>
    <n v="69.099999999999994"/>
    <n v="3"/>
    <n v="159.44999999999999"/>
    <x v="16"/>
    <x v="6"/>
    <x v="1"/>
    <x v="0"/>
  </r>
  <r>
    <d v="2021-02-18T00:00:00"/>
    <x v="18"/>
    <x v="18"/>
    <n v="3"/>
    <n v="60"/>
    <n v="1"/>
    <n v="39.99"/>
    <x v="3"/>
    <x v="2"/>
    <x v="1"/>
    <x v="0"/>
  </r>
  <r>
    <d v="2021-02-20T00:00:00"/>
    <x v="2"/>
    <x v="2"/>
    <n v="0"/>
    <n v="0"/>
    <n v="1"/>
    <n v="99.99"/>
    <x v="1"/>
    <x v="0"/>
    <x v="1"/>
    <x v="0"/>
  </r>
  <r>
    <d v="2021-02-21T00:00:00"/>
    <x v="11"/>
    <x v="11"/>
    <n v="2"/>
    <n v="43.98"/>
    <n v="1"/>
    <n v="39.99"/>
    <x v="2"/>
    <x v="1"/>
    <x v="1"/>
    <x v="0"/>
  </r>
  <r>
    <d v="2021-02-22T00:00:00"/>
    <x v="21"/>
    <x v="20"/>
    <n v="3"/>
    <n v="1754.97"/>
    <n v="4"/>
    <n v="2599.96"/>
    <x v="4"/>
    <x v="2"/>
    <x v="1"/>
    <x v="0"/>
  </r>
  <r>
    <d v="2021-02-23T00:00:00"/>
    <x v="30"/>
    <x v="29"/>
    <n v="1"/>
    <n v="62.99"/>
    <n v="3"/>
    <n v="269.97000000000003"/>
    <x v="13"/>
    <x v="4"/>
    <x v="1"/>
    <x v="0"/>
  </r>
  <r>
    <d v="2021-02-25T00:00:00"/>
    <x v="14"/>
    <x v="14"/>
    <n v="3"/>
    <n v="69.09"/>
    <n v="1"/>
    <n v="41.88"/>
    <x v="6"/>
    <x v="1"/>
    <x v="1"/>
    <x v="0"/>
  </r>
  <r>
    <d v="2021-02-26T00:00:00"/>
    <x v="5"/>
    <x v="5"/>
    <n v="2"/>
    <n v="28"/>
    <n v="1"/>
    <n v="27.99"/>
    <x v="2"/>
    <x v="0"/>
    <x v="1"/>
    <x v="0"/>
  </r>
  <r>
    <d v="2021-02-27T00:00:00"/>
    <x v="29"/>
    <x v="28"/>
    <n v="3"/>
    <n v="188.97"/>
    <n v="2"/>
    <n v="179.98"/>
    <x v="2"/>
    <x v="4"/>
    <x v="1"/>
    <x v="0"/>
  </r>
  <r>
    <d v="2021-02-28T00:00:00"/>
    <x v="28"/>
    <x v="27"/>
    <n v="1"/>
    <n v="96.75"/>
    <n v="2"/>
    <n v="258"/>
    <x v="12"/>
    <x v="4"/>
    <x v="1"/>
    <x v="0"/>
  </r>
  <r>
    <d v="2021-03-01T00:00:00"/>
    <x v="16"/>
    <x v="16"/>
    <n v="0"/>
    <n v="0"/>
    <n v="4"/>
    <n v="1039.96"/>
    <x v="4"/>
    <x v="2"/>
    <x v="2"/>
    <x v="0"/>
  </r>
  <r>
    <d v="2021-03-02T00:00:00"/>
    <x v="20"/>
    <x v="10"/>
    <n v="2"/>
    <n v="40"/>
    <n v="3"/>
    <n v="119.97"/>
    <x v="2"/>
    <x v="2"/>
    <x v="2"/>
    <x v="0"/>
  </r>
  <r>
    <d v="2021-03-03T00:00:00"/>
    <x v="16"/>
    <x v="16"/>
    <n v="3"/>
    <n v="623.97"/>
    <n v="2"/>
    <n v="519.98"/>
    <x v="4"/>
    <x v="2"/>
    <x v="2"/>
    <x v="0"/>
  </r>
  <r>
    <d v="2021-03-05T00:00:00"/>
    <x v="14"/>
    <x v="14"/>
    <n v="3"/>
    <n v="69.09"/>
    <n v="2"/>
    <n v="83.76"/>
    <x v="6"/>
    <x v="1"/>
    <x v="2"/>
    <x v="0"/>
  </r>
  <r>
    <d v="2021-03-06T00:00:00"/>
    <x v="14"/>
    <x v="14"/>
    <n v="1"/>
    <n v="23.03"/>
    <n v="3"/>
    <n v="125.64"/>
    <x v="6"/>
    <x v="1"/>
    <x v="2"/>
    <x v="0"/>
  </r>
  <r>
    <d v="2021-03-07T00:00:00"/>
    <x v="3"/>
    <x v="3"/>
    <n v="3"/>
    <n v="125.97"/>
    <n v="4"/>
    <n v="279.95999999999998"/>
    <x v="1"/>
    <x v="0"/>
    <x v="2"/>
    <x v="0"/>
  </r>
  <r>
    <d v="2021-03-08T00:00:00"/>
    <x v="8"/>
    <x v="8"/>
    <n v="3"/>
    <n v="599.97"/>
    <n v="2"/>
    <n v="499.98"/>
    <x v="4"/>
    <x v="1"/>
    <x v="2"/>
    <x v="0"/>
  </r>
  <r>
    <d v="2021-03-09T00:00:00"/>
    <x v="13"/>
    <x v="13"/>
    <n v="2"/>
    <n v="179.82"/>
    <n v="3"/>
    <n v="359.64"/>
    <x v="6"/>
    <x v="1"/>
    <x v="2"/>
    <x v="0"/>
  </r>
  <r>
    <d v="2021-03-10T00:00:00"/>
    <x v="7"/>
    <x v="7"/>
    <n v="3"/>
    <n v="703.5"/>
    <n v="2"/>
    <n v="551.76"/>
    <x v="1"/>
    <x v="0"/>
    <x v="2"/>
    <x v="0"/>
  </r>
  <r>
    <d v="2021-03-11T00:00:00"/>
    <x v="30"/>
    <x v="29"/>
    <n v="0"/>
    <n v="0"/>
    <n v="4"/>
    <n v="359.96"/>
    <x v="13"/>
    <x v="4"/>
    <x v="2"/>
    <x v="0"/>
  </r>
  <r>
    <d v="2021-03-12T00:00:00"/>
    <x v="26"/>
    <x v="25"/>
    <n v="1"/>
    <n v="211.65"/>
    <n v="2"/>
    <n v="498"/>
    <x v="11"/>
    <x v="4"/>
    <x v="2"/>
    <x v="0"/>
  </r>
  <r>
    <d v="2021-03-13T00:00:00"/>
    <x v="0"/>
    <x v="0"/>
    <n v="3"/>
    <n v="1036.77"/>
    <n v="1"/>
    <n v="431.99"/>
    <x v="0"/>
    <x v="0"/>
    <x v="2"/>
    <x v="0"/>
  </r>
  <r>
    <d v="2021-03-14T00:00:00"/>
    <x v="7"/>
    <x v="7"/>
    <n v="1"/>
    <n v="234.5"/>
    <n v="3"/>
    <n v="827.64"/>
    <x v="1"/>
    <x v="0"/>
    <x v="2"/>
    <x v="0"/>
  </r>
  <r>
    <d v="2021-03-15T00:00:00"/>
    <x v="20"/>
    <x v="10"/>
    <n v="1"/>
    <n v="20"/>
    <n v="1"/>
    <n v="39.99"/>
    <x v="2"/>
    <x v="2"/>
    <x v="2"/>
    <x v="0"/>
  </r>
  <r>
    <d v="2021-03-16T00:00:00"/>
    <x v="24"/>
    <x v="23"/>
    <n v="0"/>
    <n v="0"/>
    <n v="2"/>
    <n v="28000"/>
    <x v="9"/>
    <x v="3"/>
    <x v="2"/>
    <x v="0"/>
  </r>
  <r>
    <d v="2021-03-17T00:00:00"/>
    <x v="31"/>
    <x v="30"/>
    <n v="1"/>
    <n v="38.99"/>
    <n v="3"/>
    <n v="179.97"/>
    <x v="14"/>
    <x v="5"/>
    <x v="2"/>
    <x v="0"/>
  </r>
  <r>
    <d v="2021-03-18T00:00:00"/>
    <x v="12"/>
    <x v="12"/>
    <n v="3"/>
    <n v="98.13"/>
    <n v="2"/>
    <n v="100.64"/>
    <x v="6"/>
    <x v="1"/>
    <x v="2"/>
    <x v="0"/>
  </r>
  <r>
    <d v="2021-03-19T00:00:00"/>
    <x v="32"/>
    <x v="31"/>
    <n v="3"/>
    <n v="224.96999999999997"/>
    <n v="4"/>
    <n v="399.96"/>
    <x v="2"/>
    <x v="5"/>
    <x v="2"/>
    <x v="0"/>
  </r>
  <r>
    <d v="2021-03-20T00:00:00"/>
    <x v="19"/>
    <x v="19"/>
    <n v="0"/>
    <n v="0"/>
    <n v="2"/>
    <n v="653.38"/>
    <x v="7"/>
    <x v="2"/>
    <x v="2"/>
    <x v="0"/>
  </r>
  <r>
    <d v="2021-03-21T00:00:00"/>
    <x v="21"/>
    <x v="20"/>
    <n v="3"/>
    <n v="1754.97"/>
    <n v="2"/>
    <n v="1299.98"/>
    <x v="4"/>
    <x v="2"/>
    <x v="2"/>
    <x v="0"/>
  </r>
  <r>
    <d v="2021-03-22T00:00:00"/>
    <x v="19"/>
    <x v="19"/>
    <n v="1"/>
    <n v="294.02"/>
    <n v="2"/>
    <n v="653.38"/>
    <x v="7"/>
    <x v="2"/>
    <x v="2"/>
    <x v="0"/>
  </r>
  <r>
    <d v="2021-03-23T00:00:00"/>
    <x v="4"/>
    <x v="4"/>
    <n v="2"/>
    <n v="20"/>
    <n v="1"/>
    <n v="19.989999999999998"/>
    <x v="2"/>
    <x v="0"/>
    <x v="2"/>
    <x v="0"/>
  </r>
  <r>
    <d v="2021-03-25T00:00:00"/>
    <x v="18"/>
    <x v="18"/>
    <n v="0"/>
    <n v="0"/>
    <n v="1"/>
    <n v="39.99"/>
    <x v="3"/>
    <x v="2"/>
    <x v="2"/>
    <x v="0"/>
  </r>
  <r>
    <d v="2021-03-27T00:00:00"/>
    <x v="0"/>
    <x v="0"/>
    <n v="1"/>
    <n v="345.59"/>
    <n v="1"/>
    <n v="431.99"/>
    <x v="0"/>
    <x v="0"/>
    <x v="2"/>
    <x v="0"/>
  </r>
  <r>
    <d v="2021-03-28T00:00:00"/>
    <x v="27"/>
    <x v="26"/>
    <n v="3"/>
    <n v="290.25"/>
    <n v="2"/>
    <n v="258"/>
    <x v="10"/>
    <x v="4"/>
    <x v="2"/>
    <x v="0"/>
  </r>
  <r>
    <d v="2021-03-29T00:00:00"/>
    <x v="7"/>
    <x v="7"/>
    <n v="3"/>
    <n v="703.5"/>
    <n v="2"/>
    <n v="551.76"/>
    <x v="1"/>
    <x v="0"/>
    <x v="2"/>
    <x v="0"/>
  </r>
  <r>
    <d v="2021-03-30T00:00:00"/>
    <x v="34"/>
    <x v="33"/>
    <n v="1"/>
    <n v="244.3"/>
    <n v="2"/>
    <n v="698"/>
    <x v="15"/>
    <x v="6"/>
    <x v="2"/>
    <x v="0"/>
  </r>
  <r>
    <d v="2021-03-31T00:00:00"/>
    <x v="8"/>
    <x v="8"/>
    <n v="2"/>
    <n v="399.98"/>
    <n v="1"/>
    <n v="249.99"/>
    <x v="4"/>
    <x v="1"/>
    <x v="2"/>
    <x v="0"/>
  </r>
  <r>
    <d v="2021-04-01T00:00:00"/>
    <x v="17"/>
    <x v="17"/>
    <n v="0"/>
    <n v="0"/>
    <n v="2"/>
    <n v="431.18"/>
    <x v="7"/>
    <x v="2"/>
    <x v="3"/>
    <x v="0"/>
  </r>
  <r>
    <d v="2021-04-02T00:00:00"/>
    <x v="5"/>
    <x v="5"/>
    <n v="1"/>
    <n v="14"/>
    <n v="1"/>
    <n v="27.99"/>
    <x v="2"/>
    <x v="0"/>
    <x v="3"/>
    <x v="0"/>
  </r>
  <r>
    <d v="2021-04-03T00:00:00"/>
    <x v="32"/>
    <x v="31"/>
    <n v="0"/>
    <n v="0"/>
    <n v="2"/>
    <n v="199.98"/>
    <x v="2"/>
    <x v="5"/>
    <x v="3"/>
    <x v="0"/>
  </r>
  <r>
    <d v="2021-04-04T00:00:00"/>
    <x v="33"/>
    <x v="32"/>
    <n v="3"/>
    <n v="1079.8799999999999"/>
    <n v="4"/>
    <n v="1599.8"/>
    <x v="0"/>
    <x v="6"/>
    <x v="3"/>
    <x v="0"/>
  </r>
  <r>
    <d v="2021-04-05T00:00:00"/>
    <x v="7"/>
    <x v="7"/>
    <n v="2"/>
    <n v="469"/>
    <n v="1"/>
    <n v="275.88"/>
    <x v="1"/>
    <x v="0"/>
    <x v="3"/>
    <x v="0"/>
  </r>
  <r>
    <d v="2021-04-06T00:00:00"/>
    <x v="28"/>
    <x v="27"/>
    <n v="1"/>
    <n v="96.75"/>
    <n v="1"/>
    <n v="129"/>
    <x v="12"/>
    <x v="4"/>
    <x v="3"/>
    <x v="0"/>
  </r>
  <r>
    <d v="2021-04-07T00:00:00"/>
    <x v="11"/>
    <x v="11"/>
    <n v="3"/>
    <n v="65.97"/>
    <n v="1"/>
    <n v="39.99"/>
    <x v="2"/>
    <x v="1"/>
    <x v="3"/>
    <x v="0"/>
  </r>
  <r>
    <d v="2021-04-08T00:00:00"/>
    <x v="11"/>
    <x v="11"/>
    <n v="2"/>
    <n v="43.98"/>
    <n v="3"/>
    <n v="119.97"/>
    <x v="2"/>
    <x v="1"/>
    <x v="3"/>
    <x v="0"/>
  </r>
  <r>
    <d v="2021-04-09T00:00:00"/>
    <x v="18"/>
    <x v="18"/>
    <n v="1"/>
    <n v="20"/>
    <n v="1"/>
    <n v="39.99"/>
    <x v="3"/>
    <x v="2"/>
    <x v="3"/>
    <x v="0"/>
  </r>
  <r>
    <d v="2021-04-10T00:00:00"/>
    <x v="19"/>
    <x v="19"/>
    <n v="0"/>
    <n v="0"/>
    <n v="2"/>
    <n v="653.38"/>
    <x v="7"/>
    <x v="2"/>
    <x v="3"/>
    <x v="0"/>
  </r>
  <r>
    <d v="2021-04-11T00:00:00"/>
    <x v="8"/>
    <x v="8"/>
    <n v="0"/>
    <n v="0"/>
    <n v="4"/>
    <n v="999.96"/>
    <x v="4"/>
    <x v="1"/>
    <x v="3"/>
    <x v="0"/>
  </r>
  <r>
    <d v="2021-04-12T00:00:00"/>
    <x v="14"/>
    <x v="14"/>
    <n v="3"/>
    <n v="69.09"/>
    <n v="4"/>
    <n v="167.52"/>
    <x v="6"/>
    <x v="1"/>
    <x v="3"/>
    <x v="0"/>
  </r>
  <r>
    <d v="2021-04-13T00:00:00"/>
    <x v="18"/>
    <x v="18"/>
    <n v="0"/>
    <n v="0"/>
    <n v="1"/>
    <n v="39.99"/>
    <x v="3"/>
    <x v="2"/>
    <x v="3"/>
    <x v="0"/>
  </r>
  <r>
    <d v="2021-04-14T00:00:00"/>
    <x v="19"/>
    <x v="19"/>
    <n v="0"/>
    <n v="0"/>
    <n v="4"/>
    <n v="1306.76"/>
    <x v="7"/>
    <x v="2"/>
    <x v="3"/>
    <x v="0"/>
  </r>
  <r>
    <d v="2021-04-15T00:00:00"/>
    <x v="5"/>
    <x v="5"/>
    <n v="2"/>
    <n v="28"/>
    <n v="2"/>
    <n v="55.98"/>
    <x v="2"/>
    <x v="0"/>
    <x v="3"/>
    <x v="0"/>
  </r>
  <r>
    <d v="2021-04-16T00:00:00"/>
    <x v="22"/>
    <x v="21"/>
    <n v="2"/>
    <n v="8991"/>
    <n v="3"/>
    <n v="14985"/>
    <x v="0"/>
    <x v="3"/>
    <x v="3"/>
    <x v="0"/>
  </r>
  <r>
    <d v="2021-04-19T00:00:00"/>
    <x v="6"/>
    <x v="6"/>
    <n v="3"/>
    <n v="45"/>
    <n v="4"/>
    <n v="119.96"/>
    <x v="3"/>
    <x v="0"/>
    <x v="3"/>
    <x v="0"/>
  </r>
  <r>
    <d v="2021-04-20T00:00:00"/>
    <x v="10"/>
    <x v="10"/>
    <n v="1"/>
    <n v="21.99"/>
    <n v="4"/>
    <n v="159.96"/>
    <x v="2"/>
    <x v="1"/>
    <x v="3"/>
    <x v="0"/>
  </r>
  <r>
    <d v="2021-04-21T00:00:00"/>
    <x v="32"/>
    <x v="31"/>
    <n v="1"/>
    <n v="74.989999999999995"/>
    <n v="1"/>
    <n v="99.99"/>
    <x v="2"/>
    <x v="5"/>
    <x v="3"/>
    <x v="0"/>
  </r>
  <r>
    <d v="2021-04-24T00:00:00"/>
    <x v="31"/>
    <x v="30"/>
    <n v="1"/>
    <n v="38.99"/>
    <n v="3"/>
    <n v="179.97"/>
    <x v="14"/>
    <x v="5"/>
    <x v="3"/>
    <x v="0"/>
  </r>
  <r>
    <d v="2021-04-25T00:00:00"/>
    <x v="1"/>
    <x v="1"/>
    <n v="0"/>
    <n v="0"/>
    <n v="2"/>
    <n v="499.98"/>
    <x v="1"/>
    <x v="0"/>
    <x v="3"/>
    <x v="0"/>
  </r>
  <r>
    <d v="2021-04-26T00:00:00"/>
    <x v="22"/>
    <x v="21"/>
    <n v="1"/>
    <n v="4495.5"/>
    <n v="3"/>
    <n v="14985"/>
    <x v="0"/>
    <x v="3"/>
    <x v="3"/>
    <x v="0"/>
  </r>
  <r>
    <d v="2021-04-28T00:00:00"/>
    <x v="3"/>
    <x v="3"/>
    <n v="1"/>
    <n v="41.99"/>
    <n v="1"/>
    <n v="69.989999999999995"/>
    <x v="1"/>
    <x v="0"/>
    <x v="3"/>
    <x v="0"/>
  </r>
  <r>
    <d v="2021-04-29T00:00:00"/>
    <x v="31"/>
    <x v="30"/>
    <n v="1"/>
    <n v="38.99"/>
    <n v="2"/>
    <n v="119.98"/>
    <x v="14"/>
    <x v="5"/>
    <x v="3"/>
    <x v="0"/>
  </r>
  <r>
    <d v="2021-04-30T00:00:00"/>
    <x v="24"/>
    <x v="23"/>
    <n v="1"/>
    <n v="12600"/>
    <n v="1"/>
    <n v="14000"/>
    <x v="9"/>
    <x v="3"/>
    <x v="3"/>
    <x v="0"/>
  </r>
  <r>
    <d v="2021-05-01T00:00:00"/>
    <x v="8"/>
    <x v="8"/>
    <n v="2"/>
    <n v="399.98"/>
    <n v="2"/>
    <n v="499.98"/>
    <x v="4"/>
    <x v="1"/>
    <x v="4"/>
    <x v="0"/>
  </r>
  <r>
    <d v="2021-05-02T00:00:00"/>
    <x v="15"/>
    <x v="15"/>
    <n v="3"/>
    <n v="269.96999999999997"/>
    <n v="4"/>
    <n v="479.96"/>
    <x v="5"/>
    <x v="1"/>
    <x v="4"/>
    <x v="0"/>
  </r>
  <r>
    <d v="2021-05-04T00:00:00"/>
    <x v="11"/>
    <x v="11"/>
    <n v="0"/>
    <n v="0"/>
    <n v="1"/>
    <n v="39.99"/>
    <x v="2"/>
    <x v="1"/>
    <x v="4"/>
    <x v="0"/>
  </r>
  <r>
    <d v="2021-05-05T00:00:00"/>
    <x v="27"/>
    <x v="26"/>
    <n v="3"/>
    <n v="290.25"/>
    <n v="3"/>
    <n v="387"/>
    <x v="10"/>
    <x v="4"/>
    <x v="4"/>
    <x v="0"/>
  </r>
  <r>
    <d v="2021-05-06T00:00:00"/>
    <x v="23"/>
    <x v="22"/>
    <n v="3"/>
    <n v="105"/>
    <n v="1"/>
    <n v="70"/>
    <x v="8"/>
    <x v="3"/>
    <x v="4"/>
    <x v="0"/>
  </r>
  <r>
    <d v="2021-05-07T00:00:00"/>
    <x v="29"/>
    <x v="28"/>
    <n v="1"/>
    <n v="62.99"/>
    <n v="3"/>
    <n v="269.97000000000003"/>
    <x v="2"/>
    <x v="4"/>
    <x v="4"/>
    <x v="0"/>
  </r>
  <r>
    <d v="2021-05-08T00:00:00"/>
    <x v="0"/>
    <x v="0"/>
    <n v="2"/>
    <n v="691.18"/>
    <n v="3"/>
    <n v="1295.97"/>
    <x v="0"/>
    <x v="0"/>
    <x v="4"/>
    <x v="0"/>
  </r>
  <r>
    <d v="2021-05-09T00:00:00"/>
    <x v="11"/>
    <x v="11"/>
    <n v="0"/>
    <n v="0"/>
    <n v="3"/>
    <n v="119.97"/>
    <x v="2"/>
    <x v="1"/>
    <x v="4"/>
    <x v="0"/>
  </r>
  <r>
    <d v="2021-05-11T00:00:00"/>
    <x v="14"/>
    <x v="14"/>
    <n v="3"/>
    <n v="69.09"/>
    <n v="4"/>
    <n v="167.52"/>
    <x v="6"/>
    <x v="1"/>
    <x v="4"/>
    <x v="0"/>
  </r>
  <r>
    <d v="2021-05-12T00:00:00"/>
    <x v="20"/>
    <x v="10"/>
    <n v="3"/>
    <n v="60"/>
    <n v="3"/>
    <n v="119.97"/>
    <x v="2"/>
    <x v="2"/>
    <x v="4"/>
    <x v="0"/>
  </r>
  <r>
    <d v="2021-05-13T00:00:00"/>
    <x v="21"/>
    <x v="20"/>
    <n v="1"/>
    <n v="584.99"/>
    <n v="1"/>
    <n v="649.99"/>
    <x v="4"/>
    <x v="2"/>
    <x v="4"/>
    <x v="0"/>
  </r>
  <r>
    <d v="2021-05-16T00:00:00"/>
    <x v="30"/>
    <x v="29"/>
    <n v="0"/>
    <n v="0"/>
    <n v="3"/>
    <n v="269.97000000000003"/>
    <x v="13"/>
    <x v="4"/>
    <x v="4"/>
    <x v="0"/>
  </r>
  <r>
    <d v="2021-05-18T00:00:00"/>
    <x v="30"/>
    <x v="29"/>
    <n v="1"/>
    <n v="62.99"/>
    <n v="2"/>
    <n v="179.98"/>
    <x v="13"/>
    <x v="4"/>
    <x v="4"/>
    <x v="0"/>
  </r>
  <r>
    <d v="2021-05-19T00:00:00"/>
    <x v="34"/>
    <x v="33"/>
    <n v="0"/>
    <n v="0"/>
    <n v="1"/>
    <n v="349"/>
    <x v="15"/>
    <x v="6"/>
    <x v="4"/>
    <x v="0"/>
  </r>
  <r>
    <d v="2021-05-21T00:00:00"/>
    <x v="25"/>
    <x v="24"/>
    <n v="3"/>
    <n v="36"/>
    <n v="4"/>
    <n v="80"/>
    <x v="10"/>
    <x v="4"/>
    <x v="4"/>
    <x v="0"/>
  </r>
  <r>
    <d v="2021-05-22T00:00:00"/>
    <x v="18"/>
    <x v="18"/>
    <n v="1"/>
    <n v="20"/>
    <n v="4"/>
    <n v="159.96"/>
    <x v="3"/>
    <x v="2"/>
    <x v="4"/>
    <x v="0"/>
  </r>
  <r>
    <d v="2021-05-24T00:00:00"/>
    <x v="26"/>
    <x v="25"/>
    <n v="2"/>
    <n v="423.3"/>
    <n v="2"/>
    <n v="498"/>
    <x v="11"/>
    <x v="4"/>
    <x v="4"/>
    <x v="0"/>
  </r>
  <r>
    <d v="2021-05-25T00:00:00"/>
    <x v="24"/>
    <x v="23"/>
    <n v="1"/>
    <n v="12600"/>
    <n v="2"/>
    <n v="28000"/>
    <x v="9"/>
    <x v="3"/>
    <x v="4"/>
    <x v="0"/>
  </r>
  <r>
    <d v="2021-05-26T00:00:00"/>
    <x v="10"/>
    <x v="10"/>
    <n v="0"/>
    <n v="0"/>
    <n v="2"/>
    <n v="79.98"/>
    <x v="2"/>
    <x v="1"/>
    <x v="4"/>
    <x v="0"/>
  </r>
  <r>
    <d v="2021-05-27T00:00:00"/>
    <x v="35"/>
    <x v="34"/>
    <n v="0"/>
    <n v="0"/>
    <n v="2"/>
    <n v="106.3"/>
    <x v="16"/>
    <x v="6"/>
    <x v="4"/>
    <x v="0"/>
  </r>
  <r>
    <d v="2021-05-28T00:00:00"/>
    <x v="33"/>
    <x v="32"/>
    <n v="3"/>
    <n v="1079.8799999999999"/>
    <n v="4"/>
    <n v="1599.8"/>
    <x v="0"/>
    <x v="6"/>
    <x v="4"/>
    <x v="0"/>
  </r>
  <r>
    <d v="2021-05-29T00:00:00"/>
    <x v="27"/>
    <x v="26"/>
    <n v="3"/>
    <n v="290.25"/>
    <n v="3"/>
    <n v="387"/>
    <x v="10"/>
    <x v="4"/>
    <x v="4"/>
    <x v="0"/>
  </r>
  <r>
    <d v="2021-05-31T00:00:00"/>
    <x v="26"/>
    <x v="25"/>
    <n v="1"/>
    <n v="211.65"/>
    <n v="3"/>
    <n v="747"/>
    <x v="11"/>
    <x v="4"/>
    <x v="4"/>
    <x v="0"/>
  </r>
  <r>
    <d v="2021-06-03T00:00:00"/>
    <x v="8"/>
    <x v="8"/>
    <n v="1"/>
    <n v="199.99"/>
    <n v="4"/>
    <n v="999.96"/>
    <x v="4"/>
    <x v="1"/>
    <x v="5"/>
    <x v="0"/>
  </r>
  <r>
    <d v="2021-06-04T00:00:00"/>
    <x v="12"/>
    <x v="12"/>
    <n v="3"/>
    <n v="98.13"/>
    <n v="3"/>
    <n v="150.96"/>
    <x v="6"/>
    <x v="1"/>
    <x v="5"/>
    <x v="0"/>
  </r>
  <r>
    <d v="2021-06-06T00:00:00"/>
    <x v="22"/>
    <x v="21"/>
    <n v="2"/>
    <n v="8991"/>
    <n v="1"/>
    <n v="4995"/>
    <x v="0"/>
    <x v="3"/>
    <x v="5"/>
    <x v="0"/>
  </r>
  <r>
    <d v="2021-06-07T00:00:00"/>
    <x v="6"/>
    <x v="6"/>
    <n v="3"/>
    <n v="45"/>
    <n v="1"/>
    <n v="29.99"/>
    <x v="3"/>
    <x v="0"/>
    <x v="5"/>
    <x v="0"/>
  </r>
  <r>
    <d v="2021-06-08T00:00:00"/>
    <x v="20"/>
    <x v="10"/>
    <n v="3"/>
    <n v="60"/>
    <n v="1"/>
    <n v="39.99"/>
    <x v="2"/>
    <x v="2"/>
    <x v="5"/>
    <x v="0"/>
  </r>
  <r>
    <d v="2021-06-09T00:00:00"/>
    <x v="16"/>
    <x v="16"/>
    <n v="0"/>
    <n v="0"/>
    <n v="2"/>
    <n v="519.98"/>
    <x v="4"/>
    <x v="2"/>
    <x v="5"/>
    <x v="0"/>
  </r>
  <r>
    <d v="2021-06-10T00:00:00"/>
    <x v="15"/>
    <x v="15"/>
    <n v="0"/>
    <n v="0"/>
    <n v="3"/>
    <n v="359.97"/>
    <x v="5"/>
    <x v="1"/>
    <x v="5"/>
    <x v="0"/>
  </r>
  <r>
    <d v="2021-06-11T00:00:00"/>
    <x v="11"/>
    <x v="11"/>
    <n v="0"/>
    <n v="0"/>
    <n v="2"/>
    <n v="79.98"/>
    <x v="2"/>
    <x v="1"/>
    <x v="5"/>
    <x v="0"/>
  </r>
  <r>
    <d v="2021-06-12T00:00:00"/>
    <x v="18"/>
    <x v="18"/>
    <n v="1"/>
    <n v="20"/>
    <n v="4"/>
    <n v="159.96"/>
    <x v="3"/>
    <x v="2"/>
    <x v="5"/>
    <x v="0"/>
  </r>
  <r>
    <d v="2021-06-13T00:00:00"/>
    <x v="29"/>
    <x v="28"/>
    <n v="3"/>
    <n v="188.97"/>
    <n v="1"/>
    <n v="89.99"/>
    <x v="2"/>
    <x v="4"/>
    <x v="5"/>
    <x v="0"/>
  </r>
  <r>
    <d v="2021-06-14T00:00:00"/>
    <x v="14"/>
    <x v="14"/>
    <n v="1"/>
    <n v="23.03"/>
    <n v="2"/>
    <n v="83.76"/>
    <x v="6"/>
    <x v="1"/>
    <x v="5"/>
    <x v="0"/>
  </r>
  <r>
    <d v="2021-06-15T00:00:00"/>
    <x v="32"/>
    <x v="31"/>
    <n v="2"/>
    <n v="149.97999999999999"/>
    <n v="2"/>
    <n v="199.98"/>
    <x v="2"/>
    <x v="5"/>
    <x v="5"/>
    <x v="0"/>
  </r>
  <r>
    <d v="2021-06-17T00:00:00"/>
    <x v="2"/>
    <x v="2"/>
    <n v="1"/>
    <n v="64.989999999999995"/>
    <n v="3"/>
    <n v="299.97000000000003"/>
    <x v="1"/>
    <x v="0"/>
    <x v="5"/>
    <x v="0"/>
  </r>
  <r>
    <d v="2021-06-18T00:00:00"/>
    <x v="0"/>
    <x v="0"/>
    <n v="1"/>
    <n v="345.59"/>
    <n v="1"/>
    <n v="431.99"/>
    <x v="0"/>
    <x v="0"/>
    <x v="5"/>
    <x v="0"/>
  </r>
  <r>
    <d v="2021-06-19T00:00:00"/>
    <x v="19"/>
    <x v="19"/>
    <n v="3"/>
    <n v="882.06"/>
    <n v="4"/>
    <n v="1306.76"/>
    <x v="7"/>
    <x v="2"/>
    <x v="5"/>
    <x v="0"/>
  </r>
  <r>
    <d v="2021-06-20T00:00:00"/>
    <x v="28"/>
    <x v="27"/>
    <n v="0"/>
    <n v="0"/>
    <n v="4"/>
    <n v="516"/>
    <x v="12"/>
    <x v="4"/>
    <x v="5"/>
    <x v="0"/>
  </r>
  <r>
    <d v="2021-06-21T00:00:00"/>
    <x v="10"/>
    <x v="10"/>
    <n v="0"/>
    <n v="0"/>
    <n v="4"/>
    <n v="159.96"/>
    <x v="2"/>
    <x v="1"/>
    <x v="5"/>
    <x v="0"/>
  </r>
  <r>
    <d v="2021-06-23T00:00:00"/>
    <x v="14"/>
    <x v="14"/>
    <n v="3"/>
    <n v="69.09"/>
    <n v="1"/>
    <n v="41.88"/>
    <x v="6"/>
    <x v="1"/>
    <x v="5"/>
    <x v="0"/>
  </r>
  <r>
    <d v="2021-06-24T00:00:00"/>
    <x v="30"/>
    <x v="29"/>
    <n v="2"/>
    <n v="125.98"/>
    <n v="4"/>
    <n v="359.96"/>
    <x v="13"/>
    <x v="4"/>
    <x v="5"/>
    <x v="0"/>
  </r>
  <r>
    <d v="2021-06-25T00:00:00"/>
    <x v="5"/>
    <x v="5"/>
    <n v="1"/>
    <n v="14"/>
    <n v="3"/>
    <n v="83.97"/>
    <x v="2"/>
    <x v="0"/>
    <x v="5"/>
    <x v="0"/>
  </r>
  <r>
    <d v="2021-06-26T00:00:00"/>
    <x v="23"/>
    <x v="22"/>
    <n v="0"/>
    <n v="0"/>
    <n v="4"/>
    <n v="280"/>
    <x v="8"/>
    <x v="3"/>
    <x v="5"/>
    <x v="0"/>
  </r>
  <r>
    <d v="2021-06-27T00:00:00"/>
    <x v="32"/>
    <x v="31"/>
    <n v="2"/>
    <n v="149.97999999999999"/>
    <n v="1"/>
    <n v="99.99"/>
    <x v="2"/>
    <x v="5"/>
    <x v="5"/>
    <x v="0"/>
  </r>
  <r>
    <d v="2021-06-28T00:00:00"/>
    <x v="22"/>
    <x v="21"/>
    <n v="1"/>
    <n v="4495.5"/>
    <n v="2"/>
    <n v="9990"/>
    <x v="0"/>
    <x v="3"/>
    <x v="5"/>
    <x v="0"/>
  </r>
  <r>
    <d v="2021-06-29T00:00:00"/>
    <x v="2"/>
    <x v="2"/>
    <n v="0"/>
    <n v="0"/>
    <n v="3"/>
    <n v="299.97000000000003"/>
    <x v="1"/>
    <x v="0"/>
    <x v="5"/>
    <x v="0"/>
  </r>
  <r>
    <d v="2021-07-01T00:00:00"/>
    <x v="33"/>
    <x v="32"/>
    <n v="2"/>
    <n v="719.92"/>
    <n v="1"/>
    <n v="399.95"/>
    <x v="0"/>
    <x v="6"/>
    <x v="6"/>
    <x v="0"/>
  </r>
  <r>
    <d v="2021-07-04T00:00:00"/>
    <x v="4"/>
    <x v="4"/>
    <n v="2"/>
    <n v="20"/>
    <n v="3"/>
    <n v="59.97"/>
    <x v="2"/>
    <x v="0"/>
    <x v="6"/>
    <x v="0"/>
  </r>
  <r>
    <d v="2021-07-05T00:00:00"/>
    <x v="18"/>
    <x v="18"/>
    <n v="0"/>
    <n v="0"/>
    <n v="3"/>
    <n v="119.97"/>
    <x v="3"/>
    <x v="2"/>
    <x v="6"/>
    <x v="0"/>
  </r>
  <r>
    <d v="2021-07-06T00:00:00"/>
    <x v="23"/>
    <x v="22"/>
    <n v="3"/>
    <n v="105"/>
    <n v="3"/>
    <n v="210"/>
    <x v="8"/>
    <x v="3"/>
    <x v="6"/>
    <x v="0"/>
  </r>
  <r>
    <d v="2021-07-08T00:00:00"/>
    <x v="14"/>
    <x v="14"/>
    <n v="1"/>
    <n v="23.03"/>
    <n v="4"/>
    <n v="167.52"/>
    <x v="6"/>
    <x v="1"/>
    <x v="6"/>
    <x v="0"/>
  </r>
  <r>
    <d v="2021-07-09T00:00:00"/>
    <x v="3"/>
    <x v="3"/>
    <n v="2"/>
    <n v="83.98"/>
    <n v="4"/>
    <n v="279.95999999999998"/>
    <x v="1"/>
    <x v="0"/>
    <x v="6"/>
    <x v="0"/>
  </r>
  <r>
    <d v="2021-07-10T00:00:00"/>
    <x v="5"/>
    <x v="5"/>
    <n v="0"/>
    <n v="0"/>
    <n v="2"/>
    <n v="55.98"/>
    <x v="2"/>
    <x v="0"/>
    <x v="6"/>
    <x v="0"/>
  </r>
  <r>
    <d v="2021-07-14T00:00:00"/>
    <x v="9"/>
    <x v="9"/>
    <n v="3"/>
    <n v="116.97"/>
    <n v="4"/>
    <n v="239.96"/>
    <x v="5"/>
    <x v="1"/>
    <x v="6"/>
    <x v="0"/>
  </r>
  <r>
    <d v="2021-07-15T00:00:00"/>
    <x v="7"/>
    <x v="7"/>
    <n v="2"/>
    <n v="469"/>
    <n v="3"/>
    <n v="827.64"/>
    <x v="1"/>
    <x v="0"/>
    <x v="6"/>
    <x v="0"/>
  </r>
  <r>
    <d v="2021-07-16T00:00:00"/>
    <x v="16"/>
    <x v="16"/>
    <n v="2"/>
    <n v="415.98"/>
    <n v="2"/>
    <n v="519.98"/>
    <x v="4"/>
    <x v="2"/>
    <x v="6"/>
    <x v="0"/>
  </r>
  <r>
    <d v="2021-07-17T00:00:00"/>
    <x v="1"/>
    <x v="1"/>
    <n v="2"/>
    <n v="349.98"/>
    <n v="1"/>
    <n v="249.99"/>
    <x v="1"/>
    <x v="0"/>
    <x v="6"/>
    <x v="0"/>
  </r>
  <r>
    <d v="2021-07-18T00:00:00"/>
    <x v="5"/>
    <x v="5"/>
    <n v="0"/>
    <n v="0"/>
    <n v="4"/>
    <n v="111.96"/>
    <x v="2"/>
    <x v="0"/>
    <x v="6"/>
    <x v="0"/>
  </r>
  <r>
    <d v="2021-07-19T00:00:00"/>
    <x v="7"/>
    <x v="7"/>
    <n v="3"/>
    <n v="703.5"/>
    <n v="2"/>
    <n v="551.76"/>
    <x v="1"/>
    <x v="0"/>
    <x v="6"/>
    <x v="0"/>
  </r>
  <r>
    <d v="2021-07-20T00:00:00"/>
    <x v="11"/>
    <x v="11"/>
    <n v="0"/>
    <n v="0"/>
    <n v="3"/>
    <n v="119.97"/>
    <x v="2"/>
    <x v="1"/>
    <x v="6"/>
    <x v="0"/>
  </r>
  <r>
    <d v="2021-07-22T00:00:00"/>
    <x v="6"/>
    <x v="6"/>
    <n v="2"/>
    <n v="30"/>
    <n v="4"/>
    <n v="119.96"/>
    <x v="3"/>
    <x v="0"/>
    <x v="6"/>
    <x v="0"/>
  </r>
  <r>
    <d v="2021-07-23T00:00:00"/>
    <x v="7"/>
    <x v="7"/>
    <n v="3"/>
    <n v="703.5"/>
    <n v="5"/>
    <n v="1379.4"/>
    <x v="1"/>
    <x v="0"/>
    <x v="6"/>
    <x v="0"/>
  </r>
  <r>
    <d v="2021-07-24T00:00:00"/>
    <x v="32"/>
    <x v="31"/>
    <n v="2"/>
    <n v="149.97999999999999"/>
    <n v="5"/>
    <n v="499.95"/>
    <x v="2"/>
    <x v="5"/>
    <x v="6"/>
    <x v="0"/>
  </r>
  <r>
    <d v="2021-07-25T00:00:00"/>
    <x v="32"/>
    <x v="31"/>
    <n v="0"/>
    <n v="0"/>
    <n v="4"/>
    <n v="399.96"/>
    <x v="2"/>
    <x v="5"/>
    <x v="6"/>
    <x v="0"/>
  </r>
  <r>
    <d v="2021-07-26T00:00:00"/>
    <x v="19"/>
    <x v="19"/>
    <n v="3"/>
    <n v="882.06"/>
    <n v="4"/>
    <n v="1306.76"/>
    <x v="7"/>
    <x v="2"/>
    <x v="6"/>
    <x v="0"/>
  </r>
  <r>
    <d v="2021-07-27T00:00:00"/>
    <x v="26"/>
    <x v="25"/>
    <n v="2"/>
    <n v="423.3"/>
    <n v="2"/>
    <n v="498"/>
    <x v="11"/>
    <x v="4"/>
    <x v="6"/>
    <x v="0"/>
  </r>
  <r>
    <d v="2021-07-28T00:00:00"/>
    <x v="7"/>
    <x v="7"/>
    <n v="0"/>
    <n v="0"/>
    <n v="4"/>
    <n v="1103.52"/>
    <x v="1"/>
    <x v="0"/>
    <x v="6"/>
    <x v="0"/>
  </r>
  <r>
    <d v="2021-07-29T00:00:00"/>
    <x v="28"/>
    <x v="27"/>
    <n v="3"/>
    <n v="290.25"/>
    <n v="3"/>
    <n v="387"/>
    <x v="12"/>
    <x v="4"/>
    <x v="6"/>
    <x v="0"/>
  </r>
  <r>
    <d v="2021-07-31T00:00:00"/>
    <x v="9"/>
    <x v="9"/>
    <n v="3"/>
    <n v="116.97"/>
    <n v="2"/>
    <n v="119.98"/>
    <x v="5"/>
    <x v="1"/>
    <x v="6"/>
    <x v="0"/>
  </r>
  <r>
    <d v="2021-08-02T00:00:00"/>
    <x v="23"/>
    <x v="22"/>
    <n v="2"/>
    <n v="70"/>
    <n v="1"/>
    <n v="70"/>
    <x v="8"/>
    <x v="3"/>
    <x v="7"/>
    <x v="0"/>
  </r>
  <r>
    <d v="2021-08-03T00:00:00"/>
    <x v="3"/>
    <x v="3"/>
    <n v="0"/>
    <n v="0"/>
    <n v="2"/>
    <n v="139.97999999999999"/>
    <x v="1"/>
    <x v="0"/>
    <x v="7"/>
    <x v="0"/>
  </r>
  <r>
    <d v="2021-08-04T00:00:00"/>
    <x v="4"/>
    <x v="4"/>
    <n v="2"/>
    <n v="20"/>
    <n v="2"/>
    <n v="39.979999999999997"/>
    <x v="2"/>
    <x v="0"/>
    <x v="7"/>
    <x v="0"/>
  </r>
  <r>
    <d v="2021-08-05T00:00:00"/>
    <x v="18"/>
    <x v="18"/>
    <n v="1"/>
    <n v="20"/>
    <n v="4"/>
    <n v="159.96"/>
    <x v="3"/>
    <x v="2"/>
    <x v="7"/>
    <x v="0"/>
  </r>
  <r>
    <d v="2021-08-07T00:00:00"/>
    <x v="14"/>
    <x v="14"/>
    <n v="1"/>
    <n v="23.03"/>
    <n v="1"/>
    <n v="41.88"/>
    <x v="6"/>
    <x v="1"/>
    <x v="7"/>
    <x v="0"/>
  </r>
  <r>
    <d v="2021-08-10T00:00:00"/>
    <x v="11"/>
    <x v="11"/>
    <n v="1"/>
    <n v="21.99"/>
    <n v="3"/>
    <n v="119.97"/>
    <x v="2"/>
    <x v="1"/>
    <x v="7"/>
    <x v="0"/>
  </r>
  <r>
    <d v="2021-08-11T00:00:00"/>
    <x v="3"/>
    <x v="3"/>
    <n v="2"/>
    <n v="83.98"/>
    <n v="1"/>
    <n v="69.989999999999995"/>
    <x v="1"/>
    <x v="0"/>
    <x v="7"/>
    <x v="0"/>
  </r>
  <r>
    <d v="2021-08-12T00:00:00"/>
    <x v="21"/>
    <x v="20"/>
    <n v="3"/>
    <n v="1754.97"/>
    <n v="1"/>
    <n v="649.99"/>
    <x v="4"/>
    <x v="2"/>
    <x v="7"/>
    <x v="0"/>
  </r>
  <r>
    <d v="2021-08-13T00:00:00"/>
    <x v="26"/>
    <x v="25"/>
    <n v="3"/>
    <n v="634.95000000000005"/>
    <n v="1"/>
    <n v="249"/>
    <x v="11"/>
    <x v="4"/>
    <x v="7"/>
    <x v="0"/>
  </r>
  <r>
    <d v="2021-08-14T00:00:00"/>
    <x v="8"/>
    <x v="8"/>
    <n v="0"/>
    <n v="0"/>
    <n v="1"/>
    <n v="249.99"/>
    <x v="4"/>
    <x v="1"/>
    <x v="7"/>
    <x v="0"/>
  </r>
  <r>
    <d v="2021-08-15T00:00:00"/>
    <x v="0"/>
    <x v="0"/>
    <n v="3"/>
    <n v="1036.77"/>
    <n v="1"/>
    <n v="431.99"/>
    <x v="0"/>
    <x v="0"/>
    <x v="7"/>
    <x v="0"/>
  </r>
  <r>
    <d v="2021-08-16T00:00:00"/>
    <x v="33"/>
    <x v="32"/>
    <n v="0"/>
    <n v="0"/>
    <n v="1"/>
    <n v="399.95"/>
    <x v="0"/>
    <x v="6"/>
    <x v="7"/>
    <x v="0"/>
  </r>
  <r>
    <d v="2021-08-17T00:00:00"/>
    <x v="15"/>
    <x v="15"/>
    <n v="1"/>
    <n v="89.99"/>
    <n v="1"/>
    <n v="119.99"/>
    <x v="5"/>
    <x v="1"/>
    <x v="7"/>
    <x v="0"/>
  </r>
  <r>
    <d v="2021-08-18T00:00:00"/>
    <x v="23"/>
    <x v="22"/>
    <n v="3"/>
    <n v="105"/>
    <n v="3"/>
    <n v="210"/>
    <x v="8"/>
    <x v="3"/>
    <x v="7"/>
    <x v="0"/>
  </r>
  <r>
    <d v="2021-08-19T00:00:00"/>
    <x v="18"/>
    <x v="18"/>
    <n v="0"/>
    <n v="0"/>
    <n v="2"/>
    <n v="79.98"/>
    <x v="3"/>
    <x v="2"/>
    <x v="7"/>
    <x v="0"/>
  </r>
  <r>
    <d v="2021-08-21T00:00:00"/>
    <x v="25"/>
    <x v="24"/>
    <n v="1"/>
    <n v="12"/>
    <n v="2"/>
    <n v="40"/>
    <x v="10"/>
    <x v="4"/>
    <x v="7"/>
    <x v="0"/>
  </r>
  <r>
    <d v="2021-08-23T00:00:00"/>
    <x v="20"/>
    <x v="10"/>
    <n v="2"/>
    <n v="40"/>
    <n v="2"/>
    <n v="79.98"/>
    <x v="2"/>
    <x v="2"/>
    <x v="7"/>
    <x v="0"/>
  </r>
  <r>
    <d v="2021-08-24T00:00:00"/>
    <x v="29"/>
    <x v="28"/>
    <n v="1"/>
    <n v="62.99"/>
    <n v="3"/>
    <n v="269.97000000000003"/>
    <x v="2"/>
    <x v="4"/>
    <x v="7"/>
    <x v="0"/>
  </r>
  <r>
    <d v="2021-08-25T00:00:00"/>
    <x v="30"/>
    <x v="29"/>
    <n v="3"/>
    <n v="188.97"/>
    <n v="2"/>
    <n v="179.98"/>
    <x v="13"/>
    <x v="4"/>
    <x v="7"/>
    <x v="0"/>
  </r>
  <r>
    <d v="2021-08-26T00:00:00"/>
    <x v="23"/>
    <x v="22"/>
    <n v="0"/>
    <n v="0"/>
    <n v="2"/>
    <n v="140"/>
    <x v="8"/>
    <x v="3"/>
    <x v="7"/>
    <x v="0"/>
  </r>
  <r>
    <d v="2021-08-27T00:00:00"/>
    <x v="5"/>
    <x v="5"/>
    <n v="2"/>
    <n v="28"/>
    <n v="4"/>
    <n v="111.96"/>
    <x v="2"/>
    <x v="0"/>
    <x v="7"/>
    <x v="0"/>
  </r>
  <r>
    <d v="2021-08-28T00:00:00"/>
    <x v="17"/>
    <x v="17"/>
    <n v="3"/>
    <n v="549.75"/>
    <n v="4"/>
    <n v="862.36"/>
    <x v="7"/>
    <x v="2"/>
    <x v="7"/>
    <x v="0"/>
  </r>
  <r>
    <d v="2021-08-29T00:00:00"/>
    <x v="20"/>
    <x v="10"/>
    <n v="1"/>
    <n v="20"/>
    <n v="3"/>
    <n v="119.97"/>
    <x v="2"/>
    <x v="2"/>
    <x v="7"/>
    <x v="0"/>
  </r>
  <r>
    <d v="2021-08-30T00:00:00"/>
    <x v="28"/>
    <x v="27"/>
    <n v="2"/>
    <n v="193.5"/>
    <n v="2"/>
    <n v="258"/>
    <x v="12"/>
    <x v="4"/>
    <x v="7"/>
    <x v="0"/>
  </r>
  <r>
    <d v="2021-08-31T00:00:00"/>
    <x v="13"/>
    <x v="13"/>
    <n v="2"/>
    <n v="179.82"/>
    <n v="1"/>
    <n v="119.88"/>
    <x v="6"/>
    <x v="1"/>
    <x v="7"/>
    <x v="0"/>
  </r>
  <r>
    <d v="2021-09-01T00:00:00"/>
    <x v="22"/>
    <x v="21"/>
    <n v="1"/>
    <n v="4495.5"/>
    <n v="1"/>
    <n v="4995"/>
    <x v="0"/>
    <x v="3"/>
    <x v="8"/>
    <x v="0"/>
  </r>
  <r>
    <d v="2021-09-03T00:00:00"/>
    <x v="32"/>
    <x v="31"/>
    <n v="3"/>
    <n v="224.96999999999997"/>
    <n v="1"/>
    <n v="99.99"/>
    <x v="2"/>
    <x v="5"/>
    <x v="8"/>
    <x v="0"/>
  </r>
  <r>
    <d v="2021-09-04T00:00:00"/>
    <x v="34"/>
    <x v="33"/>
    <n v="3"/>
    <n v="732.90000000000009"/>
    <n v="3"/>
    <n v="1047"/>
    <x v="15"/>
    <x v="6"/>
    <x v="8"/>
    <x v="0"/>
  </r>
  <r>
    <d v="2021-09-05T00:00:00"/>
    <x v="33"/>
    <x v="32"/>
    <n v="2"/>
    <n v="719.92"/>
    <n v="3"/>
    <n v="1199.8499999999999"/>
    <x v="0"/>
    <x v="6"/>
    <x v="8"/>
    <x v="0"/>
  </r>
  <r>
    <d v="2021-09-06T00:00:00"/>
    <x v="28"/>
    <x v="27"/>
    <n v="1"/>
    <n v="96.75"/>
    <n v="3"/>
    <n v="387"/>
    <x v="12"/>
    <x v="4"/>
    <x v="8"/>
    <x v="0"/>
  </r>
  <r>
    <d v="2021-09-07T00:00:00"/>
    <x v="8"/>
    <x v="8"/>
    <n v="3"/>
    <n v="599.97"/>
    <n v="2"/>
    <n v="499.98"/>
    <x v="4"/>
    <x v="1"/>
    <x v="8"/>
    <x v="0"/>
  </r>
  <r>
    <d v="2021-09-08T00:00:00"/>
    <x v="8"/>
    <x v="8"/>
    <n v="1"/>
    <n v="199.99"/>
    <n v="4"/>
    <n v="999.96"/>
    <x v="4"/>
    <x v="1"/>
    <x v="8"/>
    <x v="0"/>
  </r>
  <r>
    <d v="2021-09-09T00:00:00"/>
    <x v="34"/>
    <x v="33"/>
    <n v="0"/>
    <n v="0"/>
    <n v="1"/>
    <n v="349"/>
    <x v="15"/>
    <x v="6"/>
    <x v="8"/>
    <x v="0"/>
  </r>
  <r>
    <d v="2021-09-10T00:00:00"/>
    <x v="20"/>
    <x v="10"/>
    <n v="0"/>
    <n v="0"/>
    <n v="4"/>
    <n v="159.96"/>
    <x v="2"/>
    <x v="2"/>
    <x v="8"/>
    <x v="0"/>
  </r>
  <r>
    <d v="2021-09-11T00:00:00"/>
    <x v="32"/>
    <x v="31"/>
    <n v="1"/>
    <n v="74.989999999999995"/>
    <n v="3"/>
    <n v="299.97000000000003"/>
    <x v="2"/>
    <x v="5"/>
    <x v="8"/>
    <x v="0"/>
  </r>
  <r>
    <d v="2021-09-12T00:00:00"/>
    <x v="31"/>
    <x v="30"/>
    <n v="1"/>
    <n v="38.99"/>
    <n v="2"/>
    <n v="119.98"/>
    <x v="14"/>
    <x v="5"/>
    <x v="8"/>
    <x v="0"/>
  </r>
  <r>
    <d v="2021-09-13T00:00:00"/>
    <x v="25"/>
    <x v="24"/>
    <n v="3"/>
    <n v="36"/>
    <n v="1"/>
    <n v="20"/>
    <x v="10"/>
    <x v="4"/>
    <x v="8"/>
    <x v="0"/>
  </r>
  <r>
    <d v="2021-09-14T00:00:00"/>
    <x v="3"/>
    <x v="3"/>
    <n v="0"/>
    <n v="0"/>
    <n v="3"/>
    <n v="209.97"/>
    <x v="1"/>
    <x v="0"/>
    <x v="8"/>
    <x v="0"/>
  </r>
  <r>
    <d v="2021-09-15T00:00:00"/>
    <x v="27"/>
    <x v="26"/>
    <n v="3"/>
    <n v="290.25"/>
    <n v="2"/>
    <n v="258"/>
    <x v="10"/>
    <x v="4"/>
    <x v="8"/>
    <x v="0"/>
  </r>
  <r>
    <d v="2021-09-16T00:00:00"/>
    <x v="10"/>
    <x v="10"/>
    <n v="0"/>
    <n v="0"/>
    <n v="2"/>
    <n v="79.98"/>
    <x v="2"/>
    <x v="1"/>
    <x v="8"/>
    <x v="0"/>
  </r>
  <r>
    <d v="2021-09-17T00:00:00"/>
    <x v="31"/>
    <x v="30"/>
    <n v="1"/>
    <n v="38.99"/>
    <n v="1"/>
    <n v="59.99"/>
    <x v="14"/>
    <x v="5"/>
    <x v="8"/>
    <x v="0"/>
  </r>
  <r>
    <d v="2021-09-18T00:00:00"/>
    <x v="12"/>
    <x v="12"/>
    <n v="3"/>
    <n v="98.13"/>
    <n v="1"/>
    <n v="50.32"/>
    <x v="6"/>
    <x v="1"/>
    <x v="8"/>
    <x v="0"/>
  </r>
  <r>
    <d v="2021-09-20T00:00:00"/>
    <x v="32"/>
    <x v="31"/>
    <n v="1"/>
    <n v="74.989999999999995"/>
    <n v="4"/>
    <n v="399.96"/>
    <x v="2"/>
    <x v="5"/>
    <x v="8"/>
    <x v="0"/>
  </r>
  <r>
    <d v="2021-09-21T00:00:00"/>
    <x v="1"/>
    <x v="1"/>
    <n v="1"/>
    <n v="174.99"/>
    <n v="2"/>
    <n v="499.98"/>
    <x v="1"/>
    <x v="0"/>
    <x v="8"/>
    <x v="0"/>
  </r>
  <r>
    <d v="2021-09-22T00:00:00"/>
    <x v="24"/>
    <x v="23"/>
    <n v="1"/>
    <n v="12600"/>
    <n v="2"/>
    <n v="28000"/>
    <x v="9"/>
    <x v="3"/>
    <x v="8"/>
    <x v="0"/>
  </r>
  <r>
    <d v="2021-09-24T00:00:00"/>
    <x v="7"/>
    <x v="7"/>
    <n v="2"/>
    <n v="469"/>
    <n v="3"/>
    <n v="827.64"/>
    <x v="1"/>
    <x v="0"/>
    <x v="8"/>
    <x v="0"/>
  </r>
  <r>
    <d v="2021-09-25T00:00:00"/>
    <x v="4"/>
    <x v="4"/>
    <n v="2"/>
    <n v="20"/>
    <n v="3"/>
    <n v="59.97"/>
    <x v="2"/>
    <x v="0"/>
    <x v="8"/>
    <x v="0"/>
  </r>
  <r>
    <d v="2021-09-26T00:00:00"/>
    <x v="4"/>
    <x v="4"/>
    <n v="3"/>
    <n v="30"/>
    <n v="3"/>
    <n v="59.97"/>
    <x v="2"/>
    <x v="0"/>
    <x v="8"/>
    <x v="0"/>
  </r>
  <r>
    <d v="2021-09-28T00:00:00"/>
    <x v="24"/>
    <x v="23"/>
    <n v="1"/>
    <n v="12600"/>
    <n v="1"/>
    <n v="14000"/>
    <x v="9"/>
    <x v="3"/>
    <x v="8"/>
    <x v="0"/>
  </r>
  <r>
    <d v="2021-09-29T00:00:00"/>
    <x v="23"/>
    <x v="22"/>
    <n v="2"/>
    <n v="70"/>
    <n v="3"/>
    <n v="210"/>
    <x v="8"/>
    <x v="3"/>
    <x v="8"/>
    <x v="0"/>
  </r>
  <r>
    <d v="2021-09-30T00:00:00"/>
    <x v="11"/>
    <x v="11"/>
    <n v="0"/>
    <n v="0"/>
    <n v="4"/>
    <n v="159.96"/>
    <x v="2"/>
    <x v="1"/>
    <x v="8"/>
    <x v="0"/>
  </r>
  <r>
    <d v="2021-10-01T00:00:00"/>
    <x v="24"/>
    <x v="23"/>
    <n v="1"/>
    <n v="12600"/>
    <n v="1"/>
    <n v="14000"/>
    <x v="9"/>
    <x v="3"/>
    <x v="9"/>
    <x v="0"/>
  </r>
  <r>
    <d v="2021-10-02T00:00:00"/>
    <x v="29"/>
    <x v="28"/>
    <n v="2"/>
    <n v="125.98"/>
    <n v="2"/>
    <n v="179.98"/>
    <x v="2"/>
    <x v="4"/>
    <x v="9"/>
    <x v="0"/>
  </r>
  <r>
    <d v="2021-10-03T00:00:00"/>
    <x v="20"/>
    <x v="10"/>
    <n v="0"/>
    <n v="0"/>
    <n v="2"/>
    <n v="79.98"/>
    <x v="2"/>
    <x v="2"/>
    <x v="9"/>
    <x v="0"/>
  </r>
  <r>
    <d v="2021-10-05T00:00:00"/>
    <x v="10"/>
    <x v="10"/>
    <n v="3"/>
    <n v="65.97"/>
    <n v="3"/>
    <n v="119.97"/>
    <x v="2"/>
    <x v="1"/>
    <x v="9"/>
    <x v="0"/>
  </r>
  <r>
    <d v="2021-10-06T00:00:00"/>
    <x v="19"/>
    <x v="19"/>
    <n v="0"/>
    <n v="0"/>
    <n v="2"/>
    <n v="653.38"/>
    <x v="7"/>
    <x v="2"/>
    <x v="9"/>
    <x v="0"/>
  </r>
  <r>
    <d v="2021-10-07T00:00:00"/>
    <x v="24"/>
    <x v="23"/>
    <n v="0"/>
    <n v="0"/>
    <n v="1"/>
    <n v="14000"/>
    <x v="9"/>
    <x v="3"/>
    <x v="9"/>
    <x v="0"/>
  </r>
  <r>
    <d v="2021-10-09T00:00:00"/>
    <x v="10"/>
    <x v="10"/>
    <n v="3"/>
    <n v="65.97"/>
    <n v="2"/>
    <n v="79.98"/>
    <x v="2"/>
    <x v="1"/>
    <x v="9"/>
    <x v="0"/>
  </r>
  <r>
    <d v="2021-10-10T00:00:00"/>
    <x v="17"/>
    <x v="17"/>
    <n v="3"/>
    <n v="549.75"/>
    <n v="4"/>
    <n v="862.36"/>
    <x v="7"/>
    <x v="2"/>
    <x v="9"/>
    <x v="0"/>
  </r>
  <r>
    <d v="2021-10-11T00:00:00"/>
    <x v="34"/>
    <x v="33"/>
    <n v="0"/>
    <n v="0"/>
    <n v="4"/>
    <n v="1396"/>
    <x v="15"/>
    <x v="6"/>
    <x v="9"/>
    <x v="0"/>
  </r>
  <r>
    <d v="2021-10-12T00:00:00"/>
    <x v="14"/>
    <x v="14"/>
    <n v="0"/>
    <n v="0"/>
    <n v="3"/>
    <n v="125.64"/>
    <x v="6"/>
    <x v="1"/>
    <x v="9"/>
    <x v="0"/>
  </r>
  <r>
    <d v="2021-10-13T00:00:00"/>
    <x v="21"/>
    <x v="20"/>
    <n v="3"/>
    <n v="1754.97"/>
    <n v="4"/>
    <n v="2599.96"/>
    <x v="4"/>
    <x v="2"/>
    <x v="9"/>
    <x v="0"/>
  </r>
  <r>
    <d v="2021-10-14T00:00:00"/>
    <x v="4"/>
    <x v="4"/>
    <n v="2"/>
    <n v="20"/>
    <n v="4"/>
    <n v="79.959999999999994"/>
    <x v="2"/>
    <x v="0"/>
    <x v="9"/>
    <x v="0"/>
  </r>
  <r>
    <d v="2021-10-15T00:00:00"/>
    <x v="23"/>
    <x v="22"/>
    <n v="3"/>
    <n v="105"/>
    <n v="4"/>
    <n v="280"/>
    <x v="8"/>
    <x v="3"/>
    <x v="9"/>
    <x v="0"/>
  </r>
  <r>
    <d v="2021-10-16T00:00:00"/>
    <x v="0"/>
    <x v="0"/>
    <n v="1"/>
    <n v="345.59"/>
    <n v="1"/>
    <n v="431.99"/>
    <x v="0"/>
    <x v="0"/>
    <x v="9"/>
    <x v="0"/>
  </r>
  <r>
    <d v="2021-10-17T00:00:00"/>
    <x v="20"/>
    <x v="10"/>
    <n v="0"/>
    <n v="0"/>
    <n v="2"/>
    <n v="79.98"/>
    <x v="2"/>
    <x v="2"/>
    <x v="9"/>
    <x v="0"/>
  </r>
  <r>
    <d v="2021-10-20T00:00:00"/>
    <x v="14"/>
    <x v="14"/>
    <n v="1"/>
    <n v="23.03"/>
    <n v="4"/>
    <n v="167.52"/>
    <x v="6"/>
    <x v="1"/>
    <x v="9"/>
    <x v="0"/>
  </r>
  <r>
    <d v="2021-10-21T00:00:00"/>
    <x v="28"/>
    <x v="27"/>
    <n v="3"/>
    <n v="290.25"/>
    <n v="4"/>
    <n v="516"/>
    <x v="12"/>
    <x v="4"/>
    <x v="9"/>
    <x v="0"/>
  </r>
  <r>
    <d v="2021-10-23T00:00:00"/>
    <x v="1"/>
    <x v="1"/>
    <n v="2"/>
    <n v="349.98"/>
    <n v="2"/>
    <n v="499.98"/>
    <x v="1"/>
    <x v="0"/>
    <x v="9"/>
    <x v="0"/>
  </r>
  <r>
    <d v="2021-10-24T00:00:00"/>
    <x v="6"/>
    <x v="6"/>
    <n v="2"/>
    <n v="30"/>
    <n v="3"/>
    <n v="89.97"/>
    <x v="3"/>
    <x v="0"/>
    <x v="9"/>
    <x v="0"/>
  </r>
  <r>
    <d v="2021-10-25T00:00:00"/>
    <x v="18"/>
    <x v="18"/>
    <n v="0"/>
    <n v="0"/>
    <n v="1"/>
    <n v="39.99"/>
    <x v="3"/>
    <x v="2"/>
    <x v="9"/>
    <x v="0"/>
  </r>
  <r>
    <d v="2021-10-27T00:00:00"/>
    <x v="31"/>
    <x v="30"/>
    <n v="3"/>
    <n v="116.97"/>
    <n v="1"/>
    <n v="59.99"/>
    <x v="14"/>
    <x v="5"/>
    <x v="9"/>
    <x v="0"/>
  </r>
  <r>
    <d v="2021-10-29T00:00:00"/>
    <x v="25"/>
    <x v="24"/>
    <n v="2"/>
    <n v="24"/>
    <n v="1"/>
    <n v="20"/>
    <x v="10"/>
    <x v="4"/>
    <x v="9"/>
    <x v="0"/>
  </r>
  <r>
    <d v="2021-10-30T00:00:00"/>
    <x v="7"/>
    <x v="7"/>
    <n v="0"/>
    <n v="0"/>
    <n v="4"/>
    <n v="1103.52"/>
    <x v="1"/>
    <x v="0"/>
    <x v="9"/>
    <x v="0"/>
  </r>
  <r>
    <d v="2021-10-31T00:00:00"/>
    <x v="26"/>
    <x v="25"/>
    <n v="3"/>
    <n v="634.95000000000005"/>
    <n v="3"/>
    <n v="747"/>
    <x v="11"/>
    <x v="4"/>
    <x v="9"/>
    <x v="0"/>
  </r>
  <r>
    <d v="2021-11-01T00:00:00"/>
    <x v="11"/>
    <x v="11"/>
    <n v="0"/>
    <n v="0"/>
    <n v="4"/>
    <n v="159.96"/>
    <x v="2"/>
    <x v="1"/>
    <x v="10"/>
    <x v="0"/>
  </r>
  <r>
    <d v="2021-11-02T00:00:00"/>
    <x v="20"/>
    <x v="10"/>
    <n v="0"/>
    <n v="0"/>
    <n v="1"/>
    <n v="39.99"/>
    <x v="2"/>
    <x v="2"/>
    <x v="10"/>
    <x v="0"/>
  </r>
  <r>
    <d v="2021-11-04T00:00:00"/>
    <x v="26"/>
    <x v="25"/>
    <n v="1"/>
    <n v="211.65"/>
    <n v="3"/>
    <n v="747"/>
    <x v="11"/>
    <x v="4"/>
    <x v="10"/>
    <x v="0"/>
  </r>
  <r>
    <d v="2021-11-05T00:00:00"/>
    <x v="7"/>
    <x v="7"/>
    <n v="3"/>
    <n v="703.5"/>
    <n v="1"/>
    <n v="275.88"/>
    <x v="1"/>
    <x v="0"/>
    <x v="10"/>
    <x v="0"/>
  </r>
  <r>
    <d v="2021-11-06T00:00:00"/>
    <x v="7"/>
    <x v="7"/>
    <n v="2"/>
    <n v="469"/>
    <n v="4"/>
    <n v="1103.52"/>
    <x v="1"/>
    <x v="0"/>
    <x v="10"/>
    <x v="0"/>
  </r>
  <r>
    <d v="2021-11-08T00:00:00"/>
    <x v="35"/>
    <x v="34"/>
    <n v="0"/>
    <n v="0"/>
    <n v="2"/>
    <n v="106.3"/>
    <x v="16"/>
    <x v="6"/>
    <x v="10"/>
    <x v="0"/>
  </r>
  <r>
    <d v="2021-11-09T00:00:00"/>
    <x v="20"/>
    <x v="10"/>
    <n v="3"/>
    <n v="60"/>
    <n v="1"/>
    <n v="39.99"/>
    <x v="2"/>
    <x v="2"/>
    <x v="10"/>
    <x v="0"/>
  </r>
  <r>
    <d v="2021-11-10T00:00:00"/>
    <x v="3"/>
    <x v="3"/>
    <n v="0"/>
    <n v="0"/>
    <n v="3"/>
    <n v="209.97"/>
    <x v="1"/>
    <x v="0"/>
    <x v="10"/>
    <x v="0"/>
  </r>
  <r>
    <d v="2021-11-11T00:00:00"/>
    <x v="32"/>
    <x v="31"/>
    <n v="1"/>
    <n v="74.989999999999995"/>
    <n v="3"/>
    <n v="299.97000000000003"/>
    <x v="2"/>
    <x v="5"/>
    <x v="10"/>
    <x v="0"/>
  </r>
  <r>
    <d v="2021-11-12T00:00:00"/>
    <x v="8"/>
    <x v="8"/>
    <n v="2"/>
    <n v="399.98"/>
    <n v="4"/>
    <n v="999.96"/>
    <x v="4"/>
    <x v="1"/>
    <x v="10"/>
    <x v="0"/>
  </r>
  <r>
    <d v="2021-11-13T00:00:00"/>
    <x v="0"/>
    <x v="0"/>
    <n v="2"/>
    <n v="691.18"/>
    <n v="3"/>
    <n v="1295.97"/>
    <x v="0"/>
    <x v="0"/>
    <x v="10"/>
    <x v="0"/>
  </r>
  <r>
    <d v="2021-11-17T00:00:00"/>
    <x v="16"/>
    <x v="16"/>
    <n v="0"/>
    <n v="0"/>
    <n v="2"/>
    <n v="519.98"/>
    <x v="4"/>
    <x v="2"/>
    <x v="10"/>
    <x v="0"/>
  </r>
  <r>
    <d v="2021-11-19T00:00:00"/>
    <x v="29"/>
    <x v="28"/>
    <n v="2"/>
    <n v="125.98"/>
    <n v="3"/>
    <n v="269.97000000000003"/>
    <x v="2"/>
    <x v="4"/>
    <x v="10"/>
    <x v="0"/>
  </r>
  <r>
    <d v="2021-11-20T00:00:00"/>
    <x v="14"/>
    <x v="14"/>
    <n v="2"/>
    <n v="46.06"/>
    <n v="1"/>
    <n v="41.88"/>
    <x v="6"/>
    <x v="1"/>
    <x v="10"/>
    <x v="0"/>
  </r>
  <r>
    <d v="2021-11-21T00:00:00"/>
    <x v="10"/>
    <x v="10"/>
    <n v="0"/>
    <n v="0"/>
    <n v="2"/>
    <n v="79.98"/>
    <x v="2"/>
    <x v="1"/>
    <x v="10"/>
    <x v="0"/>
  </r>
  <r>
    <d v="2021-11-22T00:00:00"/>
    <x v="35"/>
    <x v="34"/>
    <n v="3"/>
    <n v="103.64999999999999"/>
    <n v="4"/>
    <n v="212.6"/>
    <x v="16"/>
    <x v="6"/>
    <x v="10"/>
    <x v="0"/>
  </r>
  <r>
    <d v="2021-11-23T00:00:00"/>
    <x v="18"/>
    <x v="18"/>
    <n v="1"/>
    <n v="20"/>
    <n v="2"/>
    <n v="79.98"/>
    <x v="3"/>
    <x v="2"/>
    <x v="10"/>
    <x v="0"/>
  </r>
  <r>
    <d v="2021-11-24T00:00:00"/>
    <x v="14"/>
    <x v="14"/>
    <n v="2"/>
    <n v="46.06"/>
    <n v="4"/>
    <n v="167.52"/>
    <x v="6"/>
    <x v="1"/>
    <x v="10"/>
    <x v="0"/>
  </r>
  <r>
    <d v="2021-11-25T00:00:00"/>
    <x v="19"/>
    <x v="19"/>
    <n v="2"/>
    <n v="588.04"/>
    <n v="4"/>
    <n v="1306.76"/>
    <x v="7"/>
    <x v="2"/>
    <x v="10"/>
    <x v="0"/>
  </r>
  <r>
    <d v="2021-11-26T00:00:00"/>
    <x v="16"/>
    <x v="16"/>
    <n v="3"/>
    <n v="623.97"/>
    <n v="2"/>
    <n v="519.98"/>
    <x v="4"/>
    <x v="2"/>
    <x v="10"/>
    <x v="0"/>
  </r>
  <r>
    <d v="2021-11-27T00:00:00"/>
    <x v="4"/>
    <x v="4"/>
    <n v="1"/>
    <n v="10"/>
    <n v="2"/>
    <n v="39.979999999999997"/>
    <x v="2"/>
    <x v="0"/>
    <x v="10"/>
    <x v="0"/>
  </r>
  <r>
    <d v="2021-11-28T00:00:00"/>
    <x v="26"/>
    <x v="25"/>
    <n v="3"/>
    <n v="634.95000000000005"/>
    <n v="2"/>
    <n v="498"/>
    <x v="11"/>
    <x v="4"/>
    <x v="10"/>
    <x v="0"/>
  </r>
  <r>
    <d v="2021-11-30T00:00:00"/>
    <x v="24"/>
    <x v="23"/>
    <n v="0"/>
    <n v="0"/>
    <n v="2"/>
    <n v="28000"/>
    <x v="9"/>
    <x v="3"/>
    <x v="10"/>
    <x v="0"/>
  </r>
  <r>
    <d v="2021-12-01T00:00:00"/>
    <x v="1"/>
    <x v="1"/>
    <n v="1"/>
    <n v="174.99"/>
    <n v="4"/>
    <n v="999.96"/>
    <x v="1"/>
    <x v="0"/>
    <x v="11"/>
    <x v="0"/>
  </r>
  <r>
    <d v="2021-12-02T00:00:00"/>
    <x v="10"/>
    <x v="10"/>
    <n v="0"/>
    <n v="0"/>
    <n v="3"/>
    <n v="119.97"/>
    <x v="2"/>
    <x v="1"/>
    <x v="11"/>
    <x v="0"/>
  </r>
  <r>
    <d v="2021-12-04T00:00:00"/>
    <x v="27"/>
    <x v="26"/>
    <n v="0"/>
    <n v="0"/>
    <n v="1"/>
    <n v="129"/>
    <x v="10"/>
    <x v="4"/>
    <x v="11"/>
    <x v="0"/>
  </r>
  <r>
    <d v="2021-12-05T00:00:00"/>
    <x v="3"/>
    <x v="3"/>
    <n v="1"/>
    <n v="41.99"/>
    <n v="2"/>
    <n v="139.97999999999999"/>
    <x v="1"/>
    <x v="0"/>
    <x v="11"/>
    <x v="0"/>
  </r>
  <r>
    <d v="2021-12-06T00:00:00"/>
    <x v="29"/>
    <x v="28"/>
    <n v="0"/>
    <n v="0"/>
    <n v="4"/>
    <n v="359.96"/>
    <x v="2"/>
    <x v="4"/>
    <x v="11"/>
    <x v="0"/>
  </r>
  <r>
    <d v="2021-12-07T00:00:00"/>
    <x v="13"/>
    <x v="13"/>
    <n v="2"/>
    <n v="179.82"/>
    <n v="3"/>
    <n v="359.64"/>
    <x v="6"/>
    <x v="1"/>
    <x v="11"/>
    <x v="0"/>
  </r>
  <r>
    <d v="2021-12-08T00:00:00"/>
    <x v="4"/>
    <x v="4"/>
    <n v="1"/>
    <n v="10"/>
    <n v="3"/>
    <n v="59.97"/>
    <x v="2"/>
    <x v="0"/>
    <x v="11"/>
    <x v="0"/>
  </r>
  <r>
    <d v="2021-12-09T00:00:00"/>
    <x v="33"/>
    <x v="32"/>
    <n v="1"/>
    <n v="359.96"/>
    <n v="1"/>
    <n v="399.95"/>
    <x v="0"/>
    <x v="6"/>
    <x v="11"/>
    <x v="0"/>
  </r>
  <r>
    <d v="2021-12-10T00:00:00"/>
    <x v="5"/>
    <x v="5"/>
    <n v="2"/>
    <n v="28"/>
    <n v="2"/>
    <n v="55.98"/>
    <x v="2"/>
    <x v="0"/>
    <x v="11"/>
    <x v="0"/>
  </r>
  <r>
    <d v="2021-12-11T00:00:00"/>
    <x v="25"/>
    <x v="24"/>
    <n v="2"/>
    <n v="24"/>
    <n v="4"/>
    <n v="80"/>
    <x v="10"/>
    <x v="4"/>
    <x v="11"/>
    <x v="0"/>
  </r>
  <r>
    <d v="2021-12-12T00:00:00"/>
    <x v="27"/>
    <x v="26"/>
    <n v="2"/>
    <n v="193.5"/>
    <n v="3"/>
    <n v="387"/>
    <x v="10"/>
    <x v="4"/>
    <x v="11"/>
    <x v="0"/>
  </r>
  <r>
    <d v="2021-12-13T00:00:00"/>
    <x v="32"/>
    <x v="31"/>
    <n v="0"/>
    <n v="0"/>
    <n v="1"/>
    <n v="99.99"/>
    <x v="2"/>
    <x v="5"/>
    <x v="11"/>
    <x v="0"/>
  </r>
  <r>
    <d v="2021-12-14T00:00:00"/>
    <x v="28"/>
    <x v="27"/>
    <n v="2"/>
    <n v="193.5"/>
    <n v="4"/>
    <n v="516"/>
    <x v="12"/>
    <x v="4"/>
    <x v="11"/>
    <x v="0"/>
  </r>
  <r>
    <d v="2021-12-15T00:00:00"/>
    <x v="14"/>
    <x v="14"/>
    <n v="2"/>
    <n v="46.06"/>
    <n v="4"/>
    <n v="167.52"/>
    <x v="6"/>
    <x v="1"/>
    <x v="11"/>
    <x v="0"/>
  </r>
  <r>
    <d v="2021-12-17T00:00:00"/>
    <x v="0"/>
    <x v="0"/>
    <n v="2"/>
    <n v="691.18"/>
    <n v="4"/>
    <n v="1727.96"/>
    <x v="0"/>
    <x v="0"/>
    <x v="11"/>
    <x v="0"/>
  </r>
  <r>
    <d v="2021-12-18T00:00:00"/>
    <x v="24"/>
    <x v="23"/>
    <n v="0"/>
    <n v="0"/>
    <n v="2"/>
    <n v="28000"/>
    <x v="9"/>
    <x v="3"/>
    <x v="11"/>
    <x v="0"/>
  </r>
  <r>
    <d v="2021-12-19T00:00:00"/>
    <x v="3"/>
    <x v="3"/>
    <n v="0"/>
    <n v="0"/>
    <n v="3"/>
    <n v="209.97"/>
    <x v="1"/>
    <x v="0"/>
    <x v="11"/>
    <x v="0"/>
  </r>
  <r>
    <d v="2021-12-21T00:00:00"/>
    <x v="17"/>
    <x v="17"/>
    <n v="3"/>
    <n v="549.75"/>
    <n v="4"/>
    <n v="862.36"/>
    <x v="7"/>
    <x v="2"/>
    <x v="11"/>
    <x v="0"/>
  </r>
  <r>
    <d v="2021-12-24T00:00:00"/>
    <x v="24"/>
    <x v="23"/>
    <n v="0"/>
    <n v="0"/>
    <n v="1"/>
    <n v="14000"/>
    <x v="9"/>
    <x v="3"/>
    <x v="11"/>
    <x v="0"/>
  </r>
  <r>
    <d v="2021-12-25T00:00:00"/>
    <x v="33"/>
    <x v="32"/>
    <n v="0"/>
    <n v="0"/>
    <n v="4"/>
    <n v="1599.8"/>
    <x v="0"/>
    <x v="6"/>
    <x v="11"/>
    <x v="0"/>
  </r>
  <r>
    <d v="2021-12-28T00:00:00"/>
    <x v="8"/>
    <x v="8"/>
    <n v="3"/>
    <n v="599.97"/>
    <n v="5"/>
    <n v="1249.95"/>
    <x v="4"/>
    <x v="1"/>
    <x v="11"/>
    <x v="0"/>
  </r>
  <r>
    <d v="2021-12-29T00:00:00"/>
    <x v="15"/>
    <x v="15"/>
    <n v="1"/>
    <n v="89.99"/>
    <n v="3"/>
    <n v="359.97"/>
    <x v="5"/>
    <x v="1"/>
    <x v="11"/>
    <x v="0"/>
  </r>
  <r>
    <d v="2021-12-30T00:00:00"/>
    <x v="5"/>
    <x v="5"/>
    <n v="3"/>
    <n v="42"/>
    <n v="4"/>
    <n v="111.96"/>
    <x v="2"/>
    <x v="0"/>
    <x v="11"/>
    <x v="0"/>
  </r>
  <r>
    <d v="2021-12-31T00:00:00"/>
    <x v="12"/>
    <x v="12"/>
    <n v="3"/>
    <n v="98.13"/>
    <n v="3"/>
    <n v="150.96"/>
    <x v="6"/>
    <x v="1"/>
    <x v="11"/>
    <x v="0"/>
  </r>
  <r>
    <d v="2022-01-01T00:00:00"/>
    <x v="4"/>
    <x v="4"/>
    <n v="3"/>
    <n v="30"/>
    <n v="4"/>
    <n v="79.959999999999994"/>
    <x v="2"/>
    <x v="0"/>
    <x v="0"/>
    <x v="1"/>
  </r>
  <r>
    <d v="2022-01-02T00:00:00"/>
    <x v="2"/>
    <x v="2"/>
    <n v="1"/>
    <n v="64.989999999999995"/>
    <n v="3"/>
    <n v="299.97000000000003"/>
    <x v="1"/>
    <x v="0"/>
    <x v="0"/>
    <x v="1"/>
  </r>
  <r>
    <d v="2022-01-03T00:00:00"/>
    <x v="13"/>
    <x v="13"/>
    <n v="1"/>
    <n v="89.91"/>
    <n v="5"/>
    <n v="599.4"/>
    <x v="6"/>
    <x v="1"/>
    <x v="0"/>
    <x v="1"/>
  </r>
  <r>
    <d v="2022-01-04T00:00:00"/>
    <x v="31"/>
    <x v="30"/>
    <n v="0"/>
    <n v="0"/>
    <n v="3"/>
    <n v="179.97"/>
    <x v="14"/>
    <x v="5"/>
    <x v="0"/>
    <x v="1"/>
  </r>
  <r>
    <d v="2022-01-06T00:00:00"/>
    <x v="19"/>
    <x v="19"/>
    <n v="3"/>
    <n v="882.06"/>
    <n v="4"/>
    <n v="1306.76"/>
    <x v="7"/>
    <x v="2"/>
    <x v="0"/>
    <x v="1"/>
  </r>
  <r>
    <d v="2022-01-07T00:00:00"/>
    <x v="22"/>
    <x v="21"/>
    <n v="0"/>
    <n v="0"/>
    <n v="3"/>
    <n v="14985"/>
    <x v="0"/>
    <x v="3"/>
    <x v="0"/>
    <x v="1"/>
  </r>
  <r>
    <d v="2022-01-09T00:00:00"/>
    <x v="13"/>
    <x v="13"/>
    <n v="3"/>
    <n v="269.73"/>
    <n v="1"/>
    <n v="119.88"/>
    <x v="6"/>
    <x v="1"/>
    <x v="0"/>
    <x v="1"/>
  </r>
  <r>
    <d v="2022-01-10T00:00:00"/>
    <x v="17"/>
    <x v="17"/>
    <n v="2"/>
    <n v="366.5"/>
    <n v="5"/>
    <n v="1077.95"/>
    <x v="7"/>
    <x v="2"/>
    <x v="0"/>
    <x v="1"/>
  </r>
  <r>
    <d v="2022-01-11T00:00:00"/>
    <x v="18"/>
    <x v="18"/>
    <n v="0"/>
    <n v="0"/>
    <n v="3"/>
    <n v="119.97"/>
    <x v="3"/>
    <x v="2"/>
    <x v="0"/>
    <x v="1"/>
  </r>
  <r>
    <d v="2022-01-12T00:00:00"/>
    <x v="6"/>
    <x v="6"/>
    <n v="2"/>
    <n v="30"/>
    <n v="1"/>
    <n v="29.99"/>
    <x v="3"/>
    <x v="0"/>
    <x v="0"/>
    <x v="1"/>
  </r>
  <r>
    <d v="2022-01-13T00:00:00"/>
    <x v="32"/>
    <x v="31"/>
    <n v="2"/>
    <n v="149.97999999999999"/>
    <n v="1"/>
    <n v="99.99"/>
    <x v="2"/>
    <x v="5"/>
    <x v="0"/>
    <x v="1"/>
  </r>
  <r>
    <d v="2022-01-14T00:00:00"/>
    <x v="14"/>
    <x v="14"/>
    <n v="1"/>
    <n v="23.03"/>
    <n v="1"/>
    <n v="41.88"/>
    <x v="6"/>
    <x v="1"/>
    <x v="0"/>
    <x v="1"/>
  </r>
  <r>
    <d v="2022-01-15T00:00:00"/>
    <x v="18"/>
    <x v="18"/>
    <n v="1"/>
    <n v="20"/>
    <n v="1"/>
    <n v="39.99"/>
    <x v="3"/>
    <x v="2"/>
    <x v="0"/>
    <x v="1"/>
  </r>
  <r>
    <d v="2022-01-16T00:00:00"/>
    <x v="1"/>
    <x v="1"/>
    <n v="3"/>
    <n v="524.97"/>
    <n v="4"/>
    <n v="999.96"/>
    <x v="1"/>
    <x v="0"/>
    <x v="0"/>
    <x v="1"/>
  </r>
  <r>
    <d v="2022-01-17T00:00:00"/>
    <x v="16"/>
    <x v="16"/>
    <n v="2"/>
    <n v="415.98"/>
    <n v="4"/>
    <n v="1039.96"/>
    <x v="4"/>
    <x v="2"/>
    <x v="0"/>
    <x v="1"/>
  </r>
  <r>
    <d v="2022-01-19T00:00:00"/>
    <x v="20"/>
    <x v="10"/>
    <n v="48"/>
    <n v="960"/>
    <n v="3"/>
    <n v="119.97"/>
    <x v="2"/>
    <x v="2"/>
    <x v="0"/>
    <x v="1"/>
  </r>
  <r>
    <d v="2022-01-20T00:00:00"/>
    <x v="32"/>
    <x v="31"/>
    <n v="1"/>
    <n v="74.989999999999995"/>
    <n v="1"/>
    <n v="99.99"/>
    <x v="2"/>
    <x v="5"/>
    <x v="0"/>
    <x v="1"/>
  </r>
  <r>
    <d v="2022-01-22T00:00:00"/>
    <x v="27"/>
    <x v="26"/>
    <n v="3"/>
    <n v="290.25"/>
    <n v="5"/>
    <n v="645"/>
    <x v="10"/>
    <x v="4"/>
    <x v="0"/>
    <x v="1"/>
  </r>
  <r>
    <d v="2022-01-23T00:00:00"/>
    <x v="25"/>
    <x v="24"/>
    <n v="3"/>
    <n v="36"/>
    <n v="3"/>
    <n v="60"/>
    <x v="10"/>
    <x v="4"/>
    <x v="0"/>
    <x v="1"/>
  </r>
  <r>
    <d v="2022-01-24T00:00:00"/>
    <x v="20"/>
    <x v="10"/>
    <n v="0"/>
    <n v="0"/>
    <n v="1"/>
    <n v="39.99"/>
    <x v="2"/>
    <x v="2"/>
    <x v="0"/>
    <x v="1"/>
  </r>
  <r>
    <d v="2022-01-25T00:00:00"/>
    <x v="13"/>
    <x v="13"/>
    <n v="0"/>
    <n v="0"/>
    <n v="2"/>
    <n v="239.76"/>
    <x v="6"/>
    <x v="1"/>
    <x v="0"/>
    <x v="1"/>
  </r>
  <r>
    <d v="2022-01-26T00:00:00"/>
    <x v="30"/>
    <x v="29"/>
    <n v="0"/>
    <n v="0"/>
    <n v="1"/>
    <n v="89.99"/>
    <x v="13"/>
    <x v="4"/>
    <x v="0"/>
    <x v="1"/>
  </r>
  <r>
    <d v="2022-01-27T00:00:00"/>
    <x v="13"/>
    <x v="13"/>
    <n v="1"/>
    <n v="89.91"/>
    <n v="4"/>
    <n v="479.52"/>
    <x v="6"/>
    <x v="1"/>
    <x v="0"/>
    <x v="1"/>
  </r>
  <r>
    <d v="2022-01-28T00:00:00"/>
    <x v="23"/>
    <x v="22"/>
    <n v="0"/>
    <n v="0"/>
    <n v="1"/>
    <n v="70"/>
    <x v="8"/>
    <x v="3"/>
    <x v="0"/>
    <x v="1"/>
  </r>
  <r>
    <d v="2022-01-29T00:00:00"/>
    <x v="23"/>
    <x v="22"/>
    <n v="3"/>
    <n v="105"/>
    <n v="1"/>
    <n v="70"/>
    <x v="8"/>
    <x v="3"/>
    <x v="0"/>
    <x v="1"/>
  </r>
  <r>
    <d v="2022-01-30T00:00:00"/>
    <x v="31"/>
    <x v="30"/>
    <n v="0"/>
    <n v="0"/>
    <n v="1"/>
    <n v="59.99"/>
    <x v="14"/>
    <x v="5"/>
    <x v="0"/>
    <x v="1"/>
  </r>
  <r>
    <d v="2022-01-31T00:00:00"/>
    <x v="14"/>
    <x v="14"/>
    <n v="2"/>
    <n v="46.06"/>
    <n v="4"/>
    <n v="167.52"/>
    <x v="6"/>
    <x v="1"/>
    <x v="0"/>
    <x v="1"/>
  </r>
  <r>
    <d v="2022-02-01T00:00:00"/>
    <x v="24"/>
    <x v="23"/>
    <n v="3"/>
    <n v="37800"/>
    <n v="1"/>
    <n v="14000"/>
    <x v="9"/>
    <x v="3"/>
    <x v="1"/>
    <x v="1"/>
  </r>
  <r>
    <d v="2022-02-02T00:00:00"/>
    <x v="0"/>
    <x v="0"/>
    <n v="1"/>
    <n v="345.59"/>
    <n v="1"/>
    <n v="431.99"/>
    <x v="0"/>
    <x v="0"/>
    <x v="1"/>
    <x v="1"/>
  </r>
  <r>
    <d v="2022-02-03T00:00:00"/>
    <x v="3"/>
    <x v="3"/>
    <n v="0"/>
    <n v="0"/>
    <n v="5"/>
    <n v="349.95"/>
    <x v="1"/>
    <x v="0"/>
    <x v="1"/>
    <x v="1"/>
  </r>
  <r>
    <d v="2022-02-04T00:00:00"/>
    <x v="12"/>
    <x v="12"/>
    <n v="1"/>
    <n v="32.71"/>
    <n v="5"/>
    <n v="251.6"/>
    <x v="6"/>
    <x v="1"/>
    <x v="1"/>
    <x v="1"/>
  </r>
  <r>
    <d v="2022-02-05T00:00:00"/>
    <x v="7"/>
    <x v="7"/>
    <n v="0"/>
    <n v="0"/>
    <n v="2"/>
    <n v="551.76"/>
    <x v="1"/>
    <x v="0"/>
    <x v="1"/>
    <x v="1"/>
  </r>
  <r>
    <d v="2022-02-06T00:00:00"/>
    <x v="19"/>
    <x v="19"/>
    <n v="52"/>
    <n v="15289.039999999999"/>
    <n v="3"/>
    <n v="980.07"/>
    <x v="7"/>
    <x v="2"/>
    <x v="1"/>
    <x v="1"/>
  </r>
  <r>
    <d v="2022-02-07T00:00:00"/>
    <x v="8"/>
    <x v="8"/>
    <n v="1"/>
    <n v="199.99"/>
    <n v="4"/>
    <n v="999.96"/>
    <x v="4"/>
    <x v="1"/>
    <x v="1"/>
    <x v="1"/>
  </r>
  <r>
    <d v="2022-02-08T00:00:00"/>
    <x v="0"/>
    <x v="0"/>
    <n v="0"/>
    <n v="0"/>
    <n v="4"/>
    <n v="1727.96"/>
    <x v="0"/>
    <x v="0"/>
    <x v="1"/>
    <x v="1"/>
  </r>
  <r>
    <d v="2022-02-09T00:00:00"/>
    <x v="23"/>
    <x v="22"/>
    <n v="2"/>
    <n v="70"/>
    <n v="1"/>
    <n v="70"/>
    <x v="8"/>
    <x v="3"/>
    <x v="1"/>
    <x v="1"/>
  </r>
  <r>
    <d v="2022-02-10T00:00:00"/>
    <x v="25"/>
    <x v="24"/>
    <n v="2"/>
    <n v="24"/>
    <n v="5"/>
    <n v="100"/>
    <x v="10"/>
    <x v="4"/>
    <x v="1"/>
    <x v="1"/>
  </r>
  <r>
    <d v="2022-02-11T00:00:00"/>
    <x v="1"/>
    <x v="1"/>
    <n v="3"/>
    <n v="524.97"/>
    <n v="3"/>
    <n v="749.97"/>
    <x v="1"/>
    <x v="0"/>
    <x v="1"/>
    <x v="1"/>
  </r>
  <r>
    <d v="2022-02-12T00:00:00"/>
    <x v="26"/>
    <x v="25"/>
    <n v="1"/>
    <n v="211.65"/>
    <n v="2"/>
    <n v="498"/>
    <x v="11"/>
    <x v="4"/>
    <x v="1"/>
    <x v="1"/>
  </r>
  <r>
    <d v="2022-02-13T00:00:00"/>
    <x v="14"/>
    <x v="14"/>
    <n v="0"/>
    <n v="0"/>
    <n v="5"/>
    <n v="209.4"/>
    <x v="6"/>
    <x v="1"/>
    <x v="1"/>
    <x v="1"/>
  </r>
  <r>
    <d v="2022-02-14T00:00:00"/>
    <x v="22"/>
    <x v="21"/>
    <n v="45"/>
    <n v="202297.5"/>
    <n v="3"/>
    <n v="14985"/>
    <x v="0"/>
    <x v="3"/>
    <x v="1"/>
    <x v="1"/>
  </r>
  <r>
    <d v="2022-02-15T00:00:00"/>
    <x v="35"/>
    <x v="34"/>
    <n v="0"/>
    <n v="0"/>
    <n v="4"/>
    <n v="212.6"/>
    <x v="16"/>
    <x v="6"/>
    <x v="1"/>
    <x v="1"/>
  </r>
  <r>
    <d v="2022-02-16T00:00:00"/>
    <x v="5"/>
    <x v="5"/>
    <n v="0"/>
    <n v="0"/>
    <n v="2"/>
    <n v="55.98"/>
    <x v="2"/>
    <x v="0"/>
    <x v="1"/>
    <x v="1"/>
  </r>
  <r>
    <d v="2022-02-17T00:00:00"/>
    <x v="8"/>
    <x v="8"/>
    <n v="2"/>
    <n v="399.98"/>
    <n v="1"/>
    <n v="249.99"/>
    <x v="4"/>
    <x v="1"/>
    <x v="1"/>
    <x v="1"/>
  </r>
  <r>
    <d v="2022-02-18T00:00:00"/>
    <x v="24"/>
    <x v="23"/>
    <n v="1"/>
    <n v="12600"/>
    <n v="2"/>
    <n v="28000"/>
    <x v="9"/>
    <x v="3"/>
    <x v="1"/>
    <x v="1"/>
  </r>
  <r>
    <d v="2022-02-19T00:00:00"/>
    <x v="34"/>
    <x v="33"/>
    <n v="2"/>
    <n v="488.6"/>
    <n v="4"/>
    <n v="1396"/>
    <x v="15"/>
    <x v="6"/>
    <x v="1"/>
    <x v="1"/>
  </r>
  <r>
    <d v="2022-02-20T00:00:00"/>
    <x v="1"/>
    <x v="1"/>
    <n v="1"/>
    <n v="174.99"/>
    <n v="2"/>
    <n v="499.98"/>
    <x v="1"/>
    <x v="0"/>
    <x v="1"/>
    <x v="1"/>
  </r>
  <r>
    <d v="2022-02-21T00:00:00"/>
    <x v="19"/>
    <x v="19"/>
    <n v="3"/>
    <n v="882.06"/>
    <n v="3"/>
    <n v="980.07"/>
    <x v="7"/>
    <x v="2"/>
    <x v="1"/>
    <x v="1"/>
  </r>
  <r>
    <d v="2022-02-22T00:00:00"/>
    <x v="12"/>
    <x v="12"/>
    <n v="1"/>
    <n v="32.71"/>
    <n v="5"/>
    <n v="251.6"/>
    <x v="6"/>
    <x v="1"/>
    <x v="1"/>
    <x v="1"/>
  </r>
  <r>
    <d v="2022-02-23T00:00:00"/>
    <x v="12"/>
    <x v="12"/>
    <n v="2"/>
    <n v="65.42"/>
    <n v="1"/>
    <n v="50.32"/>
    <x v="6"/>
    <x v="1"/>
    <x v="1"/>
    <x v="1"/>
  </r>
  <r>
    <d v="2022-02-24T00:00:00"/>
    <x v="20"/>
    <x v="10"/>
    <n v="3"/>
    <n v="60"/>
    <n v="1"/>
    <n v="39.99"/>
    <x v="2"/>
    <x v="2"/>
    <x v="1"/>
    <x v="1"/>
  </r>
  <r>
    <d v="2022-02-25T00:00:00"/>
    <x v="27"/>
    <x v="26"/>
    <n v="2"/>
    <n v="193.5"/>
    <n v="1"/>
    <n v="129"/>
    <x v="10"/>
    <x v="4"/>
    <x v="1"/>
    <x v="1"/>
  </r>
  <r>
    <d v="2022-02-26T00:00:00"/>
    <x v="25"/>
    <x v="24"/>
    <n v="0"/>
    <n v="0"/>
    <n v="3"/>
    <n v="60"/>
    <x v="10"/>
    <x v="4"/>
    <x v="1"/>
    <x v="1"/>
  </r>
  <r>
    <d v="2022-02-27T00:00:00"/>
    <x v="8"/>
    <x v="8"/>
    <n v="0"/>
    <n v="0"/>
    <n v="2"/>
    <n v="499.98"/>
    <x v="4"/>
    <x v="1"/>
    <x v="1"/>
    <x v="1"/>
  </r>
  <r>
    <d v="2022-02-28T00:00:00"/>
    <x v="32"/>
    <x v="31"/>
    <n v="0"/>
    <n v="0"/>
    <n v="3"/>
    <n v="299.97000000000003"/>
    <x v="2"/>
    <x v="5"/>
    <x v="1"/>
    <x v="1"/>
  </r>
  <r>
    <d v="2022-03-01T00:00:00"/>
    <x v="33"/>
    <x v="32"/>
    <n v="3"/>
    <n v="1079.8799999999999"/>
    <n v="2"/>
    <n v="799.9"/>
    <x v="0"/>
    <x v="6"/>
    <x v="2"/>
    <x v="1"/>
  </r>
  <r>
    <d v="2022-03-02T00:00:00"/>
    <x v="26"/>
    <x v="25"/>
    <n v="3"/>
    <n v="634.95000000000005"/>
    <n v="3"/>
    <n v="747"/>
    <x v="11"/>
    <x v="4"/>
    <x v="2"/>
    <x v="1"/>
  </r>
  <r>
    <d v="2022-03-03T00:00:00"/>
    <x v="28"/>
    <x v="27"/>
    <n v="1"/>
    <n v="96.75"/>
    <n v="4"/>
    <n v="516"/>
    <x v="12"/>
    <x v="4"/>
    <x v="2"/>
    <x v="1"/>
  </r>
  <r>
    <d v="2022-03-04T00:00:00"/>
    <x v="23"/>
    <x v="22"/>
    <n v="1"/>
    <n v="35"/>
    <n v="2"/>
    <n v="140"/>
    <x v="8"/>
    <x v="3"/>
    <x v="2"/>
    <x v="1"/>
  </r>
  <r>
    <d v="2022-03-05T00:00:00"/>
    <x v="30"/>
    <x v="29"/>
    <n v="0"/>
    <n v="0"/>
    <n v="1"/>
    <n v="89.99"/>
    <x v="13"/>
    <x v="4"/>
    <x v="2"/>
    <x v="1"/>
  </r>
  <r>
    <d v="2022-03-06T00:00:00"/>
    <x v="14"/>
    <x v="14"/>
    <n v="1"/>
    <n v="23.03"/>
    <n v="3"/>
    <n v="125.64"/>
    <x v="6"/>
    <x v="1"/>
    <x v="2"/>
    <x v="1"/>
  </r>
  <r>
    <d v="2022-03-07T00:00:00"/>
    <x v="17"/>
    <x v="17"/>
    <n v="0"/>
    <n v="0"/>
    <n v="2"/>
    <n v="431.18"/>
    <x v="7"/>
    <x v="2"/>
    <x v="2"/>
    <x v="1"/>
  </r>
  <r>
    <d v="2022-03-08T00:00:00"/>
    <x v="21"/>
    <x v="20"/>
    <n v="32"/>
    <n v="18719.68"/>
    <n v="5"/>
    <n v="3249.95"/>
    <x v="4"/>
    <x v="2"/>
    <x v="2"/>
    <x v="1"/>
  </r>
  <r>
    <d v="2022-03-09T00:00:00"/>
    <x v="9"/>
    <x v="9"/>
    <n v="1"/>
    <n v="38.99"/>
    <n v="2"/>
    <n v="119.98"/>
    <x v="5"/>
    <x v="1"/>
    <x v="2"/>
    <x v="1"/>
  </r>
  <r>
    <d v="2022-03-10T00:00:00"/>
    <x v="30"/>
    <x v="29"/>
    <n v="33"/>
    <n v="2078.67"/>
    <n v="4"/>
    <n v="359.96"/>
    <x v="13"/>
    <x v="4"/>
    <x v="2"/>
    <x v="1"/>
  </r>
  <r>
    <d v="2022-03-11T00:00:00"/>
    <x v="31"/>
    <x v="30"/>
    <n v="0"/>
    <n v="0"/>
    <n v="4"/>
    <n v="239.96"/>
    <x v="14"/>
    <x v="5"/>
    <x v="2"/>
    <x v="1"/>
  </r>
  <r>
    <d v="2022-03-12T00:00:00"/>
    <x v="3"/>
    <x v="3"/>
    <n v="2"/>
    <n v="83.98"/>
    <n v="5"/>
    <n v="349.95"/>
    <x v="1"/>
    <x v="0"/>
    <x v="2"/>
    <x v="1"/>
  </r>
  <r>
    <d v="2022-03-13T00:00:00"/>
    <x v="27"/>
    <x v="26"/>
    <n v="0"/>
    <n v="0"/>
    <n v="1"/>
    <n v="129"/>
    <x v="10"/>
    <x v="4"/>
    <x v="2"/>
    <x v="1"/>
  </r>
  <r>
    <d v="2022-03-14T00:00:00"/>
    <x v="22"/>
    <x v="21"/>
    <n v="1"/>
    <n v="4495.5"/>
    <n v="3"/>
    <n v="14985"/>
    <x v="0"/>
    <x v="3"/>
    <x v="2"/>
    <x v="1"/>
  </r>
  <r>
    <d v="2022-03-15T00:00:00"/>
    <x v="19"/>
    <x v="19"/>
    <n v="0"/>
    <n v="0"/>
    <n v="3"/>
    <n v="980.07"/>
    <x v="7"/>
    <x v="2"/>
    <x v="2"/>
    <x v="1"/>
  </r>
  <r>
    <d v="2022-03-16T00:00:00"/>
    <x v="30"/>
    <x v="29"/>
    <n v="3"/>
    <n v="188.97"/>
    <n v="2"/>
    <n v="179.98"/>
    <x v="13"/>
    <x v="4"/>
    <x v="2"/>
    <x v="1"/>
  </r>
  <r>
    <d v="2022-03-17T00:00:00"/>
    <x v="11"/>
    <x v="11"/>
    <n v="2"/>
    <n v="43.98"/>
    <n v="4"/>
    <n v="159.96"/>
    <x v="2"/>
    <x v="1"/>
    <x v="2"/>
    <x v="1"/>
  </r>
  <r>
    <d v="2022-03-18T00:00:00"/>
    <x v="19"/>
    <x v="19"/>
    <n v="1"/>
    <n v="294.02"/>
    <n v="3"/>
    <n v="980.07"/>
    <x v="7"/>
    <x v="2"/>
    <x v="2"/>
    <x v="1"/>
  </r>
  <r>
    <d v="2022-03-19T00:00:00"/>
    <x v="34"/>
    <x v="33"/>
    <n v="2"/>
    <n v="488.6"/>
    <n v="2"/>
    <n v="698"/>
    <x v="15"/>
    <x v="6"/>
    <x v="2"/>
    <x v="1"/>
  </r>
  <r>
    <d v="2022-03-20T00:00:00"/>
    <x v="20"/>
    <x v="10"/>
    <n v="3"/>
    <n v="60"/>
    <n v="5"/>
    <n v="199.95"/>
    <x v="2"/>
    <x v="2"/>
    <x v="2"/>
    <x v="1"/>
  </r>
  <r>
    <d v="2022-03-21T00:00:00"/>
    <x v="31"/>
    <x v="30"/>
    <n v="1"/>
    <n v="38.99"/>
    <n v="2"/>
    <n v="119.98"/>
    <x v="14"/>
    <x v="5"/>
    <x v="2"/>
    <x v="1"/>
  </r>
  <r>
    <d v="2022-03-22T00:00:00"/>
    <x v="9"/>
    <x v="9"/>
    <n v="3"/>
    <n v="116.97"/>
    <n v="4"/>
    <n v="239.96"/>
    <x v="5"/>
    <x v="1"/>
    <x v="2"/>
    <x v="1"/>
  </r>
  <r>
    <d v="2022-03-23T00:00:00"/>
    <x v="6"/>
    <x v="6"/>
    <n v="0"/>
    <n v="0"/>
    <n v="2"/>
    <n v="59.98"/>
    <x v="3"/>
    <x v="0"/>
    <x v="2"/>
    <x v="1"/>
  </r>
  <r>
    <d v="2022-03-24T00:00:00"/>
    <x v="31"/>
    <x v="30"/>
    <n v="3"/>
    <n v="116.97"/>
    <n v="3"/>
    <n v="179.97"/>
    <x v="14"/>
    <x v="5"/>
    <x v="2"/>
    <x v="1"/>
  </r>
  <r>
    <d v="2022-03-25T00:00:00"/>
    <x v="33"/>
    <x v="32"/>
    <n v="3"/>
    <n v="1079.8799999999999"/>
    <n v="5"/>
    <n v="1999.75"/>
    <x v="0"/>
    <x v="6"/>
    <x v="2"/>
    <x v="1"/>
  </r>
  <r>
    <d v="2022-03-26T00:00:00"/>
    <x v="7"/>
    <x v="7"/>
    <n v="1"/>
    <n v="234.5"/>
    <n v="3"/>
    <n v="827.64"/>
    <x v="1"/>
    <x v="0"/>
    <x v="2"/>
    <x v="1"/>
  </r>
  <r>
    <d v="2022-03-27T00:00:00"/>
    <x v="0"/>
    <x v="0"/>
    <n v="2"/>
    <n v="691.18"/>
    <n v="1"/>
    <n v="431.99"/>
    <x v="0"/>
    <x v="0"/>
    <x v="2"/>
    <x v="1"/>
  </r>
  <r>
    <d v="2022-03-28T00:00:00"/>
    <x v="17"/>
    <x v="17"/>
    <n v="41"/>
    <n v="7513.25"/>
    <n v="5"/>
    <n v="1077.95"/>
    <x v="7"/>
    <x v="2"/>
    <x v="2"/>
    <x v="1"/>
  </r>
  <r>
    <d v="2022-03-29T00:00:00"/>
    <x v="25"/>
    <x v="24"/>
    <n v="0"/>
    <n v="0"/>
    <n v="4"/>
    <n v="80"/>
    <x v="10"/>
    <x v="4"/>
    <x v="2"/>
    <x v="1"/>
  </r>
  <r>
    <d v="2022-03-30T00:00:00"/>
    <x v="15"/>
    <x v="15"/>
    <n v="3"/>
    <n v="269.96999999999997"/>
    <n v="3"/>
    <n v="359.97"/>
    <x v="5"/>
    <x v="1"/>
    <x v="2"/>
    <x v="1"/>
  </r>
  <r>
    <d v="2022-03-31T00:00:00"/>
    <x v="6"/>
    <x v="6"/>
    <n v="3"/>
    <n v="45"/>
    <n v="2"/>
    <n v="59.98"/>
    <x v="3"/>
    <x v="0"/>
    <x v="2"/>
    <x v="1"/>
  </r>
  <r>
    <d v="2022-04-01T00:00:00"/>
    <x v="24"/>
    <x v="23"/>
    <n v="1"/>
    <n v="12600"/>
    <n v="1"/>
    <n v="14000"/>
    <x v="9"/>
    <x v="3"/>
    <x v="3"/>
    <x v="1"/>
  </r>
  <r>
    <d v="2022-04-02T00:00:00"/>
    <x v="8"/>
    <x v="8"/>
    <n v="48"/>
    <n v="9599.52"/>
    <n v="5"/>
    <n v="1249.95"/>
    <x v="4"/>
    <x v="1"/>
    <x v="3"/>
    <x v="1"/>
  </r>
  <r>
    <d v="2022-04-03T00:00:00"/>
    <x v="29"/>
    <x v="28"/>
    <n v="3"/>
    <n v="188.97"/>
    <n v="3"/>
    <n v="269.97000000000003"/>
    <x v="2"/>
    <x v="4"/>
    <x v="3"/>
    <x v="1"/>
  </r>
  <r>
    <d v="2022-04-04T00:00:00"/>
    <x v="25"/>
    <x v="24"/>
    <n v="2"/>
    <n v="24"/>
    <n v="2"/>
    <n v="40"/>
    <x v="10"/>
    <x v="4"/>
    <x v="3"/>
    <x v="1"/>
  </r>
  <r>
    <d v="2022-04-05T00:00:00"/>
    <x v="31"/>
    <x v="30"/>
    <n v="1"/>
    <n v="38.99"/>
    <n v="3"/>
    <n v="179.97"/>
    <x v="14"/>
    <x v="5"/>
    <x v="3"/>
    <x v="1"/>
  </r>
  <r>
    <d v="2022-04-06T00:00:00"/>
    <x v="29"/>
    <x v="28"/>
    <n v="1"/>
    <n v="62.99"/>
    <n v="4"/>
    <n v="359.96"/>
    <x v="2"/>
    <x v="4"/>
    <x v="3"/>
    <x v="1"/>
  </r>
  <r>
    <d v="2022-04-07T00:00:00"/>
    <x v="22"/>
    <x v="21"/>
    <n v="0"/>
    <n v="0"/>
    <n v="3"/>
    <n v="14985"/>
    <x v="0"/>
    <x v="3"/>
    <x v="3"/>
    <x v="1"/>
  </r>
  <r>
    <d v="2022-04-08T00:00:00"/>
    <x v="1"/>
    <x v="1"/>
    <n v="1"/>
    <n v="174.99"/>
    <n v="4"/>
    <n v="999.96"/>
    <x v="1"/>
    <x v="0"/>
    <x v="3"/>
    <x v="1"/>
  </r>
  <r>
    <d v="2022-04-09T00:00:00"/>
    <x v="8"/>
    <x v="8"/>
    <n v="0"/>
    <n v="0"/>
    <n v="5"/>
    <n v="1249.95"/>
    <x v="4"/>
    <x v="1"/>
    <x v="3"/>
    <x v="1"/>
  </r>
  <r>
    <d v="2022-04-10T00:00:00"/>
    <x v="1"/>
    <x v="1"/>
    <n v="1"/>
    <n v="174.99"/>
    <n v="2"/>
    <n v="499.98"/>
    <x v="1"/>
    <x v="0"/>
    <x v="3"/>
    <x v="1"/>
  </r>
  <r>
    <d v="2022-04-11T00:00:00"/>
    <x v="11"/>
    <x v="11"/>
    <n v="3"/>
    <n v="65.97"/>
    <n v="1"/>
    <n v="39.99"/>
    <x v="2"/>
    <x v="1"/>
    <x v="3"/>
    <x v="1"/>
  </r>
  <r>
    <d v="2022-04-12T00:00:00"/>
    <x v="1"/>
    <x v="1"/>
    <n v="2"/>
    <n v="349.98"/>
    <n v="1"/>
    <n v="249.99"/>
    <x v="1"/>
    <x v="0"/>
    <x v="3"/>
    <x v="1"/>
  </r>
  <r>
    <d v="2022-04-13T00:00:00"/>
    <x v="6"/>
    <x v="6"/>
    <n v="28"/>
    <n v="420"/>
    <n v="4"/>
    <n v="119.96"/>
    <x v="3"/>
    <x v="0"/>
    <x v="3"/>
    <x v="1"/>
  </r>
  <r>
    <d v="2022-04-14T00:00:00"/>
    <x v="20"/>
    <x v="10"/>
    <n v="2"/>
    <n v="40"/>
    <n v="3"/>
    <n v="119.97"/>
    <x v="2"/>
    <x v="2"/>
    <x v="3"/>
    <x v="1"/>
  </r>
  <r>
    <d v="2022-04-15T00:00:00"/>
    <x v="7"/>
    <x v="7"/>
    <n v="2"/>
    <n v="469"/>
    <n v="3"/>
    <n v="827.64"/>
    <x v="1"/>
    <x v="0"/>
    <x v="3"/>
    <x v="1"/>
  </r>
  <r>
    <d v="2022-04-16T00:00:00"/>
    <x v="33"/>
    <x v="32"/>
    <n v="3"/>
    <n v="1079.8799999999999"/>
    <n v="4"/>
    <n v="1599.8"/>
    <x v="0"/>
    <x v="6"/>
    <x v="3"/>
    <x v="1"/>
  </r>
  <r>
    <d v="2022-04-17T00:00:00"/>
    <x v="25"/>
    <x v="24"/>
    <n v="0"/>
    <n v="0"/>
    <n v="5"/>
    <n v="100"/>
    <x v="10"/>
    <x v="4"/>
    <x v="3"/>
    <x v="1"/>
  </r>
  <r>
    <d v="2022-04-18T00:00:00"/>
    <x v="35"/>
    <x v="34"/>
    <n v="0"/>
    <n v="0"/>
    <n v="2"/>
    <n v="106.3"/>
    <x v="16"/>
    <x v="6"/>
    <x v="3"/>
    <x v="1"/>
  </r>
  <r>
    <d v="2022-04-19T00:00:00"/>
    <x v="30"/>
    <x v="29"/>
    <n v="3"/>
    <n v="188.97"/>
    <n v="2"/>
    <n v="179.98"/>
    <x v="13"/>
    <x v="4"/>
    <x v="3"/>
    <x v="1"/>
  </r>
  <r>
    <d v="2022-04-20T00:00:00"/>
    <x v="14"/>
    <x v="14"/>
    <n v="3"/>
    <n v="69.09"/>
    <n v="4"/>
    <n v="167.52"/>
    <x v="6"/>
    <x v="1"/>
    <x v="3"/>
    <x v="1"/>
  </r>
  <r>
    <d v="2022-04-21T00:00:00"/>
    <x v="14"/>
    <x v="14"/>
    <n v="2"/>
    <n v="46.06"/>
    <n v="3"/>
    <n v="125.64"/>
    <x v="6"/>
    <x v="1"/>
    <x v="3"/>
    <x v="1"/>
  </r>
  <r>
    <d v="2022-04-22T00:00:00"/>
    <x v="8"/>
    <x v="8"/>
    <n v="2"/>
    <n v="399.98"/>
    <n v="5"/>
    <n v="1249.95"/>
    <x v="4"/>
    <x v="1"/>
    <x v="3"/>
    <x v="1"/>
  </r>
  <r>
    <d v="2022-04-23T00:00:00"/>
    <x v="12"/>
    <x v="12"/>
    <n v="1"/>
    <n v="32.71"/>
    <n v="1"/>
    <n v="50.32"/>
    <x v="6"/>
    <x v="1"/>
    <x v="3"/>
    <x v="1"/>
  </r>
  <r>
    <d v="2022-04-24T00:00:00"/>
    <x v="9"/>
    <x v="9"/>
    <n v="2"/>
    <n v="77.98"/>
    <n v="1"/>
    <n v="59.99"/>
    <x v="5"/>
    <x v="1"/>
    <x v="3"/>
    <x v="1"/>
  </r>
  <r>
    <d v="2022-04-25T00:00:00"/>
    <x v="21"/>
    <x v="20"/>
    <n v="2"/>
    <n v="1169.98"/>
    <n v="1"/>
    <n v="649.99"/>
    <x v="4"/>
    <x v="2"/>
    <x v="3"/>
    <x v="1"/>
  </r>
  <r>
    <d v="2022-04-26T00:00:00"/>
    <x v="17"/>
    <x v="17"/>
    <n v="41"/>
    <n v="7513.25"/>
    <n v="5"/>
    <n v="1077.95"/>
    <x v="7"/>
    <x v="2"/>
    <x v="3"/>
    <x v="1"/>
  </r>
  <r>
    <d v="2022-04-27T00:00:00"/>
    <x v="27"/>
    <x v="26"/>
    <n v="38"/>
    <n v="3676.5"/>
    <n v="1"/>
    <n v="129"/>
    <x v="10"/>
    <x v="4"/>
    <x v="3"/>
    <x v="1"/>
  </r>
  <r>
    <d v="2022-04-28T00:00:00"/>
    <x v="19"/>
    <x v="19"/>
    <n v="2"/>
    <n v="588.04"/>
    <n v="1"/>
    <n v="326.69"/>
    <x v="7"/>
    <x v="2"/>
    <x v="3"/>
    <x v="1"/>
  </r>
  <r>
    <d v="2022-04-29T00:00:00"/>
    <x v="18"/>
    <x v="18"/>
    <n v="0"/>
    <n v="0"/>
    <n v="5"/>
    <n v="199.95"/>
    <x v="3"/>
    <x v="2"/>
    <x v="3"/>
    <x v="1"/>
  </r>
  <r>
    <d v="2022-04-30T00:00:00"/>
    <x v="1"/>
    <x v="1"/>
    <n v="1"/>
    <n v="174.99"/>
    <n v="1"/>
    <n v="249.99"/>
    <x v="1"/>
    <x v="0"/>
    <x v="3"/>
    <x v="1"/>
  </r>
  <r>
    <d v="2022-05-01T00:00:00"/>
    <x v="21"/>
    <x v="20"/>
    <n v="3"/>
    <n v="1754.97"/>
    <n v="5"/>
    <n v="3249.95"/>
    <x v="4"/>
    <x v="2"/>
    <x v="4"/>
    <x v="1"/>
  </r>
  <r>
    <d v="2022-05-02T00:00:00"/>
    <x v="3"/>
    <x v="3"/>
    <n v="1"/>
    <n v="41.99"/>
    <n v="4"/>
    <n v="279.95999999999998"/>
    <x v="1"/>
    <x v="0"/>
    <x v="4"/>
    <x v="1"/>
  </r>
  <r>
    <d v="2022-05-03T00:00:00"/>
    <x v="27"/>
    <x v="26"/>
    <n v="0"/>
    <n v="0"/>
    <n v="5"/>
    <n v="645"/>
    <x v="10"/>
    <x v="4"/>
    <x v="4"/>
    <x v="1"/>
  </r>
  <r>
    <d v="2022-05-04T00:00:00"/>
    <x v="11"/>
    <x v="11"/>
    <n v="0"/>
    <n v="0"/>
    <n v="4"/>
    <n v="159.96"/>
    <x v="2"/>
    <x v="1"/>
    <x v="4"/>
    <x v="1"/>
  </r>
  <r>
    <d v="2022-05-05T00:00:00"/>
    <x v="0"/>
    <x v="0"/>
    <n v="0"/>
    <n v="0"/>
    <n v="1"/>
    <n v="431.99"/>
    <x v="0"/>
    <x v="0"/>
    <x v="4"/>
    <x v="1"/>
  </r>
  <r>
    <d v="2022-05-06T00:00:00"/>
    <x v="1"/>
    <x v="1"/>
    <n v="1"/>
    <n v="174.99"/>
    <n v="3"/>
    <n v="749.97"/>
    <x v="1"/>
    <x v="0"/>
    <x v="4"/>
    <x v="1"/>
  </r>
  <r>
    <d v="2022-05-07T00:00:00"/>
    <x v="15"/>
    <x v="15"/>
    <n v="0"/>
    <n v="0"/>
    <n v="1"/>
    <n v="119.99"/>
    <x v="5"/>
    <x v="1"/>
    <x v="4"/>
    <x v="1"/>
  </r>
  <r>
    <d v="2022-05-08T00:00:00"/>
    <x v="24"/>
    <x v="23"/>
    <n v="1"/>
    <n v="12600"/>
    <n v="2"/>
    <n v="28000"/>
    <x v="9"/>
    <x v="3"/>
    <x v="4"/>
    <x v="1"/>
  </r>
  <r>
    <d v="2022-05-09T00:00:00"/>
    <x v="20"/>
    <x v="10"/>
    <n v="3"/>
    <n v="60"/>
    <n v="5"/>
    <n v="199.95"/>
    <x v="2"/>
    <x v="2"/>
    <x v="4"/>
    <x v="1"/>
  </r>
  <r>
    <d v="2022-05-10T00:00:00"/>
    <x v="29"/>
    <x v="28"/>
    <n v="1"/>
    <n v="62.99"/>
    <n v="2"/>
    <n v="179.98"/>
    <x v="2"/>
    <x v="4"/>
    <x v="4"/>
    <x v="1"/>
  </r>
  <r>
    <d v="2022-05-11T00:00:00"/>
    <x v="29"/>
    <x v="28"/>
    <n v="0"/>
    <n v="0"/>
    <n v="1"/>
    <n v="89.99"/>
    <x v="2"/>
    <x v="4"/>
    <x v="4"/>
    <x v="1"/>
  </r>
  <r>
    <d v="2022-05-12T00:00:00"/>
    <x v="30"/>
    <x v="29"/>
    <n v="2"/>
    <n v="125.98"/>
    <n v="2"/>
    <n v="179.98"/>
    <x v="13"/>
    <x v="4"/>
    <x v="4"/>
    <x v="1"/>
  </r>
  <r>
    <d v="2022-05-13T00:00:00"/>
    <x v="6"/>
    <x v="6"/>
    <n v="3"/>
    <n v="45"/>
    <n v="1"/>
    <n v="29.99"/>
    <x v="3"/>
    <x v="0"/>
    <x v="4"/>
    <x v="1"/>
  </r>
  <r>
    <d v="2022-05-14T00:00:00"/>
    <x v="33"/>
    <x v="32"/>
    <n v="1"/>
    <n v="359.96"/>
    <n v="1"/>
    <n v="399.95"/>
    <x v="0"/>
    <x v="6"/>
    <x v="4"/>
    <x v="1"/>
  </r>
  <r>
    <d v="2022-05-15T00:00:00"/>
    <x v="19"/>
    <x v="19"/>
    <n v="1"/>
    <n v="294.02"/>
    <n v="4"/>
    <n v="1306.76"/>
    <x v="7"/>
    <x v="2"/>
    <x v="4"/>
    <x v="1"/>
  </r>
  <r>
    <d v="2022-05-16T00:00:00"/>
    <x v="9"/>
    <x v="9"/>
    <n v="43"/>
    <n v="1676.5700000000002"/>
    <n v="4"/>
    <n v="239.96"/>
    <x v="5"/>
    <x v="1"/>
    <x v="4"/>
    <x v="1"/>
  </r>
  <r>
    <d v="2022-05-17T00:00:00"/>
    <x v="34"/>
    <x v="33"/>
    <n v="26"/>
    <n v="6351.8"/>
    <n v="3"/>
    <n v="1047"/>
    <x v="15"/>
    <x v="6"/>
    <x v="4"/>
    <x v="1"/>
  </r>
  <r>
    <d v="2022-05-18T00:00:00"/>
    <x v="17"/>
    <x v="17"/>
    <n v="2"/>
    <n v="366.5"/>
    <n v="1"/>
    <n v="215.59"/>
    <x v="7"/>
    <x v="2"/>
    <x v="4"/>
    <x v="1"/>
  </r>
  <r>
    <d v="2022-05-19T00:00:00"/>
    <x v="11"/>
    <x v="11"/>
    <n v="0"/>
    <n v="0"/>
    <n v="5"/>
    <n v="199.95"/>
    <x v="2"/>
    <x v="1"/>
    <x v="4"/>
    <x v="1"/>
  </r>
  <r>
    <d v="2022-05-20T00:00:00"/>
    <x v="17"/>
    <x v="17"/>
    <n v="3"/>
    <n v="549.75"/>
    <n v="3"/>
    <n v="646.77"/>
    <x v="7"/>
    <x v="2"/>
    <x v="4"/>
    <x v="1"/>
  </r>
  <r>
    <d v="2022-05-21T00:00:00"/>
    <x v="2"/>
    <x v="2"/>
    <n v="3"/>
    <n v="194.96999999999997"/>
    <n v="5"/>
    <n v="499.95"/>
    <x v="1"/>
    <x v="0"/>
    <x v="4"/>
    <x v="1"/>
  </r>
  <r>
    <d v="2022-05-22T00:00:00"/>
    <x v="21"/>
    <x v="20"/>
    <n v="1"/>
    <n v="584.99"/>
    <n v="2"/>
    <n v="1299.98"/>
    <x v="4"/>
    <x v="2"/>
    <x v="4"/>
    <x v="1"/>
  </r>
  <r>
    <d v="2022-05-23T00:00:00"/>
    <x v="30"/>
    <x v="29"/>
    <n v="2"/>
    <n v="125.98"/>
    <n v="3"/>
    <n v="269.97000000000003"/>
    <x v="13"/>
    <x v="4"/>
    <x v="4"/>
    <x v="1"/>
  </r>
  <r>
    <d v="2022-05-24T00:00:00"/>
    <x v="9"/>
    <x v="9"/>
    <n v="0"/>
    <n v="0"/>
    <n v="5"/>
    <n v="299.95"/>
    <x v="5"/>
    <x v="1"/>
    <x v="4"/>
    <x v="1"/>
  </r>
  <r>
    <d v="2022-05-25T00:00:00"/>
    <x v="27"/>
    <x v="26"/>
    <n v="3"/>
    <n v="290.25"/>
    <n v="2"/>
    <n v="258"/>
    <x v="10"/>
    <x v="4"/>
    <x v="4"/>
    <x v="1"/>
  </r>
  <r>
    <d v="2022-05-26T00:00:00"/>
    <x v="8"/>
    <x v="8"/>
    <n v="2"/>
    <n v="399.98"/>
    <n v="1"/>
    <n v="249.99"/>
    <x v="4"/>
    <x v="1"/>
    <x v="4"/>
    <x v="1"/>
  </r>
  <r>
    <d v="2022-05-27T00:00:00"/>
    <x v="33"/>
    <x v="32"/>
    <n v="0"/>
    <n v="0"/>
    <n v="2"/>
    <n v="799.9"/>
    <x v="0"/>
    <x v="6"/>
    <x v="4"/>
    <x v="1"/>
  </r>
  <r>
    <d v="2022-05-28T00:00:00"/>
    <x v="32"/>
    <x v="31"/>
    <n v="1"/>
    <n v="74.989999999999995"/>
    <n v="2"/>
    <n v="199.98"/>
    <x v="2"/>
    <x v="5"/>
    <x v="4"/>
    <x v="1"/>
  </r>
  <r>
    <d v="2022-05-29T00:00:00"/>
    <x v="31"/>
    <x v="30"/>
    <n v="30"/>
    <n v="1169.7"/>
    <n v="3"/>
    <n v="179.97"/>
    <x v="14"/>
    <x v="5"/>
    <x v="4"/>
    <x v="1"/>
  </r>
  <r>
    <d v="2022-05-30T00:00:00"/>
    <x v="31"/>
    <x v="30"/>
    <n v="3"/>
    <n v="116.97"/>
    <n v="3"/>
    <n v="179.97"/>
    <x v="14"/>
    <x v="5"/>
    <x v="4"/>
    <x v="1"/>
  </r>
  <r>
    <d v="2022-05-31T00:00:00"/>
    <x v="6"/>
    <x v="6"/>
    <n v="2"/>
    <n v="30"/>
    <n v="2"/>
    <n v="59.98"/>
    <x v="3"/>
    <x v="0"/>
    <x v="4"/>
    <x v="1"/>
  </r>
  <r>
    <d v="2022-06-01T00:00:00"/>
    <x v="2"/>
    <x v="2"/>
    <n v="1"/>
    <n v="64.989999999999995"/>
    <n v="5"/>
    <n v="499.95"/>
    <x v="1"/>
    <x v="0"/>
    <x v="5"/>
    <x v="1"/>
  </r>
  <r>
    <d v="2022-06-02T00:00:00"/>
    <x v="28"/>
    <x v="27"/>
    <n v="37"/>
    <n v="3579.75"/>
    <n v="1"/>
    <n v="129"/>
    <x v="12"/>
    <x v="4"/>
    <x v="5"/>
    <x v="1"/>
  </r>
  <r>
    <d v="2022-06-03T00:00:00"/>
    <x v="30"/>
    <x v="29"/>
    <n v="1"/>
    <n v="62.99"/>
    <n v="5"/>
    <n v="449.95"/>
    <x v="13"/>
    <x v="4"/>
    <x v="5"/>
    <x v="1"/>
  </r>
  <r>
    <d v="2022-06-04T00:00:00"/>
    <x v="5"/>
    <x v="5"/>
    <n v="38"/>
    <n v="532"/>
    <n v="3"/>
    <n v="83.97"/>
    <x v="2"/>
    <x v="0"/>
    <x v="5"/>
    <x v="1"/>
  </r>
  <r>
    <d v="2022-06-05T00:00:00"/>
    <x v="23"/>
    <x v="22"/>
    <n v="0"/>
    <n v="0"/>
    <n v="5"/>
    <n v="350"/>
    <x v="8"/>
    <x v="3"/>
    <x v="5"/>
    <x v="1"/>
  </r>
  <r>
    <d v="2022-06-06T00:00:00"/>
    <x v="10"/>
    <x v="10"/>
    <n v="46"/>
    <n v="1011.54"/>
    <n v="4"/>
    <n v="159.96"/>
    <x v="2"/>
    <x v="1"/>
    <x v="5"/>
    <x v="1"/>
  </r>
  <r>
    <d v="2022-06-07T00:00:00"/>
    <x v="17"/>
    <x v="17"/>
    <n v="2"/>
    <n v="366.5"/>
    <n v="3"/>
    <n v="646.77"/>
    <x v="7"/>
    <x v="2"/>
    <x v="5"/>
    <x v="1"/>
  </r>
  <r>
    <d v="2022-06-08T00:00:00"/>
    <x v="17"/>
    <x v="17"/>
    <n v="1"/>
    <n v="183.25"/>
    <n v="2"/>
    <n v="431.18"/>
    <x v="7"/>
    <x v="2"/>
    <x v="5"/>
    <x v="1"/>
  </r>
  <r>
    <d v="2022-06-09T00:00:00"/>
    <x v="22"/>
    <x v="21"/>
    <n v="0"/>
    <n v="0"/>
    <n v="1"/>
    <n v="4995"/>
    <x v="0"/>
    <x v="3"/>
    <x v="5"/>
    <x v="1"/>
  </r>
  <r>
    <d v="2022-06-10T00:00:00"/>
    <x v="21"/>
    <x v="20"/>
    <n v="0"/>
    <n v="0"/>
    <n v="4"/>
    <n v="2599.96"/>
    <x v="4"/>
    <x v="2"/>
    <x v="5"/>
    <x v="1"/>
  </r>
  <r>
    <d v="2022-06-11T00:00:00"/>
    <x v="30"/>
    <x v="29"/>
    <n v="3"/>
    <n v="188.97"/>
    <n v="1"/>
    <n v="89.99"/>
    <x v="13"/>
    <x v="4"/>
    <x v="5"/>
    <x v="1"/>
  </r>
  <r>
    <d v="2022-06-12T00:00:00"/>
    <x v="25"/>
    <x v="24"/>
    <n v="3"/>
    <n v="36"/>
    <n v="2"/>
    <n v="40"/>
    <x v="10"/>
    <x v="4"/>
    <x v="5"/>
    <x v="1"/>
  </r>
  <r>
    <d v="2022-06-13T00:00:00"/>
    <x v="8"/>
    <x v="8"/>
    <n v="2"/>
    <n v="399.98"/>
    <n v="3"/>
    <n v="749.97"/>
    <x v="4"/>
    <x v="1"/>
    <x v="5"/>
    <x v="1"/>
  </r>
  <r>
    <d v="2022-06-14T00:00:00"/>
    <x v="0"/>
    <x v="0"/>
    <n v="2"/>
    <n v="691.18"/>
    <n v="2"/>
    <n v="863.98"/>
    <x v="0"/>
    <x v="0"/>
    <x v="5"/>
    <x v="1"/>
  </r>
  <r>
    <d v="2022-06-15T00:00:00"/>
    <x v="14"/>
    <x v="14"/>
    <n v="2"/>
    <n v="46.06"/>
    <n v="2"/>
    <n v="83.76"/>
    <x v="6"/>
    <x v="1"/>
    <x v="5"/>
    <x v="1"/>
  </r>
  <r>
    <d v="2022-06-16T00:00:00"/>
    <x v="1"/>
    <x v="1"/>
    <n v="1"/>
    <n v="174.99"/>
    <n v="1"/>
    <n v="249.99"/>
    <x v="1"/>
    <x v="0"/>
    <x v="5"/>
    <x v="1"/>
  </r>
  <r>
    <d v="2022-06-17T00:00:00"/>
    <x v="16"/>
    <x v="16"/>
    <n v="32"/>
    <n v="6655.68"/>
    <n v="4"/>
    <n v="1039.96"/>
    <x v="4"/>
    <x v="2"/>
    <x v="5"/>
    <x v="1"/>
  </r>
  <r>
    <d v="2022-06-18T00:00:00"/>
    <x v="12"/>
    <x v="12"/>
    <n v="0"/>
    <n v="0"/>
    <n v="4"/>
    <n v="201.28"/>
    <x v="6"/>
    <x v="1"/>
    <x v="5"/>
    <x v="1"/>
  </r>
  <r>
    <d v="2022-06-19T00:00:00"/>
    <x v="20"/>
    <x v="10"/>
    <n v="1"/>
    <n v="20"/>
    <n v="2"/>
    <n v="79.98"/>
    <x v="2"/>
    <x v="2"/>
    <x v="5"/>
    <x v="1"/>
  </r>
  <r>
    <d v="2022-06-20T00:00:00"/>
    <x v="22"/>
    <x v="21"/>
    <n v="0"/>
    <n v="0"/>
    <n v="2"/>
    <n v="9990"/>
    <x v="0"/>
    <x v="3"/>
    <x v="5"/>
    <x v="1"/>
  </r>
  <r>
    <d v="2022-06-21T00:00:00"/>
    <x v="7"/>
    <x v="7"/>
    <n v="43"/>
    <n v="10083.5"/>
    <n v="3"/>
    <n v="827.64"/>
    <x v="1"/>
    <x v="0"/>
    <x v="5"/>
    <x v="1"/>
  </r>
  <r>
    <d v="2022-06-22T00:00:00"/>
    <x v="29"/>
    <x v="28"/>
    <n v="0"/>
    <n v="0"/>
    <n v="4"/>
    <n v="359.96"/>
    <x v="2"/>
    <x v="4"/>
    <x v="5"/>
    <x v="1"/>
  </r>
  <r>
    <d v="2022-06-23T00:00:00"/>
    <x v="26"/>
    <x v="25"/>
    <n v="42"/>
    <n v="8889.3000000000011"/>
    <n v="1"/>
    <n v="249"/>
    <x v="11"/>
    <x v="4"/>
    <x v="5"/>
    <x v="1"/>
  </r>
  <r>
    <d v="2022-06-24T00:00:00"/>
    <x v="34"/>
    <x v="33"/>
    <n v="0"/>
    <n v="0"/>
    <n v="5"/>
    <n v="1745"/>
    <x v="15"/>
    <x v="6"/>
    <x v="5"/>
    <x v="1"/>
  </r>
  <r>
    <d v="2022-06-25T00:00:00"/>
    <x v="9"/>
    <x v="9"/>
    <n v="3"/>
    <n v="116.97"/>
    <n v="3"/>
    <n v="179.97"/>
    <x v="5"/>
    <x v="1"/>
    <x v="5"/>
    <x v="1"/>
  </r>
  <r>
    <d v="2022-06-26T00:00:00"/>
    <x v="2"/>
    <x v="2"/>
    <n v="3"/>
    <n v="194.96999999999997"/>
    <n v="4"/>
    <n v="399.96"/>
    <x v="1"/>
    <x v="0"/>
    <x v="5"/>
    <x v="1"/>
  </r>
  <r>
    <d v="2022-06-27T00:00:00"/>
    <x v="11"/>
    <x v="11"/>
    <n v="3"/>
    <n v="65.97"/>
    <n v="2"/>
    <n v="79.98"/>
    <x v="2"/>
    <x v="1"/>
    <x v="5"/>
    <x v="1"/>
  </r>
  <r>
    <d v="2022-06-28T00:00:00"/>
    <x v="35"/>
    <x v="34"/>
    <n v="2"/>
    <n v="69.099999999999994"/>
    <n v="3"/>
    <n v="159.44999999999999"/>
    <x v="16"/>
    <x v="6"/>
    <x v="5"/>
    <x v="1"/>
  </r>
  <r>
    <d v="2022-06-29T00:00:00"/>
    <x v="18"/>
    <x v="18"/>
    <n v="1"/>
    <n v="20"/>
    <n v="5"/>
    <n v="199.95"/>
    <x v="3"/>
    <x v="2"/>
    <x v="5"/>
    <x v="1"/>
  </r>
  <r>
    <d v="2022-06-30T00:00:00"/>
    <x v="23"/>
    <x v="22"/>
    <n v="43"/>
    <n v="1505"/>
    <n v="1"/>
    <n v="70"/>
    <x v="8"/>
    <x v="3"/>
    <x v="5"/>
    <x v="1"/>
  </r>
  <r>
    <d v="2022-07-01T00:00:00"/>
    <x v="27"/>
    <x v="26"/>
    <n v="2"/>
    <n v="193.5"/>
    <n v="4"/>
    <n v="516"/>
    <x v="10"/>
    <x v="4"/>
    <x v="6"/>
    <x v="1"/>
  </r>
  <r>
    <d v="2022-07-02T00:00:00"/>
    <x v="24"/>
    <x v="23"/>
    <n v="1"/>
    <n v="12600"/>
    <n v="2"/>
    <n v="28000"/>
    <x v="9"/>
    <x v="3"/>
    <x v="6"/>
    <x v="1"/>
  </r>
  <r>
    <d v="2022-07-03T00:00:00"/>
    <x v="27"/>
    <x v="26"/>
    <n v="2"/>
    <n v="193.5"/>
    <n v="5"/>
    <n v="645"/>
    <x v="10"/>
    <x v="4"/>
    <x v="6"/>
    <x v="1"/>
  </r>
  <r>
    <d v="2022-07-04T00:00:00"/>
    <x v="12"/>
    <x v="12"/>
    <n v="1"/>
    <n v="32.71"/>
    <n v="2"/>
    <n v="100.64"/>
    <x v="6"/>
    <x v="1"/>
    <x v="6"/>
    <x v="1"/>
  </r>
  <r>
    <d v="2022-07-05T00:00:00"/>
    <x v="24"/>
    <x v="23"/>
    <n v="1"/>
    <n v="12600"/>
    <n v="2"/>
    <n v="28000"/>
    <x v="9"/>
    <x v="3"/>
    <x v="6"/>
    <x v="1"/>
  </r>
  <r>
    <d v="2022-07-06T00:00:00"/>
    <x v="24"/>
    <x v="23"/>
    <n v="0"/>
    <n v="0"/>
    <n v="1"/>
    <n v="14000"/>
    <x v="9"/>
    <x v="3"/>
    <x v="6"/>
    <x v="1"/>
  </r>
  <r>
    <d v="2022-07-07T00:00:00"/>
    <x v="11"/>
    <x v="11"/>
    <n v="0"/>
    <n v="0"/>
    <n v="2"/>
    <n v="79.98"/>
    <x v="2"/>
    <x v="1"/>
    <x v="6"/>
    <x v="1"/>
  </r>
  <r>
    <d v="2022-07-08T00:00:00"/>
    <x v="17"/>
    <x v="17"/>
    <n v="0"/>
    <n v="0"/>
    <n v="3"/>
    <n v="646.77"/>
    <x v="7"/>
    <x v="2"/>
    <x v="6"/>
    <x v="1"/>
  </r>
  <r>
    <d v="2022-07-09T00:00:00"/>
    <x v="1"/>
    <x v="1"/>
    <n v="0"/>
    <n v="0"/>
    <n v="1"/>
    <n v="249.99"/>
    <x v="1"/>
    <x v="0"/>
    <x v="6"/>
    <x v="1"/>
  </r>
  <r>
    <d v="2022-07-10T00:00:00"/>
    <x v="26"/>
    <x v="25"/>
    <n v="0"/>
    <n v="0"/>
    <n v="5"/>
    <n v="1245"/>
    <x v="11"/>
    <x v="4"/>
    <x v="6"/>
    <x v="1"/>
  </r>
  <r>
    <d v="2022-07-11T00:00:00"/>
    <x v="9"/>
    <x v="9"/>
    <n v="2"/>
    <n v="77.98"/>
    <n v="3"/>
    <n v="179.97"/>
    <x v="5"/>
    <x v="1"/>
    <x v="6"/>
    <x v="1"/>
  </r>
  <r>
    <d v="2022-07-12T00:00:00"/>
    <x v="20"/>
    <x v="10"/>
    <n v="2"/>
    <n v="40"/>
    <n v="5"/>
    <n v="199.95"/>
    <x v="2"/>
    <x v="2"/>
    <x v="6"/>
    <x v="1"/>
  </r>
  <r>
    <d v="2022-07-13T00:00:00"/>
    <x v="24"/>
    <x v="23"/>
    <n v="1"/>
    <n v="12600"/>
    <n v="1"/>
    <n v="14000"/>
    <x v="9"/>
    <x v="3"/>
    <x v="6"/>
    <x v="1"/>
  </r>
  <r>
    <d v="2022-07-14T00:00:00"/>
    <x v="22"/>
    <x v="21"/>
    <n v="45"/>
    <n v="202297.5"/>
    <n v="3"/>
    <n v="14985"/>
    <x v="0"/>
    <x v="3"/>
    <x v="6"/>
    <x v="1"/>
  </r>
  <r>
    <d v="2022-07-15T00:00:00"/>
    <x v="6"/>
    <x v="6"/>
    <n v="3"/>
    <n v="45"/>
    <n v="1"/>
    <n v="29.99"/>
    <x v="3"/>
    <x v="0"/>
    <x v="6"/>
    <x v="1"/>
  </r>
  <r>
    <d v="2022-07-16T00:00:00"/>
    <x v="2"/>
    <x v="2"/>
    <n v="2"/>
    <n v="129.97999999999999"/>
    <n v="2"/>
    <n v="199.98"/>
    <x v="1"/>
    <x v="0"/>
    <x v="6"/>
    <x v="1"/>
  </r>
  <r>
    <d v="2022-07-17T00:00:00"/>
    <x v="22"/>
    <x v="21"/>
    <n v="2"/>
    <n v="8991"/>
    <n v="4"/>
    <n v="19980"/>
    <x v="0"/>
    <x v="3"/>
    <x v="6"/>
    <x v="1"/>
  </r>
  <r>
    <d v="2022-07-18T00:00:00"/>
    <x v="9"/>
    <x v="9"/>
    <n v="2"/>
    <n v="77.98"/>
    <n v="3"/>
    <n v="179.97"/>
    <x v="5"/>
    <x v="1"/>
    <x v="6"/>
    <x v="1"/>
  </r>
  <r>
    <d v="2022-07-19T00:00:00"/>
    <x v="14"/>
    <x v="14"/>
    <n v="52"/>
    <n v="1197.56"/>
    <n v="2"/>
    <n v="83.76"/>
    <x v="6"/>
    <x v="1"/>
    <x v="6"/>
    <x v="1"/>
  </r>
  <r>
    <d v="2022-07-20T00:00:00"/>
    <x v="23"/>
    <x v="22"/>
    <n v="3"/>
    <n v="105"/>
    <n v="5"/>
    <n v="350"/>
    <x v="8"/>
    <x v="3"/>
    <x v="6"/>
    <x v="1"/>
  </r>
  <r>
    <d v="2022-07-21T00:00:00"/>
    <x v="33"/>
    <x v="32"/>
    <n v="1"/>
    <n v="359.96"/>
    <n v="3"/>
    <n v="1199.8499999999999"/>
    <x v="0"/>
    <x v="6"/>
    <x v="6"/>
    <x v="1"/>
  </r>
  <r>
    <d v="2022-07-22T00:00:00"/>
    <x v="17"/>
    <x v="17"/>
    <n v="1"/>
    <n v="183.25"/>
    <n v="1"/>
    <n v="215.59"/>
    <x v="7"/>
    <x v="2"/>
    <x v="6"/>
    <x v="1"/>
  </r>
  <r>
    <d v="2022-07-23T00:00:00"/>
    <x v="26"/>
    <x v="25"/>
    <n v="3"/>
    <n v="634.95000000000005"/>
    <n v="4"/>
    <n v="996"/>
    <x v="11"/>
    <x v="4"/>
    <x v="6"/>
    <x v="1"/>
  </r>
  <r>
    <d v="2022-07-24T00:00:00"/>
    <x v="30"/>
    <x v="29"/>
    <n v="1"/>
    <n v="62.99"/>
    <n v="3"/>
    <n v="269.97000000000003"/>
    <x v="13"/>
    <x v="4"/>
    <x v="6"/>
    <x v="1"/>
  </r>
  <r>
    <d v="2022-07-25T00:00:00"/>
    <x v="6"/>
    <x v="6"/>
    <n v="1"/>
    <n v="15"/>
    <n v="4"/>
    <n v="119.96"/>
    <x v="3"/>
    <x v="0"/>
    <x v="6"/>
    <x v="1"/>
  </r>
  <r>
    <d v="2022-07-26T00:00:00"/>
    <x v="2"/>
    <x v="2"/>
    <n v="2"/>
    <n v="129.97999999999999"/>
    <n v="5"/>
    <n v="499.95"/>
    <x v="1"/>
    <x v="0"/>
    <x v="6"/>
    <x v="1"/>
  </r>
  <r>
    <d v="2022-07-27T00:00:00"/>
    <x v="34"/>
    <x v="33"/>
    <n v="1"/>
    <n v="244.3"/>
    <n v="1"/>
    <n v="349"/>
    <x v="15"/>
    <x v="6"/>
    <x v="6"/>
    <x v="1"/>
  </r>
  <r>
    <d v="2022-07-28T00:00:00"/>
    <x v="29"/>
    <x v="28"/>
    <n v="3"/>
    <n v="188.97"/>
    <n v="5"/>
    <n v="449.95"/>
    <x v="2"/>
    <x v="4"/>
    <x v="6"/>
    <x v="1"/>
  </r>
  <r>
    <d v="2022-07-29T00:00:00"/>
    <x v="15"/>
    <x v="15"/>
    <n v="3"/>
    <n v="269.96999999999997"/>
    <n v="2"/>
    <n v="239.98"/>
    <x v="5"/>
    <x v="1"/>
    <x v="6"/>
    <x v="1"/>
  </r>
  <r>
    <d v="2022-07-30T00:00:00"/>
    <x v="29"/>
    <x v="28"/>
    <n v="1"/>
    <n v="62.99"/>
    <n v="2"/>
    <n v="179.98"/>
    <x v="2"/>
    <x v="4"/>
    <x v="6"/>
    <x v="1"/>
  </r>
  <r>
    <d v="2022-07-31T00:00:00"/>
    <x v="26"/>
    <x v="25"/>
    <n v="0"/>
    <n v="0"/>
    <n v="5"/>
    <n v="1245"/>
    <x v="11"/>
    <x v="4"/>
    <x v="6"/>
    <x v="1"/>
  </r>
  <r>
    <d v="2022-08-01T00:00:00"/>
    <x v="22"/>
    <x v="21"/>
    <n v="2"/>
    <n v="8991"/>
    <n v="3"/>
    <n v="14985"/>
    <x v="0"/>
    <x v="3"/>
    <x v="7"/>
    <x v="1"/>
  </r>
  <r>
    <d v="2022-08-02T00:00:00"/>
    <x v="4"/>
    <x v="4"/>
    <n v="42"/>
    <n v="420"/>
    <n v="5"/>
    <n v="99.95"/>
    <x v="2"/>
    <x v="0"/>
    <x v="7"/>
    <x v="1"/>
  </r>
  <r>
    <d v="2022-08-03T00:00:00"/>
    <x v="5"/>
    <x v="5"/>
    <n v="2"/>
    <n v="28"/>
    <n v="1"/>
    <n v="27.99"/>
    <x v="2"/>
    <x v="0"/>
    <x v="7"/>
    <x v="1"/>
  </r>
  <r>
    <d v="2022-08-04T00:00:00"/>
    <x v="1"/>
    <x v="1"/>
    <n v="2"/>
    <n v="349.98"/>
    <n v="3"/>
    <n v="749.97"/>
    <x v="1"/>
    <x v="0"/>
    <x v="7"/>
    <x v="1"/>
  </r>
  <r>
    <d v="2022-08-05T00:00:00"/>
    <x v="34"/>
    <x v="33"/>
    <n v="3"/>
    <n v="732.90000000000009"/>
    <n v="2"/>
    <n v="698"/>
    <x v="15"/>
    <x v="6"/>
    <x v="7"/>
    <x v="1"/>
  </r>
  <r>
    <d v="2022-08-06T00:00:00"/>
    <x v="8"/>
    <x v="8"/>
    <n v="1"/>
    <n v="199.99"/>
    <n v="2"/>
    <n v="499.98"/>
    <x v="4"/>
    <x v="1"/>
    <x v="7"/>
    <x v="1"/>
  </r>
  <r>
    <d v="2022-08-07T00:00:00"/>
    <x v="6"/>
    <x v="6"/>
    <n v="3"/>
    <n v="45"/>
    <n v="3"/>
    <n v="89.97"/>
    <x v="3"/>
    <x v="0"/>
    <x v="7"/>
    <x v="1"/>
  </r>
  <r>
    <d v="2022-08-08T00:00:00"/>
    <x v="9"/>
    <x v="9"/>
    <n v="1"/>
    <n v="38.99"/>
    <n v="1"/>
    <n v="59.99"/>
    <x v="5"/>
    <x v="1"/>
    <x v="7"/>
    <x v="1"/>
  </r>
  <r>
    <d v="2022-08-09T00:00:00"/>
    <x v="2"/>
    <x v="2"/>
    <n v="2"/>
    <n v="129.97999999999999"/>
    <n v="2"/>
    <n v="199.98"/>
    <x v="1"/>
    <x v="0"/>
    <x v="7"/>
    <x v="1"/>
  </r>
  <r>
    <d v="2022-08-10T00:00:00"/>
    <x v="4"/>
    <x v="4"/>
    <n v="0"/>
    <n v="0"/>
    <n v="5"/>
    <n v="99.95"/>
    <x v="2"/>
    <x v="0"/>
    <x v="7"/>
    <x v="1"/>
  </r>
  <r>
    <d v="2022-08-11T00:00:00"/>
    <x v="6"/>
    <x v="6"/>
    <n v="0"/>
    <n v="0"/>
    <n v="2"/>
    <n v="59.98"/>
    <x v="3"/>
    <x v="0"/>
    <x v="7"/>
    <x v="1"/>
  </r>
  <r>
    <d v="2022-08-12T00:00:00"/>
    <x v="2"/>
    <x v="2"/>
    <n v="3"/>
    <n v="194.96999999999997"/>
    <n v="4"/>
    <n v="399.96"/>
    <x v="1"/>
    <x v="0"/>
    <x v="7"/>
    <x v="1"/>
  </r>
  <r>
    <d v="2022-08-13T00:00:00"/>
    <x v="23"/>
    <x v="22"/>
    <n v="2"/>
    <n v="70"/>
    <n v="5"/>
    <n v="350"/>
    <x v="8"/>
    <x v="3"/>
    <x v="7"/>
    <x v="1"/>
  </r>
  <r>
    <d v="2022-08-14T00:00:00"/>
    <x v="20"/>
    <x v="10"/>
    <n v="3"/>
    <n v="60"/>
    <n v="2"/>
    <n v="79.98"/>
    <x v="2"/>
    <x v="2"/>
    <x v="7"/>
    <x v="1"/>
  </r>
  <r>
    <d v="2022-08-15T00:00:00"/>
    <x v="13"/>
    <x v="13"/>
    <n v="0"/>
    <n v="0"/>
    <n v="3"/>
    <n v="359.64"/>
    <x v="6"/>
    <x v="1"/>
    <x v="7"/>
    <x v="1"/>
  </r>
  <r>
    <d v="2022-08-16T00:00:00"/>
    <x v="19"/>
    <x v="19"/>
    <n v="3"/>
    <n v="882.06"/>
    <n v="3"/>
    <n v="980.07"/>
    <x v="7"/>
    <x v="2"/>
    <x v="7"/>
    <x v="1"/>
  </r>
  <r>
    <d v="2022-08-17T00:00:00"/>
    <x v="16"/>
    <x v="16"/>
    <n v="1"/>
    <n v="207.99"/>
    <n v="3"/>
    <n v="779.97"/>
    <x v="4"/>
    <x v="2"/>
    <x v="7"/>
    <x v="1"/>
  </r>
  <r>
    <d v="2022-08-18T00:00:00"/>
    <x v="8"/>
    <x v="8"/>
    <n v="2"/>
    <n v="399.98"/>
    <n v="1"/>
    <n v="249.99"/>
    <x v="4"/>
    <x v="1"/>
    <x v="7"/>
    <x v="1"/>
  </r>
  <r>
    <d v="2022-08-19T00:00:00"/>
    <x v="1"/>
    <x v="1"/>
    <n v="0"/>
    <n v="0"/>
    <n v="5"/>
    <n v="1249.95"/>
    <x v="1"/>
    <x v="0"/>
    <x v="7"/>
    <x v="1"/>
  </r>
  <r>
    <d v="2022-08-20T00:00:00"/>
    <x v="4"/>
    <x v="4"/>
    <n v="1"/>
    <n v="10"/>
    <n v="4"/>
    <n v="79.959999999999994"/>
    <x v="2"/>
    <x v="0"/>
    <x v="7"/>
    <x v="1"/>
  </r>
  <r>
    <d v="2022-08-21T00:00:00"/>
    <x v="5"/>
    <x v="5"/>
    <n v="3"/>
    <n v="42"/>
    <n v="1"/>
    <n v="27.99"/>
    <x v="2"/>
    <x v="0"/>
    <x v="7"/>
    <x v="1"/>
  </r>
  <r>
    <d v="2022-08-22T00:00:00"/>
    <x v="25"/>
    <x v="24"/>
    <n v="3"/>
    <n v="36"/>
    <n v="2"/>
    <n v="40"/>
    <x v="10"/>
    <x v="4"/>
    <x v="7"/>
    <x v="1"/>
  </r>
  <r>
    <d v="2022-08-23T00:00:00"/>
    <x v="1"/>
    <x v="1"/>
    <n v="1"/>
    <n v="174.99"/>
    <n v="4"/>
    <n v="999.96"/>
    <x v="1"/>
    <x v="0"/>
    <x v="7"/>
    <x v="1"/>
  </r>
  <r>
    <d v="2022-08-24T00:00:00"/>
    <x v="23"/>
    <x v="22"/>
    <n v="1"/>
    <n v="35"/>
    <n v="1"/>
    <n v="70"/>
    <x v="8"/>
    <x v="3"/>
    <x v="7"/>
    <x v="1"/>
  </r>
  <r>
    <d v="2022-08-25T00:00:00"/>
    <x v="3"/>
    <x v="3"/>
    <n v="2"/>
    <n v="83.98"/>
    <n v="2"/>
    <n v="139.97999999999999"/>
    <x v="1"/>
    <x v="0"/>
    <x v="7"/>
    <x v="1"/>
  </r>
  <r>
    <d v="2022-08-26T00:00:00"/>
    <x v="24"/>
    <x v="23"/>
    <n v="0"/>
    <n v="0"/>
    <n v="2"/>
    <n v="28000"/>
    <x v="9"/>
    <x v="3"/>
    <x v="7"/>
    <x v="1"/>
  </r>
  <r>
    <d v="2022-08-27T00:00:00"/>
    <x v="31"/>
    <x v="30"/>
    <n v="0"/>
    <n v="0"/>
    <n v="2"/>
    <n v="119.98"/>
    <x v="14"/>
    <x v="5"/>
    <x v="7"/>
    <x v="1"/>
  </r>
  <r>
    <d v="2022-08-28T00:00:00"/>
    <x v="24"/>
    <x v="23"/>
    <n v="1"/>
    <n v="12600"/>
    <n v="1"/>
    <n v="14000"/>
    <x v="9"/>
    <x v="3"/>
    <x v="7"/>
    <x v="1"/>
  </r>
  <r>
    <d v="2022-08-29T00:00:00"/>
    <x v="32"/>
    <x v="31"/>
    <n v="0"/>
    <n v="0"/>
    <n v="1"/>
    <n v="99.99"/>
    <x v="2"/>
    <x v="5"/>
    <x v="7"/>
    <x v="1"/>
  </r>
  <r>
    <d v="2022-08-30T00:00:00"/>
    <x v="15"/>
    <x v="15"/>
    <n v="0"/>
    <n v="0"/>
    <n v="3"/>
    <n v="359.97"/>
    <x v="5"/>
    <x v="1"/>
    <x v="7"/>
    <x v="1"/>
  </r>
  <r>
    <d v="2022-08-31T00:00:00"/>
    <x v="8"/>
    <x v="8"/>
    <n v="2"/>
    <n v="399.98"/>
    <n v="1"/>
    <n v="249.99"/>
    <x v="4"/>
    <x v="1"/>
    <x v="7"/>
    <x v="1"/>
  </r>
  <r>
    <d v="2022-09-01T00:00:00"/>
    <x v="35"/>
    <x v="34"/>
    <n v="38"/>
    <n v="1312.8999999999999"/>
    <n v="5"/>
    <n v="265.75"/>
    <x v="16"/>
    <x v="6"/>
    <x v="8"/>
    <x v="1"/>
  </r>
  <r>
    <d v="2022-09-02T00:00:00"/>
    <x v="26"/>
    <x v="25"/>
    <n v="2"/>
    <n v="423.3"/>
    <n v="4"/>
    <n v="996"/>
    <x v="11"/>
    <x v="4"/>
    <x v="8"/>
    <x v="1"/>
  </r>
  <r>
    <d v="2022-09-03T00:00:00"/>
    <x v="30"/>
    <x v="29"/>
    <n v="3"/>
    <n v="188.97"/>
    <n v="4"/>
    <n v="359.96"/>
    <x v="13"/>
    <x v="4"/>
    <x v="8"/>
    <x v="1"/>
  </r>
  <r>
    <d v="2022-09-04T00:00:00"/>
    <x v="16"/>
    <x v="16"/>
    <n v="0"/>
    <n v="0"/>
    <n v="3"/>
    <n v="779.97"/>
    <x v="4"/>
    <x v="2"/>
    <x v="8"/>
    <x v="1"/>
  </r>
  <r>
    <d v="2022-09-05T00:00:00"/>
    <x v="31"/>
    <x v="30"/>
    <n v="1"/>
    <n v="38.99"/>
    <n v="5"/>
    <n v="299.95"/>
    <x v="14"/>
    <x v="5"/>
    <x v="8"/>
    <x v="1"/>
  </r>
  <r>
    <d v="2022-09-06T00:00:00"/>
    <x v="25"/>
    <x v="24"/>
    <n v="2"/>
    <n v="24"/>
    <n v="2"/>
    <n v="40"/>
    <x v="10"/>
    <x v="4"/>
    <x v="8"/>
    <x v="1"/>
  </r>
  <r>
    <d v="2022-09-07T00:00:00"/>
    <x v="20"/>
    <x v="10"/>
    <n v="1"/>
    <n v="20"/>
    <n v="1"/>
    <n v="39.99"/>
    <x v="2"/>
    <x v="2"/>
    <x v="8"/>
    <x v="1"/>
  </r>
  <r>
    <d v="2022-09-08T00:00:00"/>
    <x v="33"/>
    <x v="32"/>
    <n v="1"/>
    <n v="359.96"/>
    <n v="2"/>
    <n v="799.9"/>
    <x v="0"/>
    <x v="6"/>
    <x v="8"/>
    <x v="1"/>
  </r>
  <r>
    <d v="2022-09-09T00:00:00"/>
    <x v="2"/>
    <x v="2"/>
    <n v="1"/>
    <n v="64.989999999999995"/>
    <n v="4"/>
    <n v="399.96"/>
    <x v="1"/>
    <x v="0"/>
    <x v="8"/>
    <x v="1"/>
  </r>
  <r>
    <d v="2022-09-10T00:00:00"/>
    <x v="2"/>
    <x v="2"/>
    <n v="3"/>
    <n v="194.96999999999997"/>
    <n v="4"/>
    <n v="399.96"/>
    <x v="1"/>
    <x v="0"/>
    <x v="8"/>
    <x v="1"/>
  </r>
  <r>
    <d v="2022-09-11T00:00:00"/>
    <x v="12"/>
    <x v="12"/>
    <n v="1"/>
    <n v="32.71"/>
    <n v="5"/>
    <n v="251.6"/>
    <x v="6"/>
    <x v="1"/>
    <x v="8"/>
    <x v="1"/>
  </r>
  <r>
    <d v="2022-09-12T00:00:00"/>
    <x v="19"/>
    <x v="19"/>
    <n v="1"/>
    <n v="294.02"/>
    <n v="3"/>
    <n v="980.07"/>
    <x v="7"/>
    <x v="2"/>
    <x v="8"/>
    <x v="1"/>
  </r>
  <r>
    <d v="2022-09-13T00:00:00"/>
    <x v="26"/>
    <x v="25"/>
    <n v="1"/>
    <n v="211.65"/>
    <n v="4"/>
    <n v="996"/>
    <x v="11"/>
    <x v="4"/>
    <x v="8"/>
    <x v="1"/>
  </r>
  <r>
    <d v="2022-09-14T00:00:00"/>
    <x v="16"/>
    <x v="16"/>
    <n v="0"/>
    <n v="0"/>
    <n v="1"/>
    <n v="259.99"/>
    <x v="4"/>
    <x v="2"/>
    <x v="8"/>
    <x v="1"/>
  </r>
  <r>
    <d v="2022-09-15T00:00:00"/>
    <x v="4"/>
    <x v="4"/>
    <n v="1"/>
    <n v="10"/>
    <n v="4"/>
    <n v="79.959999999999994"/>
    <x v="2"/>
    <x v="0"/>
    <x v="8"/>
    <x v="1"/>
  </r>
  <r>
    <d v="2022-09-16T00:00:00"/>
    <x v="26"/>
    <x v="25"/>
    <n v="1"/>
    <n v="211.65"/>
    <n v="3"/>
    <n v="747"/>
    <x v="11"/>
    <x v="4"/>
    <x v="8"/>
    <x v="1"/>
  </r>
  <r>
    <d v="2022-09-17T00:00:00"/>
    <x v="32"/>
    <x v="31"/>
    <n v="36"/>
    <n v="2699.64"/>
    <n v="4"/>
    <n v="399.96"/>
    <x v="2"/>
    <x v="5"/>
    <x v="8"/>
    <x v="1"/>
  </r>
  <r>
    <d v="2022-09-18T00:00:00"/>
    <x v="6"/>
    <x v="6"/>
    <n v="0"/>
    <n v="0"/>
    <n v="4"/>
    <n v="119.96"/>
    <x v="3"/>
    <x v="0"/>
    <x v="8"/>
    <x v="1"/>
  </r>
  <r>
    <d v="2022-09-19T00:00:00"/>
    <x v="32"/>
    <x v="31"/>
    <n v="3"/>
    <n v="224.96999999999997"/>
    <n v="4"/>
    <n v="399.96"/>
    <x v="2"/>
    <x v="5"/>
    <x v="8"/>
    <x v="1"/>
  </r>
  <r>
    <d v="2022-09-20T00:00:00"/>
    <x v="18"/>
    <x v="18"/>
    <n v="0"/>
    <n v="0"/>
    <n v="3"/>
    <n v="119.97"/>
    <x v="3"/>
    <x v="2"/>
    <x v="8"/>
    <x v="1"/>
  </r>
  <r>
    <d v="2022-09-21T00:00:00"/>
    <x v="18"/>
    <x v="18"/>
    <n v="45"/>
    <n v="900"/>
    <n v="5"/>
    <n v="199.95"/>
    <x v="3"/>
    <x v="2"/>
    <x v="8"/>
    <x v="1"/>
  </r>
  <r>
    <d v="2022-09-22T00:00:00"/>
    <x v="1"/>
    <x v="1"/>
    <n v="2"/>
    <n v="349.98"/>
    <n v="5"/>
    <n v="1249.95"/>
    <x v="1"/>
    <x v="0"/>
    <x v="8"/>
    <x v="1"/>
  </r>
  <r>
    <d v="2022-09-23T00:00:00"/>
    <x v="16"/>
    <x v="16"/>
    <n v="2"/>
    <n v="415.98"/>
    <n v="5"/>
    <n v="1299.95"/>
    <x v="4"/>
    <x v="2"/>
    <x v="8"/>
    <x v="1"/>
  </r>
  <r>
    <d v="2022-09-24T00:00:00"/>
    <x v="34"/>
    <x v="33"/>
    <n v="3"/>
    <n v="732.90000000000009"/>
    <n v="1"/>
    <n v="349"/>
    <x v="15"/>
    <x v="6"/>
    <x v="8"/>
    <x v="1"/>
  </r>
  <r>
    <d v="2022-09-25T00:00:00"/>
    <x v="14"/>
    <x v="14"/>
    <n v="3"/>
    <n v="69.09"/>
    <n v="5"/>
    <n v="209.4"/>
    <x v="6"/>
    <x v="1"/>
    <x v="8"/>
    <x v="1"/>
  </r>
  <r>
    <d v="2022-09-26T00:00:00"/>
    <x v="10"/>
    <x v="10"/>
    <n v="0"/>
    <n v="0"/>
    <n v="2"/>
    <n v="79.98"/>
    <x v="2"/>
    <x v="1"/>
    <x v="8"/>
    <x v="1"/>
  </r>
  <r>
    <d v="2022-09-27T00:00:00"/>
    <x v="31"/>
    <x v="30"/>
    <n v="1"/>
    <n v="38.99"/>
    <n v="2"/>
    <n v="119.98"/>
    <x v="14"/>
    <x v="5"/>
    <x v="8"/>
    <x v="1"/>
  </r>
  <r>
    <d v="2022-09-28T00:00:00"/>
    <x v="19"/>
    <x v="19"/>
    <n v="1"/>
    <n v="294.02"/>
    <n v="3"/>
    <n v="980.07"/>
    <x v="7"/>
    <x v="2"/>
    <x v="8"/>
    <x v="1"/>
  </r>
  <r>
    <d v="2022-09-29T00:00:00"/>
    <x v="20"/>
    <x v="10"/>
    <n v="1"/>
    <n v="20"/>
    <n v="3"/>
    <n v="119.97"/>
    <x v="2"/>
    <x v="2"/>
    <x v="8"/>
    <x v="1"/>
  </r>
  <r>
    <d v="2022-09-30T00:00:00"/>
    <x v="0"/>
    <x v="0"/>
    <n v="3"/>
    <n v="1036.77"/>
    <n v="5"/>
    <n v="2159.9499999999998"/>
    <x v="0"/>
    <x v="0"/>
    <x v="8"/>
    <x v="1"/>
  </r>
  <r>
    <d v="2022-10-01T00:00:00"/>
    <x v="23"/>
    <x v="22"/>
    <n v="1"/>
    <n v="35"/>
    <n v="5"/>
    <n v="350"/>
    <x v="8"/>
    <x v="3"/>
    <x v="9"/>
    <x v="1"/>
  </r>
  <r>
    <d v="2022-10-02T00:00:00"/>
    <x v="34"/>
    <x v="33"/>
    <n v="2"/>
    <n v="488.6"/>
    <n v="5"/>
    <n v="1745"/>
    <x v="15"/>
    <x v="6"/>
    <x v="9"/>
    <x v="1"/>
  </r>
  <r>
    <d v="2022-10-03T00:00:00"/>
    <x v="30"/>
    <x v="29"/>
    <n v="1"/>
    <n v="62.99"/>
    <n v="2"/>
    <n v="179.98"/>
    <x v="13"/>
    <x v="4"/>
    <x v="9"/>
    <x v="1"/>
  </r>
  <r>
    <d v="2022-10-04T00:00:00"/>
    <x v="19"/>
    <x v="19"/>
    <n v="1"/>
    <n v="294.02"/>
    <n v="2"/>
    <n v="653.38"/>
    <x v="7"/>
    <x v="2"/>
    <x v="9"/>
    <x v="1"/>
  </r>
  <r>
    <d v="2022-10-05T00:00:00"/>
    <x v="4"/>
    <x v="4"/>
    <n v="0"/>
    <n v="0"/>
    <n v="4"/>
    <n v="79.959999999999994"/>
    <x v="2"/>
    <x v="0"/>
    <x v="9"/>
    <x v="1"/>
  </r>
  <r>
    <d v="2022-10-06T00:00:00"/>
    <x v="12"/>
    <x v="12"/>
    <n v="63"/>
    <n v="2060.73"/>
    <n v="3"/>
    <n v="150.96"/>
    <x v="6"/>
    <x v="1"/>
    <x v="9"/>
    <x v="1"/>
  </r>
  <r>
    <d v="2022-10-07T00:00:00"/>
    <x v="7"/>
    <x v="7"/>
    <n v="1"/>
    <n v="234.5"/>
    <n v="4"/>
    <n v="1103.52"/>
    <x v="1"/>
    <x v="0"/>
    <x v="9"/>
    <x v="1"/>
  </r>
  <r>
    <d v="2022-10-08T00:00:00"/>
    <x v="4"/>
    <x v="4"/>
    <n v="0"/>
    <n v="0"/>
    <n v="1"/>
    <n v="19.989999999999998"/>
    <x v="2"/>
    <x v="0"/>
    <x v="9"/>
    <x v="1"/>
  </r>
  <r>
    <d v="2022-10-09T00:00:00"/>
    <x v="33"/>
    <x v="32"/>
    <n v="48"/>
    <n v="17278.079999999998"/>
    <n v="1"/>
    <n v="399.95"/>
    <x v="0"/>
    <x v="6"/>
    <x v="9"/>
    <x v="1"/>
  </r>
  <r>
    <d v="2022-10-10T00:00:00"/>
    <x v="23"/>
    <x v="22"/>
    <n v="3"/>
    <n v="105"/>
    <n v="5"/>
    <n v="350"/>
    <x v="8"/>
    <x v="3"/>
    <x v="9"/>
    <x v="1"/>
  </r>
  <r>
    <d v="2022-10-11T00:00:00"/>
    <x v="25"/>
    <x v="24"/>
    <n v="47"/>
    <n v="564"/>
    <n v="5"/>
    <n v="100"/>
    <x v="10"/>
    <x v="4"/>
    <x v="9"/>
    <x v="1"/>
  </r>
  <r>
    <d v="2022-10-12T00:00:00"/>
    <x v="5"/>
    <x v="5"/>
    <n v="3"/>
    <n v="42"/>
    <n v="5"/>
    <n v="139.94999999999999"/>
    <x v="2"/>
    <x v="0"/>
    <x v="9"/>
    <x v="1"/>
  </r>
  <r>
    <d v="2022-10-13T00:00:00"/>
    <x v="25"/>
    <x v="24"/>
    <n v="2"/>
    <n v="24"/>
    <n v="2"/>
    <n v="40"/>
    <x v="10"/>
    <x v="4"/>
    <x v="9"/>
    <x v="1"/>
  </r>
  <r>
    <d v="2022-10-14T00:00:00"/>
    <x v="3"/>
    <x v="3"/>
    <n v="0"/>
    <n v="0"/>
    <n v="5"/>
    <n v="349.95"/>
    <x v="1"/>
    <x v="0"/>
    <x v="9"/>
    <x v="1"/>
  </r>
  <r>
    <d v="2022-10-15T00:00:00"/>
    <x v="34"/>
    <x v="33"/>
    <n v="3"/>
    <n v="732.90000000000009"/>
    <n v="2"/>
    <n v="698"/>
    <x v="15"/>
    <x v="6"/>
    <x v="9"/>
    <x v="1"/>
  </r>
  <r>
    <d v="2022-10-16T00:00:00"/>
    <x v="26"/>
    <x v="25"/>
    <n v="1"/>
    <n v="211.65"/>
    <n v="2"/>
    <n v="498"/>
    <x v="11"/>
    <x v="4"/>
    <x v="9"/>
    <x v="1"/>
  </r>
  <r>
    <d v="2022-10-17T00:00:00"/>
    <x v="16"/>
    <x v="16"/>
    <n v="2"/>
    <n v="415.98"/>
    <n v="2"/>
    <n v="519.98"/>
    <x v="4"/>
    <x v="2"/>
    <x v="9"/>
    <x v="1"/>
  </r>
  <r>
    <d v="2022-10-18T00:00:00"/>
    <x v="7"/>
    <x v="7"/>
    <n v="2"/>
    <n v="469"/>
    <n v="2"/>
    <n v="551.76"/>
    <x v="1"/>
    <x v="0"/>
    <x v="9"/>
    <x v="1"/>
  </r>
  <r>
    <d v="2022-10-19T00:00:00"/>
    <x v="29"/>
    <x v="28"/>
    <n v="0"/>
    <n v="0"/>
    <n v="3"/>
    <n v="269.97000000000003"/>
    <x v="2"/>
    <x v="4"/>
    <x v="9"/>
    <x v="1"/>
  </r>
  <r>
    <d v="2022-10-20T00:00:00"/>
    <x v="13"/>
    <x v="13"/>
    <n v="32"/>
    <n v="2877.12"/>
    <n v="1"/>
    <n v="119.88"/>
    <x v="6"/>
    <x v="1"/>
    <x v="9"/>
    <x v="1"/>
  </r>
  <r>
    <d v="2022-10-21T00:00:00"/>
    <x v="0"/>
    <x v="0"/>
    <n v="3"/>
    <n v="1036.77"/>
    <n v="5"/>
    <n v="2159.9499999999998"/>
    <x v="0"/>
    <x v="0"/>
    <x v="9"/>
    <x v="1"/>
  </r>
  <r>
    <d v="2022-10-22T00:00:00"/>
    <x v="9"/>
    <x v="9"/>
    <n v="3"/>
    <n v="116.97"/>
    <n v="5"/>
    <n v="299.95"/>
    <x v="5"/>
    <x v="1"/>
    <x v="9"/>
    <x v="1"/>
  </r>
  <r>
    <d v="2022-10-23T00:00:00"/>
    <x v="5"/>
    <x v="5"/>
    <n v="1"/>
    <n v="14"/>
    <n v="4"/>
    <n v="111.96"/>
    <x v="2"/>
    <x v="0"/>
    <x v="9"/>
    <x v="1"/>
  </r>
  <r>
    <d v="2022-10-24T00:00:00"/>
    <x v="5"/>
    <x v="5"/>
    <n v="2"/>
    <n v="28"/>
    <n v="5"/>
    <n v="139.94999999999999"/>
    <x v="2"/>
    <x v="0"/>
    <x v="9"/>
    <x v="1"/>
  </r>
  <r>
    <d v="2022-10-25T00:00:00"/>
    <x v="6"/>
    <x v="6"/>
    <n v="3"/>
    <n v="45"/>
    <n v="2"/>
    <n v="59.98"/>
    <x v="3"/>
    <x v="0"/>
    <x v="9"/>
    <x v="1"/>
  </r>
  <r>
    <d v="2022-10-26T00:00:00"/>
    <x v="11"/>
    <x v="11"/>
    <n v="43"/>
    <n v="945.56999999999994"/>
    <n v="5"/>
    <n v="199.95"/>
    <x v="2"/>
    <x v="1"/>
    <x v="9"/>
    <x v="1"/>
  </r>
  <r>
    <d v="2022-10-27T00:00:00"/>
    <x v="5"/>
    <x v="5"/>
    <n v="1"/>
    <n v="14"/>
    <n v="2"/>
    <n v="55.98"/>
    <x v="2"/>
    <x v="0"/>
    <x v="9"/>
    <x v="1"/>
  </r>
  <r>
    <d v="2022-10-28T00:00:00"/>
    <x v="18"/>
    <x v="18"/>
    <n v="2"/>
    <n v="40"/>
    <n v="2"/>
    <n v="79.98"/>
    <x v="3"/>
    <x v="2"/>
    <x v="9"/>
    <x v="1"/>
  </r>
  <r>
    <d v="2022-10-29T00:00:00"/>
    <x v="34"/>
    <x v="33"/>
    <n v="1"/>
    <n v="244.3"/>
    <n v="2"/>
    <n v="698"/>
    <x v="15"/>
    <x v="6"/>
    <x v="9"/>
    <x v="1"/>
  </r>
  <r>
    <d v="2022-10-30T00:00:00"/>
    <x v="0"/>
    <x v="0"/>
    <n v="2"/>
    <n v="691.18"/>
    <n v="5"/>
    <n v="2159.9499999999998"/>
    <x v="0"/>
    <x v="0"/>
    <x v="9"/>
    <x v="1"/>
  </r>
  <r>
    <d v="2022-10-31T00:00:00"/>
    <x v="15"/>
    <x v="15"/>
    <n v="27"/>
    <n v="2429.73"/>
    <n v="1"/>
    <n v="119.99"/>
    <x v="5"/>
    <x v="1"/>
    <x v="9"/>
    <x v="1"/>
  </r>
  <r>
    <d v="2022-11-01T00:00:00"/>
    <x v="33"/>
    <x v="32"/>
    <n v="3"/>
    <n v="1079.8799999999999"/>
    <n v="2"/>
    <n v="799.9"/>
    <x v="0"/>
    <x v="6"/>
    <x v="10"/>
    <x v="1"/>
  </r>
  <r>
    <d v="2022-11-02T00:00:00"/>
    <x v="35"/>
    <x v="34"/>
    <n v="3"/>
    <n v="103.64999999999999"/>
    <n v="1"/>
    <n v="53.15"/>
    <x v="16"/>
    <x v="6"/>
    <x v="10"/>
    <x v="1"/>
  </r>
  <r>
    <d v="2022-11-03T00:00:00"/>
    <x v="5"/>
    <x v="5"/>
    <n v="3"/>
    <n v="42"/>
    <n v="1"/>
    <n v="27.99"/>
    <x v="2"/>
    <x v="0"/>
    <x v="10"/>
    <x v="1"/>
  </r>
  <r>
    <d v="2022-11-04T00:00:00"/>
    <x v="27"/>
    <x v="26"/>
    <n v="0"/>
    <n v="0"/>
    <n v="2"/>
    <n v="258"/>
    <x v="10"/>
    <x v="4"/>
    <x v="10"/>
    <x v="1"/>
  </r>
  <r>
    <d v="2022-11-05T00:00:00"/>
    <x v="22"/>
    <x v="21"/>
    <n v="1"/>
    <n v="4495.5"/>
    <n v="5"/>
    <n v="24975"/>
    <x v="0"/>
    <x v="3"/>
    <x v="10"/>
    <x v="1"/>
  </r>
  <r>
    <d v="2022-11-06T00:00:00"/>
    <x v="15"/>
    <x v="15"/>
    <n v="1"/>
    <n v="89.99"/>
    <n v="4"/>
    <n v="479.96"/>
    <x v="5"/>
    <x v="1"/>
    <x v="10"/>
    <x v="1"/>
  </r>
  <r>
    <d v="2022-11-07T00:00:00"/>
    <x v="12"/>
    <x v="12"/>
    <n v="0"/>
    <n v="0"/>
    <n v="5"/>
    <n v="251.6"/>
    <x v="6"/>
    <x v="1"/>
    <x v="10"/>
    <x v="1"/>
  </r>
  <r>
    <d v="2022-11-08T00:00:00"/>
    <x v="14"/>
    <x v="14"/>
    <n v="3"/>
    <n v="69.09"/>
    <n v="1"/>
    <n v="41.88"/>
    <x v="6"/>
    <x v="1"/>
    <x v="10"/>
    <x v="1"/>
  </r>
  <r>
    <d v="2022-11-09T00:00:00"/>
    <x v="5"/>
    <x v="5"/>
    <n v="1"/>
    <n v="14"/>
    <n v="5"/>
    <n v="139.94999999999999"/>
    <x v="2"/>
    <x v="0"/>
    <x v="10"/>
    <x v="1"/>
  </r>
  <r>
    <d v="2022-11-10T00:00:00"/>
    <x v="9"/>
    <x v="9"/>
    <n v="1"/>
    <n v="38.99"/>
    <n v="2"/>
    <n v="119.98"/>
    <x v="5"/>
    <x v="1"/>
    <x v="10"/>
    <x v="1"/>
  </r>
  <r>
    <d v="2022-11-11T00:00:00"/>
    <x v="16"/>
    <x v="16"/>
    <n v="3"/>
    <n v="623.97"/>
    <n v="3"/>
    <n v="779.97"/>
    <x v="4"/>
    <x v="2"/>
    <x v="10"/>
    <x v="1"/>
  </r>
  <r>
    <d v="2022-11-12T00:00:00"/>
    <x v="19"/>
    <x v="19"/>
    <n v="0"/>
    <n v="0"/>
    <n v="1"/>
    <n v="326.69"/>
    <x v="7"/>
    <x v="2"/>
    <x v="10"/>
    <x v="1"/>
  </r>
  <r>
    <d v="2022-11-13T00:00:00"/>
    <x v="18"/>
    <x v="18"/>
    <n v="2"/>
    <n v="40"/>
    <n v="4"/>
    <n v="159.96"/>
    <x v="3"/>
    <x v="2"/>
    <x v="10"/>
    <x v="1"/>
  </r>
  <r>
    <d v="2022-11-14T00:00:00"/>
    <x v="0"/>
    <x v="0"/>
    <n v="1"/>
    <n v="345.59"/>
    <n v="3"/>
    <n v="1295.97"/>
    <x v="0"/>
    <x v="0"/>
    <x v="10"/>
    <x v="1"/>
  </r>
  <r>
    <d v="2022-11-15T00:00:00"/>
    <x v="29"/>
    <x v="28"/>
    <n v="0"/>
    <n v="0"/>
    <n v="2"/>
    <n v="179.98"/>
    <x v="2"/>
    <x v="4"/>
    <x v="10"/>
    <x v="1"/>
  </r>
  <r>
    <d v="2022-11-16T00:00:00"/>
    <x v="2"/>
    <x v="2"/>
    <n v="3"/>
    <n v="194.96999999999997"/>
    <n v="1"/>
    <n v="99.99"/>
    <x v="1"/>
    <x v="0"/>
    <x v="10"/>
    <x v="1"/>
  </r>
  <r>
    <d v="2022-11-17T00:00:00"/>
    <x v="9"/>
    <x v="9"/>
    <n v="1"/>
    <n v="38.99"/>
    <n v="5"/>
    <n v="299.95"/>
    <x v="5"/>
    <x v="1"/>
    <x v="10"/>
    <x v="1"/>
  </r>
  <r>
    <d v="2022-11-18T00:00:00"/>
    <x v="24"/>
    <x v="23"/>
    <n v="1"/>
    <n v="12600"/>
    <n v="1"/>
    <n v="14000"/>
    <x v="9"/>
    <x v="3"/>
    <x v="10"/>
    <x v="1"/>
  </r>
  <r>
    <d v="2022-11-19T00:00:00"/>
    <x v="21"/>
    <x v="20"/>
    <n v="0"/>
    <n v="0"/>
    <n v="4"/>
    <n v="2599.96"/>
    <x v="4"/>
    <x v="2"/>
    <x v="10"/>
    <x v="1"/>
  </r>
  <r>
    <d v="2022-11-20T00:00:00"/>
    <x v="10"/>
    <x v="10"/>
    <n v="3"/>
    <n v="65.97"/>
    <n v="5"/>
    <n v="199.95"/>
    <x v="2"/>
    <x v="1"/>
    <x v="10"/>
    <x v="1"/>
  </r>
  <r>
    <d v="2022-11-21T00:00:00"/>
    <x v="27"/>
    <x v="26"/>
    <n v="0"/>
    <n v="0"/>
    <n v="5"/>
    <n v="645"/>
    <x v="10"/>
    <x v="4"/>
    <x v="10"/>
    <x v="1"/>
  </r>
  <r>
    <d v="2022-11-22T00:00:00"/>
    <x v="19"/>
    <x v="19"/>
    <n v="1"/>
    <n v="294.02"/>
    <n v="4"/>
    <n v="1306.76"/>
    <x v="7"/>
    <x v="2"/>
    <x v="10"/>
    <x v="1"/>
  </r>
  <r>
    <d v="2022-11-23T00:00:00"/>
    <x v="13"/>
    <x v="13"/>
    <n v="3"/>
    <n v="269.73"/>
    <n v="1"/>
    <n v="119.88"/>
    <x v="6"/>
    <x v="1"/>
    <x v="10"/>
    <x v="1"/>
  </r>
  <r>
    <d v="2022-11-24T00:00:00"/>
    <x v="0"/>
    <x v="0"/>
    <n v="2"/>
    <n v="691.18"/>
    <n v="5"/>
    <n v="2159.9499999999998"/>
    <x v="0"/>
    <x v="0"/>
    <x v="10"/>
    <x v="1"/>
  </r>
  <r>
    <d v="2022-11-25T00:00:00"/>
    <x v="20"/>
    <x v="10"/>
    <n v="0"/>
    <n v="0"/>
    <n v="1"/>
    <n v="39.99"/>
    <x v="2"/>
    <x v="2"/>
    <x v="10"/>
    <x v="1"/>
  </r>
  <r>
    <d v="2022-11-26T00:00:00"/>
    <x v="9"/>
    <x v="9"/>
    <n v="0"/>
    <n v="0"/>
    <n v="5"/>
    <n v="299.95"/>
    <x v="5"/>
    <x v="1"/>
    <x v="10"/>
    <x v="1"/>
  </r>
  <r>
    <d v="2022-11-27T00:00:00"/>
    <x v="23"/>
    <x v="22"/>
    <n v="0"/>
    <n v="0"/>
    <n v="5"/>
    <n v="350"/>
    <x v="8"/>
    <x v="3"/>
    <x v="10"/>
    <x v="1"/>
  </r>
  <r>
    <d v="2022-11-28T00:00:00"/>
    <x v="28"/>
    <x v="27"/>
    <n v="3"/>
    <n v="290.25"/>
    <n v="2"/>
    <n v="258"/>
    <x v="12"/>
    <x v="4"/>
    <x v="10"/>
    <x v="1"/>
  </r>
  <r>
    <d v="2022-11-29T00:00:00"/>
    <x v="28"/>
    <x v="27"/>
    <n v="2"/>
    <n v="193.5"/>
    <n v="2"/>
    <n v="258"/>
    <x v="12"/>
    <x v="4"/>
    <x v="10"/>
    <x v="1"/>
  </r>
  <r>
    <d v="2022-11-30T00:00:00"/>
    <x v="17"/>
    <x v="17"/>
    <n v="0"/>
    <n v="0"/>
    <n v="1"/>
    <n v="215.59"/>
    <x v="7"/>
    <x v="2"/>
    <x v="10"/>
    <x v="1"/>
  </r>
  <r>
    <d v="2022-12-01T00:00:00"/>
    <x v="34"/>
    <x v="33"/>
    <n v="1"/>
    <n v="244.3"/>
    <n v="2"/>
    <n v="698"/>
    <x v="15"/>
    <x v="6"/>
    <x v="11"/>
    <x v="1"/>
  </r>
  <r>
    <d v="2022-12-02T00:00:00"/>
    <x v="35"/>
    <x v="34"/>
    <n v="0"/>
    <n v="0"/>
    <n v="1"/>
    <n v="53.15"/>
    <x v="16"/>
    <x v="6"/>
    <x v="11"/>
    <x v="1"/>
  </r>
  <r>
    <d v="2022-12-03T00:00:00"/>
    <x v="35"/>
    <x v="34"/>
    <n v="0"/>
    <n v="0"/>
    <n v="5"/>
    <n v="265.75"/>
    <x v="16"/>
    <x v="6"/>
    <x v="11"/>
    <x v="1"/>
  </r>
  <r>
    <d v="2022-12-04T00:00:00"/>
    <x v="14"/>
    <x v="14"/>
    <n v="2"/>
    <n v="46.06"/>
    <n v="2"/>
    <n v="83.76"/>
    <x v="6"/>
    <x v="1"/>
    <x v="11"/>
    <x v="1"/>
  </r>
  <r>
    <d v="2022-12-05T00:00:00"/>
    <x v="27"/>
    <x v="26"/>
    <n v="3"/>
    <n v="290.25"/>
    <n v="4"/>
    <n v="516"/>
    <x v="10"/>
    <x v="4"/>
    <x v="11"/>
    <x v="1"/>
  </r>
  <r>
    <d v="2022-12-06T00:00:00"/>
    <x v="20"/>
    <x v="10"/>
    <n v="2"/>
    <n v="40"/>
    <n v="2"/>
    <n v="79.98"/>
    <x v="2"/>
    <x v="2"/>
    <x v="11"/>
    <x v="1"/>
  </r>
  <r>
    <d v="2022-12-07T00:00:00"/>
    <x v="31"/>
    <x v="30"/>
    <n v="1"/>
    <n v="38.99"/>
    <n v="5"/>
    <n v="299.95"/>
    <x v="14"/>
    <x v="5"/>
    <x v="11"/>
    <x v="1"/>
  </r>
  <r>
    <d v="2022-12-08T00:00:00"/>
    <x v="11"/>
    <x v="11"/>
    <n v="2"/>
    <n v="43.98"/>
    <n v="4"/>
    <n v="159.96"/>
    <x v="2"/>
    <x v="1"/>
    <x v="11"/>
    <x v="1"/>
  </r>
  <r>
    <d v="2022-12-09T00:00:00"/>
    <x v="11"/>
    <x v="11"/>
    <n v="23"/>
    <n v="505.77"/>
    <n v="2"/>
    <n v="79.98"/>
    <x v="2"/>
    <x v="1"/>
    <x v="11"/>
    <x v="1"/>
  </r>
  <r>
    <d v="2022-12-10T00:00:00"/>
    <x v="35"/>
    <x v="34"/>
    <n v="0"/>
    <n v="0"/>
    <n v="2"/>
    <n v="106.3"/>
    <x v="16"/>
    <x v="6"/>
    <x v="11"/>
    <x v="1"/>
  </r>
  <r>
    <d v="2022-12-11T00:00:00"/>
    <x v="4"/>
    <x v="4"/>
    <n v="0"/>
    <n v="0"/>
    <n v="4"/>
    <n v="79.959999999999994"/>
    <x v="2"/>
    <x v="0"/>
    <x v="11"/>
    <x v="1"/>
  </r>
  <r>
    <d v="2022-12-12T00:00:00"/>
    <x v="35"/>
    <x v="34"/>
    <n v="0"/>
    <n v="0"/>
    <n v="5"/>
    <n v="265.75"/>
    <x v="16"/>
    <x v="6"/>
    <x v="11"/>
    <x v="1"/>
  </r>
  <r>
    <d v="2022-12-13T00:00:00"/>
    <x v="29"/>
    <x v="28"/>
    <n v="25"/>
    <n v="1574.75"/>
    <n v="3"/>
    <n v="269.97000000000003"/>
    <x v="2"/>
    <x v="4"/>
    <x v="11"/>
    <x v="1"/>
  </r>
  <r>
    <d v="2022-12-14T00:00:00"/>
    <x v="14"/>
    <x v="14"/>
    <n v="3"/>
    <n v="69.09"/>
    <n v="2"/>
    <n v="83.76"/>
    <x v="6"/>
    <x v="1"/>
    <x v="11"/>
    <x v="1"/>
  </r>
  <r>
    <d v="2022-12-15T00:00:00"/>
    <x v="0"/>
    <x v="0"/>
    <n v="1"/>
    <n v="345.59"/>
    <n v="4"/>
    <n v="1727.96"/>
    <x v="0"/>
    <x v="0"/>
    <x v="11"/>
    <x v="1"/>
  </r>
  <r>
    <d v="2022-12-16T00:00:00"/>
    <x v="3"/>
    <x v="3"/>
    <n v="1"/>
    <n v="41.99"/>
    <n v="5"/>
    <n v="349.95"/>
    <x v="1"/>
    <x v="0"/>
    <x v="11"/>
    <x v="1"/>
  </r>
  <r>
    <d v="2022-12-17T00:00:00"/>
    <x v="20"/>
    <x v="10"/>
    <n v="1"/>
    <n v="20"/>
    <n v="5"/>
    <n v="199.95"/>
    <x v="2"/>
    <x v="2"/>
    <x v="11"/>
    <x v="1"/>
  </r>
  <r>
    <d v="2022-12-18T00:00:00"/>
    <x v="34"/>
    <x v="33"/>
    <n v="0"/>
    <n v="0"/>
    <n v="2"/>
    <n v="698"/>
    <x v="15"/>
    <x v="6"/>
    <x v="11"/>
    <x v="1"/>
  </r>
  <r>
    <d v="2022-12-19T00:00:00"/>
    <x v="14"/>
    <x v="14"/>
    <n v="0"/>
    <n v="0"/>
    <n v="5"/>
    <n v="209.4"/>
    <x v="6"/>
    <x v="1"/>
    <x v="11"/>
    <x v="1"/>
  </r>
  <r>
    <d v="2022-12-20T00:00:00"/>
    <x v="4"/>
    <x v="4"/>
    <n v="3"/>
    <n v="30"/>
    <n v="3"/>
    <n v="59.97"/>
    <x v="2"/>
    <x v="0"/>
    <x v="11"/>
    <x v="1"/>
  </r>
  <r>
    <d v="2022-12-21T00:00:00"/>
    <x v="8"/>
    <x v="8"/>
    <n v="0"/>
    <n v="0"/>
    <n v="4"/>
    <n v="999.96"/>
    <x v="4"/>
    <x v="1"/>
    <x v="11"/>
    <x v="1"/>
  </r>
  <r>
    <d v="2022-12-22T00:00:00"/>
    <x v="4"/>
    <x v="4"/>
    <n v="0"/>
    <n v="0"/>
    <n v="3"/>
    <n v="59.97"/>
    <x v="2"/>
    <x v="0"/>
    <x v="11"/>
    <x v="1"/>
  </r>
  <r>
    <d v="2022-12-23T00:00:00"/>
    <x v="24"/>
    <x v="23"/>
    <n v="2"/>
    <n v="25200"/>
    <n v="1"/>
    <n v="14000"/>
    <x v="9"/>
    <x v="3"/>
    <x v="11"/>
    <x v="1"/>
  </r>
  <r>
    <d v="2022-12-24T00:00:00"/>
    <x v="24"/>
    <x v="23"/>
    <n v="1"/>
    <n v="12600"/>
    <n v="1"/>
    <n v="14000"/>
    <x v="9"/>
    <x v="3"/>
    <x v="11"/>
    <x v="1"/>
  </r>
  <r>
    <d v="2022-12-25T00:00:00"/>
    <x v="7"/>
    <x v="7"/>
    <n v="1"/>
    <n v="234.5"/>
    <n v="4"/>
    <n v="1103.52"/>
    <x v="1"/>
    <x v="0"/>
    <x v="11"/>
    <x v="1"/>
  </r>
  <r>
    <d v="2022-12-26T00:00:00"/>
    <x v="17"/>
    <x v="17"/>
    <n v="0"/>
    <n v="0"/>
    <n v="1"/>
    <n v="215.59"/>
    <x v="7"/>
    <x v="2"/>
    <x v="11"/>
    <x v="1"/>
  </r>
  <r>
    <d v="2022-12-27T00:00:00"/>
    <x v="11"/>
    <x v="11"/>
    <n v="3"/>
    <n v="65.97"/>
    <n v="5"/>
    <n v="199.95"/>
    <x v="2"/>
    <x v="1"/>
    <x v="11"/>
    <x v="1"/>
  </r>
  <r>
    <d v="2022-12-28T00:00:00"/>
    <x v="7"/>
    <x v="7"/>
    <n v="3"/>
    <n v="703.5"/>
    <n v="4"/>
    <n v="1103.52"/>
    <x v="1"/>
    <x v="0"/>
    <x v="11"/>
    <x v="1"/>
  </r>
  <r>
    <d v="2022-12-29T00:00:00"/>
    <x v="32"/>
    <x v="31"/>
    <n v="3"/>
    <n v="224.96999999999997"/>
    <n v="3"/>
    <n v="299.97000000000003"/>
    <x v="2"/>
    <x v="5"/>
    <x v="11"/>
    <x v="1"/>
  </r>
  <r>
    <d v="2022-12-30T00:00:00"/>
    <x v="0"/>
    <x v="0"/>
    <n v="3"/>
    <n v="1036.77"/>
    <n v="2"/>
    <n v="863.98"/>
    <x v="0"/>
    <x v="0"/>
    <x v="11"/>
    <x v="1"/>
  </r>
  <r>
    <d v="2022-12-31T00:00:00"/>
    <x v="20"/>
    <x v="10"/>
    <n v="3"/>
    <n v="60"/>
    <n v="3"/>
    <n v="119.97"/>
    <x v="2"/>
    <x v="2"/>
    <x v="11"/>
    <x v="1"/>
  </r>
  <r>
    <d v="2023-01-01T00:00:00"/>
    <x v="34"/>
    <x v="33"/>
    <n v="2"/>
    <n v="488.6"/>
    <n v="4"/>
    <n v="1396"/>
    <x v="15"/>
    <x v="6"/>
    <x v="0"/>
    <x v="2"/>
  </r>
  <r>
    <d v="2023-01-02T00:00:00"/>
    <x v="15"/>
    <x v="15"/>
    <n v="2"/>
    <n v="179.98"/>
    <n v="3"/>
    <n v="359.97"/>
    <x v="5"/>
    <x v="1"/>
    <x v="0"/>
    <x v="2"/>
  </r>
  <r>
    <d v="2023-01-03T00:00:00"/>
    <x v="29"/>
    <x v="28"/>
    <n v="3"/>
    <n v="188.97"/>
    <n v="2"/>
    <n v="179.98"/>
    <x v="2"/>
    <x v="4"/>
    <x v="0"/>
    <x v="2"/>
  </r>
  <r>
    <d v="2023-01-04T00:00:00"/>
    <x v="15"/>
    <x v="15"/>
    <n v="0"/>
    <n v="0"/>
    <n v="2"/>
    <n v="239.98"/>
    <x v="5"/>
    <x v="1"/>
    <x v="0"/>
    <x v="2"/>
  </r>
  <r>
    <d v="2023-01-05T00:00:00"/>
    <x v="6"/>
    <x v="6"/>
    <n v="1"/>
    <n v="15"/>
    <n v="4"/>
    <n v="119.96"/>
    <x v="3"/>
    <x v="0"/>
    <x v="0"/>
    <x v="2"/>
  </r>
  <r>
    <d v="2023-01-06T00:00:00"/>
    <x v="17"/>
    <x v="17"/>
    <n v="1"/>
    <n v="183.25"/>
    <n v="2"/>
    <n v="431.18"/>
    <x v="7"/>
    <x v="2"/>
    <x v="0"/>
    <x v="2"/>
  </r>
  <r>
    <d v="2023-01-07T00:00:00"/>
    <x v="4"/>
    <x v="4"/>
    <n v="0"/>
    <n v="0"/>
    <n v="3"/>
    <n v="59.97"/>
    <x v="2"/>
    <x v="0"/>
    <x v="0"/>
    <x v="2"/>
  </r>
  <r>
    <d v="2023-01-08T00:00:00"/>
    <x v="29"/>
    <x v="28"/>
    <n v="2"/>
    <n v="125.98"/>
    <n v="5"/>
    <n v="449.95"/>
    <x v="2"/>
    <x v="4"/>
    <x v="0"/>
    <x v="2"/>
  </r>
  <r>
    <d v="2023-01-09T00:00:00"/>
    <x v="14"/>
    <x v="14"/>
    <n v="2"/>
    <n v="46.06"/>
    <n v="3"/>
    <n v="125.64"/>
    <x v="6"/>
    <x v="1"/>
    <x v="0"/>
    <x v="2"/>
  </r>
  <r>
    <d v="2023-01-10T00:00:00"/>
    <x v="10"/>
    <x v="10"/>
    <n v="2"/>
    <n v="43.98"/>
    <n v="1"/>
    <n v="39.99"/>
    <x v="2"/>
    <x v="1"/>
    <x v="0"/>
    <x v="2"/>
  </r>
  <r>
    <d v="2023-01-11T00:00:00"/>
    <x v="3"/>
    <x v="3"/>
    <n v="0"/>
    <n v="0"/>
    <n v="1"/>
    <n v="69.989999999999995"/>
    <x v="1"/>
    <x v="0"/>
    <x v="0"/>
    <x v="2"/>
  </r>
  <r>
    <d v="2023-01-12T00:00:00"/>
    <x v="22"/>
    <x v="21"/>
    <n v="0"/>
    <n v="0"/>
    <n v="4"/>
    <n v="19980"/>
    <x v="0"/>
    <x v="3"/>
    <x v="0"/>
    <x v="2"/>
  </r>
  <r>
    <d v="2023-01-13T00:00:00"/>
    <x v="35"/>
    <x v="34"/>
    <n v="2"/>
    <n v="69.099999999999994"/>
    <n v="3"/>
    <n v="159.44999999999999"/>
    <x v="16"/>
    <x v="6"/>
    <x v="0"/>
    <x v="2"/>
  </r>
  <r>
    <d v="2023-01-14T00:00:00"/>
    <x v="35"/>
    <x v="34"/>
    <n v="0"/>
    <n v="0"/>
    <n v="4"/>
    <n v="212.6"/>
    <x v="16"/>
    <x v="6"/>
    <x v="0"/>
    <x v="2"/>
  </r>
  <r>
    <d v="2023-01-15T00:00:00"/>
    <x v="17"/>
    <x v="17"/>
    <n v="2"/>
    <n v="366.5"/>
    <n v="1"/>
    <n v="215.59"/>
    <x v="7"/>
    <x v="2"/>
    <x v="0"/>
    <x v="2"/>
  </r>
  <r>
    <d v="2023-01-16T00:00:00"/>
    <x v="12"/>
    <x v="12"/>
    <n v="2"/>
    <n v="65.42"/>
    <n v="5"/>
    <n v="251.6"/>
    <x v="6"/>
    <x v="1"/>
    <x v="0"/>
    <x v="2"/>
  </r>
  <r>
    <d v="2023-01-17T00:00:00"/>
    <x v="17"/>
    <x v="17"/>
    <n v="1"/>
    <n v="183.25"/>
    <n v="2"/>
    <n v="431.18"/>
    <x v="7"/>
    <x v="2"/>
    <x v="0"/>
    <x v="2"/>
  </r>
  <r>
    <d v="2023-01-18T00:00:00"/>
    <x v="19"/>
    <x v="19"/>
    <n v="3"/>
    <n v="882.06"/>
    <n v="1"/>
    <n v="326.69"/>
    <x v="7"/>
    <x v="2"/>
    <x v="0"/>
    <x v="2"/>
  </r>
  <r>
    <d v="2023-01-19T00:00:00"/>
    <x v="34"/>
    <x v="33"/>
    <n v="3"/>
    <n v="732.90000000000009"/>
    <n v="1"/>
    <n v="349"/>
    <x v="15"/>
    <x v="6"/>
    <x v="0"/>
    <x v="2"/>
  </r>
  <r>
    <d v="2023-01-20T00:00:00"/>
    <x v="12"/>
    <x v="12"/>
    <n v="0"/>
    <n v="0"/>
    <n v="4"/>
    <n v="201.28"/>
    <x v="6"/>
    <x v="1"/>
    <x v="0"/>
    <x v="2"/>
  </r>
  <r>
    <d v="2023-01-21T00:00:00"/>
    <x v="11"/>
    <x v="11"/>
    <n v="0"/>
    <n v="0"/>
    <n v="5"/>
    <n v="199.95"/>
    <x v="2"/>
    <x v="1"/>
    <x v="0"/>
    <x v="2"/>
  </r>
  <r>
    <d v="2023-01-22T00:00:00"/>
    <x v="20"/>
    <x v="10"/>
    <n v="2"/>
    <n v="40"/>
    <n v="5"/>
    <n v="199.95"/>
    <x v="2"/>
    <x v="2"/>
    <x v="0"/>
    <x v="2"/>
  </r>
  <r>
    <d v="2023-01-23T00:00:00"/>
    <x v="7"/>
    <x v="7"/>
    <n v="3"/>
    <n v="703.5"/>
    <n v="5"/>
    <n v="1379.4"/>
    <x v="1"/>
    <x v="0"/>
    <x v="0"/>
    <x v="2"/>
  </r>
  <r>
    <d v="2023-01-24T00:00:00"/>
    <x v="8"/>
    <x v="8"/>
    <n v="0"/>
    <n v="0"/>
    <n v="3"/>
    <n v="749.97"/>
    <x v="4"/>
    <x v="1"/>
    <x v="0"/>
    <x v="2"/>
  </r>
  <r>
    <d v="2023-01-25T00:00:00"/>
    <x v="25"/>
    <x v="24"/>
    <n v="3"/>
    <n v="36"/>
    <n v="1"/>
    <n v="20"/>
    <x v="10"/>
    <x v="4"/>
    <x v="0"/>
    <x v="2"/>
  </r>
  <r>
    <d v="2023-01-26T00:00:00"/>
    <x v="32"/>
    <x v="31"/>
    <n v="2"/>
    <n v="149.97999999999999"/>
    <n v="2"/>
    <n v="199.98"/>
    <x v="2"/>
    <x v="5"/>
    <x v="0"/>
    <x v="2"/>
  </r>
  <r>
    <d v="2023-01-27T00:00:00"/>
    <x v="29"/>
    <x v="28"/>
    <n v="2"/>
    <n v="125.98"/>
    <n v="3"/>
    <n v="269.97000000000003"/>
    <x v="2"/>
    <x v="4"/>
    <x v="0"/>
    <x v="2"/>
  </r>
  <r>
    <d v="2023-01-28T00:00:00"/>
    <x v="25"/>
    <x v="24"/>
    <n v="1"/>
    <n v="12"/>
    <n v="3"/>
    <n v="60"/>
    <x v="10"/>
    <x v="4"/>
    <x v="0"/>
    <x v="2"/>
  </r>
  <r>
    <d v="2023-01-29T00:00:00"/>
    <x v="27"/>
    <x v="26"/>
    <n v="0"/>
    <n v="0"/>
    <n v="2"/>
    <n v="258"/>
    <x v="10"/>
    <x v="4"/>
    <x v="0"/>
    <x v="2"/>
  </r>
  <r>
    <d v="2023-01-30T00:00:00"/>
    <x v="7"/>
    <x v="7"/>
    <n v="2"/>
    <n v="469"/>
    <n v="3"/>
    <n v="827.64"/>
    <x v="1"/>
    <x v="0"/>
    <x v="0"/>
    <x v="2"/>
  </r>
  <r>
    <d v="2023-01-31T00:00:00"/>
    <x v="35"/>
    <x v="34"/>
    <n v="3"/>
    <n v="103.64999999999999"/>
    <n v="2"/>
    <n v="106.3"/>
    <x v="16"/>
    <x v="6"/>
    <x v="0"/>
    <x v="2"/>
  </r>
  <r>
    <d v="2023-02-01T00:00:00"/>
    <x v="21"/>
    <x v="20"/>
    <n v="2"/>
    <n v="1169.98"/>
    <n v="4"/>
    <n v="2599.96"/>
    <x v="4"/>
    <x v="2"/>
    <x v="1"/>
    <x v="2"/>
  </r>
  <r>
    <d v="2023-02-02T00:00:00"/>
    <x v="27"/>
    <x v="26"/>
    <n v="2"/>
    <n v="193.5"/>
    <n v="3"/>
    <n v="387"/>
    <x v="10"/>
    <x v="4"/>
    <x v="1"/>
    <x v="2"/>
  </r>
  <r>
    <d v="2023-02-03T00:00:00"/>
    <x v="7"/>
    <x v="7"/>
    <n v="2"/>
    <n v="469"/>
    <n v="1"/>
    <n v="275.88"/>
    <x v="1"/>
    <x v="0"/>
    <x v="1"/>
    <x v="2"/>
  </r>
  <r>
    <d v="2023-02-04T00:00:00"/>
    <x v="11"/>
    <x v="11"/>
    <n v="2"/>
    <n v="43.98"/>
    <n v="5"/>
    <n v="199.95"/>
    <x v="2"/>
    <x v="1"/>
    <x v="1"/>
    <x v="2"/>
  </r>
  <r>
    <d v="2023-02-05T00:00:00"/>
    <x v="11"/>
    <x v="11"/>
    <n v="2"/>
    <n v="43.98"/>
    <n v="4"/>
    <n v="159.96"/>
    <x v="2"/>
    <x v="1"/>
    <x v="1"/>
    <x v="2"/>
  </r>
  <r>
    <d v="2023-02-06T00:00:00"/>
    <x v="9"/>
    <x v="9"/>
    <n v="2"/>
    <n v="77.98"/>
    <n v="5"/>
    <n v="299.95"/>
    <x v="5"/>
    <x v="1"/>
    <x v="1"/>
    <x v="2"/>
  </r>
  <r>
    <d v="2023-02-07T00:00:00"/>
    <x v="26"/>
    <x v="25"/>
    <n v="1"/>
    <n v="211.65"/>
    <n v="5"/>
    <n v="1245"/>
    <x v="11"/>
    <x v="4"/>
    <x v="1"/>
    <x v="2"/>
  </r>
  <r>
    <d v="2023-02-08T00:00:00"/>
    <x v="27"/>
    <x v="26"/>
    <n v="0"/>
    <n v="0"/>
    <n v="3"/>
    <n v="387"/>
    <x v="10"/>
    <x v="4"/>
    <x v="1"/>
    <x v="2"/>
  </r>
  <r>
    <d v="2023-02-09T00:00:00"/>
    <x v="33"/>
    <x v="32"/>
    <n v="1"/>
    <n v="359.96"/>
    <n v="3"/>
    <n v="1199.8499999999999"/>
    <x v="0"/>
    <x v="6"/>
    <x v="1"/>
    <x v="2"/>
  </r>
  <r>
    <d v="2023-02-10T00:00:00"/>
    <x v="5"/>
    <x v="5"/>
    <n v="2"/>
    <n v="28"/>
    <n v="4"/>
    <n v="111.96"/>
    <x v="2"/>
    <x v="0"/>
    <x v="1"/>
    <x v="2"/>
  </r>
  <r>
    <d v="2023-02-11T00:00:00"/>
    <x v="24"/>
    <x v="23"/>
    <n v="2"/>
    <n v="25200"/>
    <n v="2"/>
    <n v="28000"/>
    <x v="9"/>
    <x v="3"/>
    <x v="1"/>
    <x v="2"/>
  </r>
  <r>
    <d v="2023-02-12T00:00:00"/>
    <x v="34"/>
    <x v="33"/>
    <n v="3"/>
    <n v="732.90000000000009"/>
    <n v="3"/>
    <n v="1047"/>
    <x v="15"/>
    <x v="6"/>
    <x v="1"/>
    <x v="2"/>
  </r>
  <r>
    <d v="2023-02-13T00:00:00"/>
    <x v="10"/>
    <x v="10"/>
    <n v="2"/>
    <n v="43.98"/>
    <n v="4"/>
    <n v="159.96"/>
    <x v="2"/>
    <x v="1"/>
    <x v="1"/>
    <x v="2"/>
  </r>
  <r>
    <d v="2023-02-14T00:00:00"/>
    <x v="27"/>
    <x v="26"/>
    <n v="0"/>
    <n v="0"/>
    <n v="3"/>
    <n v="387"/>
    <x v="10"/>
    <x v="4"/>
    <x v="1"/>
    <x v="2"/>
  </r>
  <r>
    <d v="2023-02-15T00:00:00"/>
    <x v="20"/>
    <x v="10"/>
    <n v="1"/>
    <n v="20"/>
    <n v="4"/>
    <n v="159.96"/>
    <x v="2"/>
    <x v="2"/>
    <x v="1"/>
    <x v="2"/>
  </r>
  <r>
    <d v="2023-02-16T00:00:00"/>
    <x v="1"/>
    <x v="1"/>
    <n v="0"/>
    <n v="0"/>
    <n v="3"/>
    <n v="749.97"/>
    <x v="1"/>
    <x v="0"/>
    <x v="1"/>
    <x v="2"/>
  </r>
  <r>
    <d v="2023-02-17T00:00:00"/>
    <x v="18"/>
    <x v="18"/>
    <n v="2"/>
    <n v="40"/>
    <n v="3"/>
    <n v="119.97"/>
    <x v="3"/>
    <x v="2"/>
    <x v="1"/>
    <x v="2"/>
  </r>
  <r>
    <d v="2023-02-18T00:00:00"/>
    <x v="1"/>
    <x v="1"/>
    <n v="2"/>
    <n v="349.98"/>
    <n v="3"/>
    <n v="749.97"/>
    <x v="1"/>
    <x v="0"/>
    <x v="1"/>
    <x v="2"/>
  </r>
  <r>
    <d v="2023-02-19T00:00:00"/>
    <x v="10"/>
    <x v="10"/>
    <n v="1"/>
    <n v="21.99"/>
    <n v="1"/>
    <n v="39.99"/>
    <x v="2"/>
    <x v="1"/>
    <x v="1"/>
    <x v="2"/>
  </r>
  <r>
    <d v="2023-02-20T00:00:00"/>
    <x v="22"/>
    <x v="21"/>
    <n v="1"/>
    <n v="4495.5"/>
    <n v="2"/>
    <n v="9990"/>
    <x v="0"/>
    <x v="3"/>
    <x v="1"/>
    <x v="2"/>
  </r>
  <r>
    <d v="2023-02-21T00:00:00"/>
    <x v="22"/>
    <x v="21"/>
    <n v="1"/>
    <n v="4495.5"/>
    <n v="1"/>
    <n v="4995"/>
    <x v="0"/>
    <x v="3"/>
    <x v="1"/>
    <x v="2"/>
  </r>
  <r>
    <d v="2023-02-22T00:00:00"/>
    <x v="14"/>
    <x v="14"/>
    <n v="3"/>
    <n v="69.09"/>
    <n v="4"/>
    <n v="167.52"/>
    <x v="6"/>
    <x v="1"/>
    <x v="1"/>
    <x v="2"/>
  </r>
  <r>
    <d v="2023-02-23T00:00:00"/>
    <x v="34"/>
    <x v="33"/>
    <n v="0"/>
    <n v="0"/>
    <n v="4"/>
    <n v="1396"/>
    <x v="15"/>
    <x v="6"/>
    <x v="1"/>
    <x v="2"/>
  </r>
  <r>
    <d v="2023-02-24T00:00:00"/>
    <x v="5"/>
    <x v="5"/>
    <n v="1"/>
    <n v="14"/>
    <n v="2"/>
    <n v="55.98"/>
    <x v="2"/>
    <x v="0"/>
    <x v="1"/>
    <x v="2"/>
  </r>
  <r>
    <d v="2023-02-25T00:00:00"/>
    <x v="35"/>
    <x v="34"/>
    <n v="1"/>
    <n v="34.549999999999997"/>
    <n v="5"/>
    <n v="265.75"/>
    <x v="16"/>
    <x v="6"/>
    <x v="1"/>
    <x v="2"/>
  </r>
  <r>
    <d v="2023-02-26T00:00:00"/>
    <x v="3"/>
    <x v="3"/>
    <n v="0"/>
    <n v="0"/>
    <n v="1"/>
    <n v="69.989999999999995"/>
    <x v="1"/>
    <x v="0"/>
    <x v="1"/>
    <x v="2"/>
  </r>
  <r>
    <d v="2023-02-27T00:00:00"/>
    <x v="17"/>
    <x v="17"/>
    <n v="3"/>
    <n v="549.75"/>
    <n v="3"/>
    <n v="646.77"/>
    <x v="7"/>
    <x v="2"/>
    <x v="1"/>
    <x v="2"/>
  </r>
  <r>
    <d v="2023-02-28T00:00:00"/>
    <x v="11"/>
    <x v="11"/>
    <n v="2"/>
    <n v="43.98"/>
    <n v="2"/>
    <n v="79.98"/>
    <x v="2"/>
    <x v="1"/>
    <x v="1"/>
    <x v="2"/>
  </r>
  <r>
    <d v="2023-03-01T00:00:00"/>
    <x v="4"/>
    <x v="4"/>
    <n v="0"/>
    <n v="0"/>
    <n v="3"/>
    <n v="59.97"/>
    <x v="2"/>
    <x v="0"/>
    <x v="2"/>
    <x v="2"/>
  </r>
  <r>
    <d v="2023-03-02T00:00:00"/>
    <x v="1"/>
    <x v="1"/>
    <n v="1"/>
    <n v="174.99"/>
    <n v="1"/>
    <n v="249.99"/>
    <x v="1"/>
    <x v="0"/>
    <x v="2"/>
    <x v="2"/>
  </r>
  <r>
    <d v="2023-03-03T00:00:00"/>
    <x v="5"/>
    <x v="5"/>
    <n v="0"/>
    <n v="0"/>
    <n v="1"/>
    <n v="27.99"/>
    <x v="2"/>
    <x v="0"/>
    <x v="2"/>
    <x v="2"/>
  </r>
  <r>
    <d v="2023-03-04T00:00:00"/>
    <x v="3"/>
    <x v="3"/>
    <n v="33"/>
    <n v="1385.67"/>
    <n v="3"/>
    <n v="209.97"/>
    <x v="1"/>
    <x v="0"/>
    <x v="2"/>
    <x v="2"/>
  </r>
  <r>
    <d v="2023-03-05T00:00:00"/>
    <x v="33"/>
    <x v="32"/>
    <n v="1"/>
    <n v="359.96"/>
    <n v="4"/>
    <n v="1599.8"/>
    <x v="0"/>
    <x v="6"/>
    <x v="2"/>
    <x v="2"/>
  </r>
  <r>
    <d v="2023-03-06T00:00:00"/>
    <x v="16"/>
    <x v="16"/>
    <n v="0"/>
    <n v="0"/>
    <n v="5"/>
    <n v="1299.95"/>
    <x v="4"/>
    <x v="2"/>
    <x v="2"/>
    <x v="2"/>
  </r>
  <r>
    <d v="2023-03-07T00:00:00"/>
    <x v="32"/>
    <x v="31"/>
    <n v="2"/>
    <n v="149.97999999999999"/>
    <n v="4"/>
    <n v="399.96"/>
    <x v="2"/>
    <x v="5"/>
    <x v="2"/>
    <x v="2"/>
  </r>
  <r>
    <d v="2023-03-08T00:00:00"/>
    <x v="13"/>
    <x v="13"/>
    <n v="3"/>
    <n v="269.73"/>
    <n v="5"/>
    <n v="599.4"/>
    <x v="6"/>
    <x v="1"/>
    <x v="2"/>
    <x v="2"/>
  </r>
  <r>
    <d v="2023-03-09T00:00:00"/>
    <x v="4"/>
    <x v="4"/>
    <n v="3"/>
    <n v="30"/>
    <n v="5"/>
    <n v="99.95"/>
    <x v="2"/>
    <x v="0"/>
    <x v="2"/>
    <x v="2"/>
  </r>
  <r>
    <d v="2023-03-10T00:00:00"/>
    <x v="11"/>
    <x v="11"/>
    <n v="3"/>
    <n v="65.97"/>
    <n v="1"/>
    <n v="39.99"/>
    <x v="2"/>
    <x v="1"/>
    <x v="2"/>
    <x v="2"/>
  </r>
  <r>
    <d v="2023-03-11T00:00:00"/>
    <x v="18"/>
    <x v="18"/>
    <n v="1"/>
    <n v="20"/>
    <n v="2"/>
    <n v="79.98"/>
    <x v="3"/>
    <x v="2"/>
    <x v="2"/>
    <x v="2"/>
  </r>
  <r>
    <d v="2023-03-12T00:00:00"/>
    <x v="14"/>
    <x v="14"/>
    <n v="2"/>
    <n v="46.06"/>
    <n v="5"/>
    <n v="209.4"/>
    <x v="6"/>
    <x v="1"/>
    <x v="2"/>
    <x v="2"/>
  </r>
  <r>
    <d v="2023-03-13T00:00:00"/>
    <x v="22"/>
    <x v="21"/>
    <n v="1"/>
    <n v="4495.5"/>
    <n v="1"/>
    <n v="4995"/>
    <x v="0"/>
    <x v="3"/>
    <x v="2"/>
    <x v="2"/>
  </r>
  <r>
    <d v="2023-03-14T00:00:00"/>
    <x v="11"/>
    <x v="11"/>
    <n v="1"/>
    <n v="21.99"/>
    <n v="1"/>
    <n v="39.99"/>
    <x v="2"/>
    <x v="1"/>
    <x v="2"/>
    <x v="2"/>
  </r>
  <r>
    <d v="2023-03-15T00:00:00"/>
    <x v="4"/>
    <x v="4"/>
    <n v="3"/>
    <n v="30"/>
    <n v="5"/>
    <n v="99.95"/>
    <x v="2"/>
    <x v="0"/>
    <x v="2"/>
    <x v="2"/>
  </r>
  <r>
    <d v="2023-03-16T00:00:00"/>
    <x v="21"/>
    <x v="20"/>
    <n v="0"/>
    <n v="0"/>
    <n v="3"/>
    <n v="1949.97"/>
    <x v="4"/>
    <x v="2"/>
    <x v="2"/>
    <x v="2"/>
  </r>
  <r>
    <d v="2023-03-17T00:00:00"/>
    <x v="10"/>
    <x v="10"/>
    <n v="3"/>
    <n v="65.97"/>
    <n v="1"/>
    <n v="39.99"/>
    <x v="2"/>
    <x v="1"/>
    <x v="2"/>
    <x v="2"/>
  </r>
  <r>
    <d v="2023-03-18T00:00:00"/>
    <x v="29"/>
    <x v="28"/>
    <n v="2"/>
    <n v="125.98"/>
    <n v="3"/>
    <n v="269.97000000000003"/>
    <x v="2"/>
    <x v="4"/>
    <x v="2"/>
    <x v="2"/>
  </r>
  <r>
    <d v="2023-03-19T00:00:00"/>
    <x v="12"/>
    <x v="12"/>
    <n v="3"/>
    <n v="98.13"/>
    <n v="1"/>
    <n v="50.32"/>
    <x v="6"/>
    <x v="1"/>
    <x v="2"/>
    <x v="2"/>
  </r>
  <r>
    <d v="2023-03-20T00:00:00"/>
    <x v="18"/>
    <x v="18"/>
    <n v="0"/>
    <n v="0"/>
    <n v="3"/>
    <n v="119.97"/>
    <x v="3"/>
    <x v="2"/>
    <x v="2"/>
    <x v="2"/>
  </r>
  <r>
    <d v="2023-03-21T00:00:00"/>
    <x v="30"/>
    <x v="29"/>
    <n v="2"/>
    <n v="125.98"/>
    <n v="2"/>
    <n v="179.98"/>
    <x v="13"/>
    <x v="4"/>
    <x v="2"/>
    <x v="2"/>
  </r>
  <r>
    <d v="2023-03-22T00:00:00"/>
    <x v="18"/>
    <x v="18"/>
    <n v="3"/>
    <n v="60"/>
    <n v="5"/>
    <n v="199.95"/>
    <x v="3"/>
    <x v="2"/>
    <x v="2"/>
    <x v="2"/>
  </r>
  <r>
    <d v="2023-03-23T00:00:00"/>
    <x v="0"/>
    <x v="0"/>
    <n v="26"/>
    <n v="8985.34"/>
    <n v="3"/>
    <n v="1295.97"/>
    <x v="0"/>
    <x v="0"/>
    <x v="2"/>
    <x v="2"/>
  </r>
  <r>
    <d v="2023-03-24T00:00:00"/>
    <x v="22"/>
    <x v="21"/>
    <n v="2"/>
    <n v="8991"/>
    <n v="5"/>
    <n v="24975"/>
    <x v="0"/>
    <x v="3"/>
    <x v="2"/>
    <x v="2"/>
  </r>
  <r>
    <d v="2023-03-25T00:00:00"/>
    <x v="28"/>
    <x v="27"/>
    <n v="1"/>
    <n v="96.75"/>
    <n v="5"/>
    <n v="645"/>
    <x v="12"/>
    <x v="4"/>
    <x v="2"/>
    <x v="2"/>
  </r>
  <r>
    <d v="2023-03-26T00:00:00"/>
    <x v="19"/>
    <x v="19"/>
    <n v="1"/>
    <n v="294.02"/>
    <n v="1"/>
    <n v="326.69"/>
    <x v="7"/>
    <x v="2"/>
    <x v="2"/>
    <x v="2"/>
  </r>
  <r>
    <d v="2023-03-27T00:00:00"/>
    <x v="31"/>
    <x v="30"/>
    <n v="0"/>
    <n v="0"/>
    <n v="3"/>
    <n v="179.97"/>
    <x v="14"/>
    <x v="5"/>
    <x v="2"/>
    <x v="2"/>
  </r>
  <r>
    <d v="2023-03-28T00:00:00"/>
    <x v="14"/>
    <x v="14"/>
    <n v="0"/>
    <n v="0"/>
    <n v="5"/>
    <n v="209.4"/>
    <x v="6"/>
    <x v="1"/>
    <x v="2"/>
    <x v="2"/>
  </r>
  <r>
    <d v="2023-03-29T00:00:00"/>
    <x v="12"/>
    <x v="12"/>
    <n v="1"/>
    <n v="32.71"/>
    <n v="1"/>
    <n v="50.32"/>
    <x v="6"/>
    <x v="1"/>
    <x v="2"/>
    <x v="2"/>
  </r>
  <r>
    <d v="2023-03-30T00:00:00"/>
    <x v="11"/>
    <x v="11"/>
    <n v="3"/>
    <n v="65.97"/>
    <n v="1"/>
    <n v="39.99"/>
    <x v="2"/>
    <x v="1"/>
    <x v="2"/>
    <x v="2"/>
  </r>
  <r>
    <d v="2023-03-31T00:00:00"/>
    <x v="28"/>
    <x v="27"/>
    <n v="2"/>
    <n v="193.5"/>
    <n v="4"/>
    <n v="516"/>
    <x v="12"/>
    <x v="4"/>
    <x v="2"/>
    <x v="2"/>
  </r>
  <r>
    <d v="2023-04-01T00:00:00"/>
    <x v="4"/>
    <x v="4"/>
    <n v="3"/>
    <n v="30"/>
    <n v="3"/>
    <n v="59.97"/>
    <x v="2"/>
    <x v="0"/>
    <x v="3"/>
    <x v="2"/>
  </r>
  <r>
    <d v="2023-04-02T00:00:00"/>
    <x v="11"/>
    <x v="11"/>
    <n v="2"/>
    <n v="43.98"/>
    <n v="3"/>
    <n v="119.97"/>
    <x v="2"/>
    <x v="1"/>
    <x v="3"/>
    <x v="2"/>
  </r>
  <r>
    <d v="2023-04-03T00:00:00"/>
    <x v="9"/>
    <x v="9"/>
    <n v="1"/>
    <n v="38.99"/>
    <n v="1"/>
    <n v="59.99"/>
    <x v="5"/>
    <x v="1"/>
    <x v="3"/>
    <x v="2"/>
  </r>
  <r>
    <d v="2023-04-04T00:00:00"/>
    <x v="11"/>
    <x v="11"/>
    <n v="0"/>
    <n v="0"/>
    <n v="1"/>
    <n v="39.99"/>
    <x v="2"/>
    <x v="1"/>
    <x v="3"/>
    <x v="2"/>
  </r>
  <r>
    <d v="2023-04-05T00:00:00"/>
    <x v="22"/>
    <x v="21"/>
    <n v="1"/>
    <n v="4495.5"/>
    <n v="1"/>
    <n v="4995"/>
    <x v="0"/>
    <x v="3"/>
    <x v="3"/>
    <x v="2"/>
  </r>
  <r>
    <d v="2023-04-06T00:00:00"/>
    <x v="22"/>
    <x v="21"/>
    <n v="1"/>
    <n v="4495.5"/>
    <n v="5"/>
    <n v="24975"/>
    <x v="0"/>
    <x v="3"/>
    <x v="3"/>
    <x v="2"/>
  </r>
  <r>
    <d v="2023-04-07T00:00:00"/>
    <x v="35"/>
    <x v="34"/>
    <n v="2"/>
    <n v="69.099999999999994"/>
    <n v="5"/>
    <n v="265.75"/>
    <x v="16"/>
    <x v="6"/>
    <x v="3"/>
    <x v="2"/>
  </r>
  <r>
    <d v="2023-04-08T00:00:00"/>
    <x v="27"/>
    <x v="26"/>
    <n v="2"/>
    <n v="193.5"/>
    <n v="1"/>
    <n v="129"/>
    <x v="10"/>
    <x v="4"/>
    <x v="3"/>
    <x v="2"/>
  </r>
  <r>
    <d v="2023-04-09T00:00:00"/>
    <x v="0"/>
    <x v="0"/>
    <n v="1"/>
    <n v="345.59"/>
    <n v="3"/>
    <n v="1295.97"/>
    <x v="0"/>
    <x v="0"/>
    <x v="3"/>
    <x v="2"/>
  </r>
  <r>
    <d v="2023-04-10T00:00:00"/>
    <x v="18"/>
    <x v="18"/>
    <n v="0"/>
    <n v="0"/>
    <n v="1"/>
    <n v="39.99"/>
    <x v="3"/>
    <x v="2"/>
    <x v="3"/>
    <x v="2"/>
  </r>
  <r>
    <d v="2023-04-11T00:00:00"/>
    <x v="33"/>
    <x v="32"/>
    <n v="2"/>
    <n v="719.92"/>
    <n v="3"/>
    <n v="1199.8499999999999"/>
    <x v="0"/>
    <x v="6"/>
    <x v="3"/>
    <x v="2"/>
  </r>
  <r>
    <d v="2023-04-12T00:00:00"/>
    <x v="21"/>
    <x v="20"/>
    <n v="0"/>
    <n v="0"/>
    <n v="3"/>
    <n v="1949.97"/>
    <x v="4"/>
    <x v="2"/>
    <x v="3"/>
    <x v="2"/>
  </r>
  <r>
    <d v="2023-04-13T00:00:00"/>
    <x v="34"/>
    <x v="33"/>
    <n v="3"/>
    <n v="732.90000000000009"/>
    <n v="1"/>
    <n v="349"/>
    <x v="15"/>
    <x v="6"/>
    <x v="3"/>
    <x v="2"/>
  </r>
  <r>
    <d v="2023-04-14T00:00:00"/>
    <x v="14"/>
    <x v="14"/>
    <n v="1"/>
    <n v="23.03"/>
    <n v="5"/>
    <n v="209.4"/>
    <x v="6"/>
    <x v="1"/>
    <x v="3"/>
    <x v="2"/>
  </r>
  <r>
    <d v="2023-04-15T00:00:00"/>
    <x v="35"/>
    <x v="34"/>
    <n v="3"/>
    <n v="103.64999999999999"/>
    <n v="4"/>
    <n v="212.6"/>
    <x v="16"/>
    <x v="6"/>
    <x v="3"/>
    <x v="2"/>
  </r>
  <r>
    <d v="2023-04-16T00:00:00"/>
    <x v="35"/>
    <x v="34"/>
    <n v="2"/>
    <n v="69.099999999999994"/>
    <n v="5"/>
    <n v="265.75"/>
    <x v="16"/>
    <x v="6"/>
    <x v="3"/>
    <x v="2"/>
  </r>
  <r>
    <d v="2023-04-17T00:00:00"/>
    <x v="16"/>
    <x v="16"/>
    <n v="0"/>
    <n v="0"/>
    <n v="1"/>
    <n v="259.99"/>
    <x v="4"/>
    <x v="2"/>
    <x v="3"/>
    <x v="2"/>
  </r>
  <r>
    <d v="2023-04-18T00:00:00"/>
    <x v="2"/>
    <x v="2"/>
    <n v="42"/>
    <n v="2729.58"/>
    <n v="5"/>
    <n v="499.95"/>
    <x v="1"/>
    <x v="0"/>
    <x v="3"/>
    <x v="2"/>
  </r>
  <r>
    <d v="2023-04-19T00:00:00"/>
    <x v="18"/>
    <x v="18"/>
    <n v="2"/>
    <n v="40"/>
    <n v="3"/>
    <n v="119.97"/>
    <x v="3"/>
    <x v="2"/>
    <x v="3"/>
    <x v="2"/>
  </r>
  <r>
    <d v="2023-04-20T00:00:00"/>
    <x v="26"/>
    <x v="25"/>
    <n v="0"/>
    <n v="0"/>
    <n v="1"/>
    <n v="249"/>
    <x v="11"/>
    <x v="4"/>
    <x v="3"/>
    <x v="2"/>
  </r>
  <r>
    <d v="2023-04-21T00:00:00"/>
    <x v="10"/>
    <x v="10"/>
    <n v="2"/>
    <n v="43.98"/>
    <n v="3"/>
    <n v="119.97"/>
    <x v="2"/>
    <x v="1"/>
    <x v="3"/>
    <x v="2"/>
  </r>
  <r>
    <d v="2023-04-22T00:00:00"/>
    <x v="21"/>
    <x v="20"/>
    <n v="0"/>
    <n v="0"/>
    <n v="5"/>
    <n v="3249.95"/>
    <x v="4"/>
    <x v="2"/>
    <x v="3"/>
    <x v="2"/>
  </r>
  <r>
    <d v="2023-04-23T00:00:00"/>
    <x v="9"/>
    <x v="9"/>
    <n v="2"/>
    <n v="77.98"/>
    <n v="1"/>
    <n v="59.99"/>
    <x v="5"/>
    <x v="1"/>
    <x v="3"/>
    <x v="2"/>
  </r>
  <r>
    <d v="2023-04-24T00:00:00"/>
    <x v="12"/>
    <x v="12"/>
    <n v="3"/>
    <n v="98.13"/>
    <n v="3"/>
    <n v="150.96"/>
    <x v="6"/>
    <x v="1"/>
    <x v="3"/>
    <x v="2"/>
  </r>
  <r>
    <d v="2023-04-25T00:00:00"/>
    <x v="31"/>
    <x v="30"/>
    <n v="3"/>
    <n v="116.97"/>
    <n v="2"/>
    <n v="119.98"/>
    <x v="14"/>
    <x v="5"/>
    <x v="3"/>
    <x v="2"/>
  </r>
  <r>
    <d v="2023-04-26T00:00:00"/>
    <x v="0"/>
    <x v="0"/>
    <n v="2"/>
    <n v="691.18"/>
    <n v="1"/>
    <n v="431.99"/>
    <x v="0"/>
    <x v="0"/>
    <x v="3"/>
    <x v="2"/>
  </r>
  <r>
    <d v="2023-04-27T00:00:00"/>
    <x v="17"/>
    <x v="17"/>
    <n v="3"/>
    <n v="549.75"/>
    <n v="5"/>
    <n v="1077.95"/>
    <x v="7"/>
    <x v="2"/>
    <x v="3"/>
    <x v="2"/>
  </r>
  <r>
    <d v="2023-04-28T00:00:00"/>
    <x v="20"/>
    <x v="10"/>
    <n v="1"/>
    <n v="20"/>
    <n v="1"/>
    <n v="39.99"/>
    <x v="2"/>
    <x v="2"/>
    <x v="3"/>
    <x v="2"/>
  </r>
  <r>
    <d v="2023-04-29T00:00:00"/>
    <x v="2"/>
    <x v="2"/>
    <n v="0"/>
    <n v="0"/>
    <n v="4"/>
    <n v="399.96"/>
    <x v="1"/>
    <x v="0"/>
    <x v="3"/>
    <x v="2"/>
  </r>
  <r>
    <d v="2023-04-30T00:00:00"/>
    <x v="13"/>
    <x v="13"/>
    <n v="1"/>
    <n v="89.91"/>
    <n v="5"/>
    <n v="599.4"/>
    <x v="6"/>
    <x v="1"/>
    <x v="3"/>
    <x v="2"/>
  </r>
  <r>
    <d v="2023-05-01T00:00:00"/>
    <x v="35"/>
    <x v="34"/>
    <n v="1"/>
    <n v="34.549999999999997"/>
    <n v="3"/>
    <n v="159.44999999999999"/>
    <x v="16"/>
    <x v="6"/>
    <x v="4"/>
    <x v="2"/>
  </r>
  <r>
    <d v="2023-05-02T00:00:00"/>
    <x v="24"/>
    <x v="23"/>
    <n v="1"/>
    <n v="12600"/>
    <n v="1"/>
    <n v="14000"/>
    <x v="9"/>
    <x v="3"/>
    <x v="4"/>
    <x v="2"/>
  </r>
  <r>
    <d v="2023-05-03T00:00:00"/>
    <x v="12"/>
    <x v="12"/>
    <n v="1"/>
    <n v="32.71"/>
    <n v="2"/>
    <n v="100.64"/>
    <x v="6"/>
    <x v="1"/>
    <x v="4"/>
    <x v="2"/>
  </r>
  <r>
    <d v="2023-05-04T00:00:00"/>
    <x v="2"/>
    <x v="2"/>
    <n v="2"/>
    <n v="129.97999999999999"/>
    <n v="4"/>
    <n v="399.96"/>
    <x v="1"/>
    <x v="0"/>
    <x v="4"/>
    <x v="2"/>
  </r>
  <r>
    <d v="2023-05-05T00:00:00"/>
    <x v="23"/>
    <x v="22"/>
    <n v="0"/>
    <n v="0"/>
    <n v="4"/>
    <n v="280"/>
    <x v="8"/>
    <x v="3"/>
    <x v="4"/>
    <x v="2"/>
  </r>
  <r>
    <d v="2023-05-06T00:00:00"/>
    <x v="22"/>
    <x v="21"/>
    <n v="2"/>
    <n v="8991"/>
    <n v="4"/>
    <n v="19980"/>
    <x v="0"/>
    <x v="3"/>
    <x v="4"/>
    <x v="2"/>
  </r>
  <r>
    <d v="2023-05-07T00:00:00"/>
    <x v="32"/>
    <x v="31"/>
    <n v="36"/>
    <n v="2699.64"/>
    <n v="1"/>
    <n v="99.99"/>
    <x v="2"/>
    <x v="5"/>
    <x v="4"/>
    <x v="2"/>
  </r>
  <r>
    <d v="2023-05-08T00:00:00"/>
    <x v="35"/>
    <x v="34"/>
    <n v="1"/>
    <n v="34.549999999999997"/>
    <n v="1"/>
    <n v="53.15"/>
    <x v="16"/>
    <x v="6"/>
    <x v="4"/>
    <x v="2"/>
  </r>
  <r>
    <d v="2023-05-09T00:00:00"/>
    <x v="25"/>
    <x v="24"/>
    <n v="2"/>
    <n v="24"/>
    <n v="4"/>
    <n v="80"/>
    <x v="10"/>
    <x v="4"/>
    <x v="4"/>
    <x v="2"/>
  </r>
  <r>
    <d v="2023-05-10T00:00:00"/>
    <x v="4"/>
    <x v="4"/>
    <n v="0"/>
    <n v="0"/>
    <n v="5"/>
    <n v="99.95"/>
    <x v="2"/>
    <x v="0"/>
    <x v="4"/>
    <x v="2"/>
  </r>
  <r>
    <d v="2023-05-11T00:00:00"/>
    <x v="11"/>
    <x v="11"/>
    <n v="1"/>
    <n v="21.99"/>
    <n v="3"/>
    <n v="119.97"/>
    <x v="2"/>
    <x v="1"/>
    <x v="4"/>
    <x v="2"/>
  </r>
  <r>
    <d v="2023-05-12T00:00:00"/>
    <x v="26"/>
    <x v="25"/>
    <n v="0"/>
    <n v="0"/>
    <n v="5"/>
    <n v="1245"/>
    <x v="11"/>
    <x v="4"/>
    <x v="4"/>
    <x v="2"/>
  </r>
  <r>
    <d v="2023-05-13T00:00:00"/>
    <x v="24"/>
    <x v="23"/>
    <n v="1"/>
    <n v="12600"/>
    <n v="1"/>
    <n v="14000"/>
    <x v="9"/>
    <x v="3"/>
    <x v="4"/>
    <x v="2"/>
  </r>
  <r>
    <d v="2023-05-14T00:00:00"/>
    <x v="1"/>
    <x v="1"/>
    <n v="2"/>
    <n v="349.98"/>
    <n v="1"/>
    <n v="249.99"/>
    <x v="1"/>
    <x v="0"/>
    <x v="4"/>
    <x v="2"/>
  </r>
  <r>
    <d v="2023-05-15T00:00:00"/>
    <x v="19"/>
    <x v="19"/>
    <n v="1"/>
    <n v="294.02"/>
    <n v="3"/>
    <n v="980.07"/>
    <x v="7"/>
    <x v="2"/>
    <x v="4"/>
    <x v="2"/>
  </r>
  <r>
    <d v="2023-05-16T00:00:00"/>
    <x v="10"/>
    <x v="10"/>
    <n v="3"/>
    <n v="65.97"/>
    <n v="4"/>
    <n v="159.96"/>
    <x v="2"/>
    <x v="1"/>
    <x v="4"/>
    <x v="2"/>
  </r>
  <r>
    <d v="2023-05-17T00:00:00"/>
    <x v="1"/>
    <x v="1"/>
    <n v="3"/>
    <n v="524.97"/>
    <n v="2"/>
    <n v="499.98"/>
    <x v="1"/>
    <x v="0"/>
    <x v="4"/>
    <x v="2"/>
  </r>
  <r>
    <d v="2023-05-18T00:00:00"/>
    <x v="13"/>
    <x v="13"/>
    <n v="0"/>
    <n v="0"/>
    <n v="4"/>
    <n v="479.52"/>
    <x v="6"/>
    <x v="1"/>
    <x v="4"/>
    <x v="2"/>
  </r>
  <r>
    <d v="2023-05-19T00:00:00"/>
    <x v="35"/>
    <x v="34"/>
    <n v="2"/>
    <n v="69.099999999999994"/>
    <n v="3"/>
    <n v="159.44999999999999"/>
    <x v="16"/>
    <x v="6"/>
    <x v="4"/>
    <x v="2"/>
  </r>
  <r>
    <d v="2023-05-20T00:00:00"/>
    <x v="13"/>
    <x v="13"/>
    <n v="3"/>
    <n v="269.73"/>
    <n v="1"/>
    <n v="119.88"/>
    <x v="6"/>
    <x v="1"/>
    <x v="4"/>
    <x v="2"/>
  </r>
  <r>
    <d v="2023-05-21T00:00:00"/>
    <x v="32"/>
    <x v="31"/>
    <n v="1"/>
    <n v="74.989999999999995"/>
    <n v="2"/>
    <n v="199.98"/>
    <x v="2"/>
    <x v="5"/>
    <x v="4"/>
    <x v="2"/>
  </r>
  <r>
    <d v="2023-05-22T00:00:00"/>
    <x v="3"/>
    <x v="3"/>
    <n v="0"/>
    <n v="0"/>
    <n v="2"/>
    <n v="139.97999999999999"/>
    <x v="1"/>
    <x v="0"/>
    <x v="4"/>
    <x v="2"/>
  </r>
  <r>
    <d v="2023-05-23T00:00:00"/>
    <x v="22"/>
    <x v="21"/>
    <n v="2"/>
    <n v="8991"/>
    <n v="3"/>
    <n v="14985"/>
    <x v="0"/>
    <x v="3"/>
    <x v="4"/>
    <x v="2"/>
  </r>
  <r>
    <d v="2023-05-24T00:00:00"/>
    <x v="24"/>
    <x v="23"/>
    <n v="0"/>
    <n v="0"/>
    <n v="1"/>
    <n v="14000"/>
    <x v="9"/>
    <x v="3"/>
    <x v="4"/>
    <x v="2"/>
  </r>
  <r>
    <d v="2023-05-25T00:00:00"/>
    <x v="2"/>
    <x v="2"/>
    <n v="2"/>
    <n v="129.97999999999999"/>
    <n v="2"/>
    <n v="199.98"/>
    <x v="1"/>
    <x v="0"/>
    <x v="4"/>
    <x v="2"/>
  </r>
  <r>
    <d v="2023-05-26T00:00:00"/>
    <x v="12"/>
    <x v="12"/>
    <n v="0"/>
    <n v="0"/>
    <n v="5"/>
    <n v="251.6"/>
    <x v="6"/>
    <x v="1"/>
    <x v="4"/>
    <x v="2"/>
  </r>
  <r>
    <d v="2023-05-27T00:00:00"/>
    <x v="2"/>
    <x v="2"/>
    <n v="0"/>
    <n v="0"/>
    <n v="3"/>
    <n v="299.97000000000003"/>
    <x v="1"/>
    <x v="0"/>
    <x v="4"/>
    <x v="2"/>
  </r>
  <r>
    <d v="2023-05-28T00:00:00"/>
    <x v="18"/>
    <x v="18"/>
    <n v="2"/>
    <n v="40"/>
    <n v="2"/>
    <n v="79.98"/>
    <x v="3"/>
    <x v="2"/>
    <x v="4"/>
    <x v="2"/>
  </r>
  <r>
    <d v="2023-05-29T00:00:00"/>
    <x v="1"/>
    <x v="1"/>
    <n v="0"/>
    <n v="0"/>
    <n v="5"/>
    <n v="1249.95"/>
    <x v="1"/>
    <x v="0"/>
    <x v="4"/>
    <x v="2"/>
  </r>
  <r>
    <d v="2023-05-30T00:00:00"/>
    <x v="33"/>
    <x v="32"/>
    <n v="1"/>
    <n v="359.96"/>
    <n v="3"/>
    <n v="1199.8499999999999"/>
    <x v="0"/>
    <x v="6"/>
    <x v="4"/>
    <x v="2"/>
  </r>
  <r>
    <d v="2023-05-31T00:00:00"/>
    <x v="33"/>
    <x v="32"/>
    <n v="3"/>
    <n v="1079.8799999999999"/>
    <n v="2"/>
    <n v="799.9"/>
    <x v="0"/>
    <x v="6"/>
    <x v="4"/>
    <x v="2"/>
  </r>
  <r>
    <d v="2023-06-01T00:00:00"/>
    <x v="7"/>
    <x v="7"/>
    <n v="1"/>
    <n v="234.5"/>
    <n v="5"/>
    <n v="1379.4"/>
    <x v="1"/>
    <x v="0"/>
    <x v="5"/>
    <x v="2"/>
  </r>
  <r>
    <d v="2023-06-02T00:00:00"/>
    <x v="17"/>
    <x v="17"/>
    <n v="3"/>
    <n v="549.75"/>
    <n v="4"/>
    <n v="862.36"/>
    <x v="7"/>
    <x v="2"/>
    <x v="5"/>
    <x v="2"/>
  </r>
  <r>
    <d v="2023-06-03T00:00:00"/>
    <x v="17"/>
    <x v="17"/>
    <n v="2"/>
    <n v="366.5"/>
    <n v="4"/>
    <n v="862.36"/>
    <x v="7"/>
    <x v="2"/>
    <x v="5"/>
    <x v="2"/>
  </r>
  <r>
    <d v="2023-06-04T00:00:00"/>
    <x v="4"/>
    <x v="4"/>
    <n v="1"/>
    <n v="10"/>
    <n v="3"/>
    <n v="59.97"/>
    <x v="2"/>
    <x v="0"/>
    <x v="5"/>
    <x v="2"/>
  </r>
  <r>
    <d v="2023-06-05T00:00:00"/>
    <x v="12"/>
    <x v="12"/>
    <n v="0"/>
    <n v="0"/>
    <n v="4"/>
    <n v="201.28"/>
    <x v="6"/>
    <x v="1"/>
    <x v="5"/>
    <x v="2"/>
  </r>
  <r>
    <d v="2023-06-06T00:00:00"/>
    <x v="0"/>
    <x v="0"/>
    <n v="1"/>
    <n v="345.59"/>
    <n v="1"/>
    <n v="431.99"/>
    <x v="0"/>
    <x v="0"/>
    <x v="5"/>
    <x v="2"/>
  </r>
  <r>
    <d v="2023-06-07T00:00:00"/>
    <x v="5"/>
    <x v="5"/>
    <n v="1"/>
    <n v="14"/>
    <n v="4"/>
    <n v="111.96"/>
    <x v="2"/>
    <x v="0"/>
    <x v="5"/>
    <x v="2"/>
  </r>
  <r>
    <d v="2023-06-08T00:00:00"/>
    <x v="14"/>
    <x v="14"/>
    <n v="1"/>
    <n v="23.03"/>
    <n v="4"/>
    <n v="167.52"/>
    <x v="6"/>
    <x v="1"/>
    <x v="5"/>
    <x v="2"/>
  </r>
  <r>
    <d v="2023-06-09T00:00:00"/>
    <x v="34"/>
    <x v="33"/>
    <n v="1"/>
    <n v="244.3"/>
    <n v="1"/>
    <n v="349"/>
    <x v="15"/>
    <x v="6"/>
    <x v="5"/>
    <x v="2"/>
  </r>
  <r>
    <d v="2023-06-10T00:00:00"/>
    <x v="18"/>
    <x v="18"/>
    <n v="2"/>
    <n v="40"/>
    <n v="5"/>
    <n v="199.95"/>
    <x v="3"/>
    <x v="2"/>
    <x v="5"/>
    <x v="2"/>
  </r>
  <r>
    <d v="2023-06-11T00:00:00"/>
    <x v="10"/>
    <x v="10"/>
    <n v="0"/>
    <n v="0"/>
    <n v="5"/>
    <n v="199.95"/>
    <x v="2"/>
    <x v="1"/>
    <x v="5"/>
    <x v="2"/>
  </r>
  <r>
    <d v="2023-06-12T00:00:00"/>
    <x v="5"/>
    <x v="5"/>
    <n v="1"/>
    <n v="14"/>
    <n v="2"/>
    <n v="55.98"/>
    <x v="2"/>
    <x v="0"/>
    <x v="5"/>
    <x v="2"/>
  </r>
  <r>
    <d v="2023-06-13T00:00:00"/>
    <x v="29"/>
    <x v="28"/>
    <n v="3"/>
    <n v="188.97"/>
    <n v="3"/>
    <n v="269.97000000000003"/>
    <x v="2"/>
    <x v="4"/>
    <x v="5"/>
    <x v="2"/>
  </r>
  <r>
    <d v="2023-06-14T00:00:00"/>
    <x v="11"/>
    <x v="11"/>
    <n v="1"/>
    <n v="21.99"/>
    <n v="2"/>
    <n v="79.98"/>
    <x v="2"/>
    <x v="1"/>
    <x v="5"/>
    <x v="2"/>
  </r>
  <r>
    <d v="2023-06-15T00:00:00"/>
    <x v="24"/>
    <x v="23"/>
    <n v="1"/>
    <n v="12600"/>
    <n v="1"/>
    <n v="14000"/>
    <x v="9"/>
    <x v="3"/>
    <x v="5"/>
    <x v="2"/>
  </r>
  <r>
    <d v="2023-06-16T00:00:00"/>
    <x v="7"/>
    <x v="7"/>
    <n v="2"/>
    <n v="469"/>
    <n v="3"/>
    <n v="827.64"/>
    <x v="1"/>
    <x v="0"/>
    <x v="5"/>
    <x v="2"/>
  </r>
  <r>
    <d v="2023-06-17T00:00:00"/>
    <x v="22"/>
    <x v="21"/>
    <n v="2"/>
    <n v="8991"/>
    <n v="3"/>
    <n v="14985"/>
    <x v="0"/>
    <x v="3"/>
    <x v="5"/>
    <x v="2"/>
  </r>
  <r>
    <d v="2023-06-18T00:00:00"/>
    <x v="15"/>
    <x v="15"/>
    <n v="1"/>
    <n v="89.99"/>
    <n v="1"/>
    <n v="119.99"/>
    <x v="5"/>
    <x v="1"/>
    <x v="5"/>
    <x v="2"/>
  </r>
  <r>
    <d v="2023-06-19T00:00:00"/>
    <x v="1"/>
    <x v="1"/>
    <n v="1"/>
    <n v="174.99"/>
    <n v="4"/>
    <n v="999.96"/>
    <x v="1"/>
    <x v="0"/>
    <x v="5"/>
    <x v="2"/>
  </r>
  <r>
    <d v="2023-06-20T00:00:00"/>
    <x v="29"/>
    <x v="28"/>
    <n v="1"/>
    <n v="62.99"/>
    <n v="3"/>
    <n v="269.97000000000003"/>
    <x v="2"/>
    <x v="4"/>
    <x v="5"/>
    <x v="2"/>
  </r>
  <r>
    <d v="2023-06-21T00:00:00"/>
    <x v="0"/>
    <x v="0"/>
    <n v="2"/>
    <n v="691.18"/>
    <n v="1"/>
    <n v="431.99"/>
    <x v="0"/>
    <x v="0"/>
    <x v="5"/>
    <x v="2"/>
  </r>
  <r>
    <d v="2023-06-22T00:00:00"/>
    <x v="7"/>
    <x v="7"/>
    <n v="0"/>
    <n v="0"/>
    <n v="2"/>
    <n v="551.76"/>
    <x v="1"/>
    <x v="0"/>
    <x v="5"/>
    <x v="2"/>
  </r>
  <r>
    <d v="2023-06-23T00:00:00"/>
    <x v="4"/>
    <x v="4"/>
    <n v="3"/>
    <n v="30"/>
    <n v="3"/>
    <n v="59.97"/>
    <x v="2"/>
    <x v="0"/>
    <x v="5"/>
    <x v="2"/>
  </r>
  <r>
    <d v="2023-06-24T00:00:00"/>
    <x v="3"/>
    <x v="3"/>
    <n v="1"/>
    <n v="41.99"/>
    <n v="4"/>
    <n v="279.95999999999998"/>
    <x v="1"/>
    <x v="0"/>
    <x v="5"/>
    <x v="2"/>
  </r>
  <r>
    <d v="2023-06-25T00:00:00"/>
    <x v="29"/>
    <x v="28"/>
    <n v="1"/>
    <n v="62.99"/>
    <n v="3"/>
    <n v="269.97000000000003"/>
    <x v="2"/>
    <x v="4"/>
    <x v="5"/>
    <x v="2"/>
  </r>
  <r>
    <d v="2023-06-26T00:00:00"/>
    <x v="2"/>
    <x v="2"/>
    <n v="2"/>
    <n v="129.97999999999999"/>
    <n v="3"/>
    <n v="299.97000000000003"/>
    <x v="1"/>
    <x v="0"/>
    <x v="5"/>
    <x v="2"/>
  </r>
  <r>
    <d v="2023-06-27T00:00:00"/>
    <x v="19"/>
    <x v="19"/>
    <n v="1"/>
    <n v="294.02"/>
    <n v="3"/>
    <n v="980.07"/>
    <x v="7"/>
    <x v="2"/>
    <x v="5"/>
    <x v="2"/>
  </r>
  <r>
    <d v="2023-06-28T00:00:00"/>
    <x v="6"/>
    <x v="6"/>
    <n v="0"/>
    <n v="0"/>
    <n v="1"/>
    <n v="29.99"/>
    <x v="3"/>
    <x v="0"/>
    <x v="5"/>
    <x v="2"/>
  </r>
  <r>
    <d v="2023-06-29T00:00:00"/>
    <x v="7"/>
    <x v="7"/>
    <n v="3"/>
    <n v="703.5"/>
    <n v="2"/>
    <n v="551.76"/>
    <x v="1"/>
    <x v="0"/>
    <x v="5"/>
    <x v="2"/>
  </r>
  <r>
    <d v="2023-06-30T00:00:00"/>
    <x v="15"/>
    <x v="15"/>
    <n v="0"/>
    <n v="0"/>
    <n v="1"/>
    <n v="119.99"/>
    <x v="5"/>
    <x v="1"/>
    <x v="5"/>
    <x v="2"/>
  </r>
  <r>
    <d v="2023-07-01T00:00:00"/>
    <x v="18"/>
    <x v="18"/>
    <n v="3"/>
    <n v="60"/>
    <n v="4"/>
    <n v="159.96"/>
    <x v="3"/>
    <x v="2"/>
    <x v="6"/>
    <x v="2"/>
  </r>
  <r>
    <d v="2023-07-02T00:00:00"/>
    <x v="9"/>
    <x v="9"/>
    <n v="0"/>
    <n v="0"/>
    <n v="4"/>
    <n v="239.96"/>
    <x v="5"/>
    <x v="1"/>
    <x v="6"/>
    <x v="2"/>
  </r>
  <r>
    <d v="2023-07-03T00:00:00"/>
    <x v="24"/>
    <x v="23"/>
    <n v="2"/>
    <n v="25200"/>
    <n v="1"/>
    <n v="14000"/>
    <x v="9"/>
    <x v="3"/>
    <x v="6"/>
    <x v="2"/>
  </r>
  <r>
    <d v="2023-07-04T00:00:00"/>
    <x v="23"/>
    <x v="22"/>
    <n v="1"/>
    <n v="35"/>
    <n v="1"/>
    <n v="70"/>
    <x v="8"/>
    <x v="3"/>
    <x v="6"/>
    <x v="2"/>
  </r>
  <r>
    <d v="2023-07-05T00:00:00"/>
    <x v="6"/>
    <x v="6"/>
    <n v="2"/>
    <n v="30"/>
    <n v="1"/>
    <n v="29.99"/>
    <x v="3"/>
    <x v="0"/>
    <x v="6"/>
    <x v="2"/>
  </r>
  <r>
    <d v="2023-07-06T00:00:00"/>
    <x v="24"/>
    <x v="23"/>
    <n v="1"/>
    <n v="12600"/>
    <n v="1"/>
    <n v="14000"/>
    <x v="9"/>
    <x v="3"/>
    <x v="6"/>
    <x v="2"/>
  </r>
  <r>
    <d v="2023-07-07T00:00:00"/>
    <x v="9"/>
    <x v="9"/>
    <n v="1"/>
    <n v="38.99"/>
    <n v="5"/>
    <n v="299.95"/>
    <x v="5"/>
    <x v="1"/>
    <x v="6"/>
    <x v="2"/>
  </r>
  <r>
    <d v="2023-07-08T00:00:00"/>
    <x v="16"/>
    <x v="16"/>
    <n v="2"/>
    <n v="415.98"/>
    <n v="2"/>
    <n v="519.98"/>
    <x v="4"/>
    <x v="2"/>
    <x v="6"/>
    <x v="2"/>
  </r>
  <r>
    <d v="2023-07-09T00:00:00"/>
    <x v="35"/>
    <x v="34"/>
    <n v="0"/>
    <n v="0"/>
    <n v="4"/>
    <n v="212.6"/>
    <x v="16"/>
    <x v="6"/>
    <x v="6"/>
    <x v="2"/>
  </r>
  <r>
    <d v="2023-07-10T00:00:00"/>
    <x v="3"/>
    <x v="3"/>
    <n v="1"/>
    <n v="41.99"/>
    <n v="1"/>
    <n v="69.989999999999995"/>
    <x v="1"/>
    <x v="0"/>
    <x v="6"/>
    <x v="2"/>
  </r>
  <r>
    <d v="2023-07-11T00:00:00"/>
    <x v="22"/>
    <x v="21"/>
    <n v="2"/>
    <n v="8991"/>
    <n v="1"/>
    <n v="4995"/>
    <x v="0"/>
    <x v="3"/>
    <x v="6"/>
    <x v="2"/>
  </r>
  <r>
    <d v="2023-07-12T00:00:00"/>
    <x v="21"/>
    <x v="20"/>
    <n v="3"/>
    <n v="1754.97"/>
    <n v="2"/>
    <n v="1299.98"/>
    <x v="4"/>
    <x v="2"/>
    <x v="6"/>
    <x v="2"/>
  </r>
  <r>
    <d v="2023-07-13T00:00:00"/>
    <x v="3"/>
    <x v="3"/>
    <n v="0"/>
    <n v="0"/>
    <n v="1"/>
    <n v="69.989999999999995"/>
    <x v="1"/>
    <x v="0"/>
    <x v="6"/>
    <x v="2"/>
  </r>
  <r>
    <d v="2023-07-14T00:00:00"/>
    <x v="31"/>
    <x v="30"/>
    <n v="3"/>
    <n v="116.97"/>
    <n v="5"/>
    <n v="299.95"/>
    <x v="14"/>
    <x v="5"/>
    <x v="6"/>
    <x v="2"/>
  </r>
  <r>
    <d v="2023-07-15T00:00:00"/>
    <x v="12"/>
    <x v="12"/>
    <n v="0"/>
    <n v="0"/>
    <n v="4"/>
    <n v="201.28"/>
    <x v="6"/>
    <x v="1"/>
    <x v="6"/>
    <x v="2"/>
  </r>
  <r>
    <d v="2023-07-16T00:00:00"/>
    <x v="30"/>
    <x v="29"/>
    <n v="0"/>
    <n v="0"/>
    <n v="1"/>
    <n v="89.99"/>
    <x v="13"/>
    <x v="4"/>
    <x v="6"/>
    <x v="2"/>
  </r>
  <r>
    <d v="2023-07-17T00:00:00"/>
    <x v="29"/>
    <x v="28"/>
    <n v="2"/>
    <n v="125.98"/>
    <n v="3"/>
    <n v="269.97000000000003"/>
    <x v="2"/>
    <x v="4"/>
    <x v="6"/>
    <x v="2"/>
  </r>
  <r>
    <d v="2023-07-18T00:00:00"/>
    <x v="7"/>
    <x v="7"/>
    <n v="1"/>
    <n v="234.5"/>
    <n v="3"/>
    <n v="827.64"/>
    <x v="1"/>
    <x v="0"/>
    <x v="6"/>
    <x v="2"/>
  </r>
  <r>
    <d v="2023-07-19T00:00:00"/>
    <x v="1"/>
    <x v="1"/>
    <n v="30"/>
    <n v="5249.7000000000007"/>
    <n v="4"/>
    <n v="999.96"/>
    <x v="1"/>
    <x v="0"/>
    <x v="6"/>
    <x v="2"/>
  </r>
  <r>
    <d v="2023-07-20T00:00:00"/>
    <x v="21"/>
    <x v="20"/>
    <n v="1"/>
    <n v="584.99"/>
    <n v="2"/>
    <n v="1299.98"/>
    <x v="4"/>
    <x v="2"/>
    <x v="6"/>
    <x v="2"/>
  </r>
  <r>
    <d v="2023-07-21T00:00:00"/>
    <x v="14"/>
    <x v="14"/>
    <n v="0"/>
    <n v="0"/>
    <n v="2"/>
    <n v="83.76"/>
    <x v="6"/>
    <x v="1"/>
    <x v="6"/>
    <x v="2"/>
  </r>
  <r>
    <d v="2023-07-22T00:00:00"/>
    <x v="33"/>
    <x v="32"/>
    <n v="1"/>
    <n v="359.96"/>
    <n v="2"/>
    <n v="799.9"/>
    <x v="0"/>
    <x v="6"/>
    <x v="6"/>
    <x v="2"/>
  </r>
  <r>
    <d v="2023-07-23T00:00:00"/>
    <x v="10"/>
    <x v="10"/>
    <n v="2"/>
    <n v="43.98"/>
    <n v="2"/>
    <n v="79.98"/>
    <x v="2"/>
    <x v="1"/>
    <x v="6"/>
    <x v="2"/>
  </r>
  <r>
    <d v="2023-07-24T00:00:00"/>
    <x v="28"/>
    <x v="27"/>
    <n v="0"/>
    <n v="0"/>
    <n v="4"/>
    <n v="516"/>
    <x v="12"/>
    <x v="4"/>
    <x v="6"/>
    <x v="2"/>
  </r>
  <r>
    <d v="2023-07-25T00:00:00"/>
    <x v="0"/>
    <x v="0"/>
    <n v="2"/>
    <n v="691.18"/>
    <n v="2"/>
    <n v="863.98"/>
    <x v="0"/>
    <x v="0"/>
    <x v="6"/>
    <x v="2"/>
  </r>
  <r>
    <d v="2023-07-26T00:00:00"/>
    <x v="8"/>
    <x v="8"/>
    <n v="2"/>
    <n v="399.98"/>
    <n v="4"/>
    <n v="999.96"/>
    <x v="4"/>
    <x v="1"/>
    <x v="6"/>
    <x v="2"/>
  </r>
  <r>
    <d v="2023-07-27T00:00:00"/>
    <x v="33"/>
    <x v="32"/>
    <n v="3"/>
    <n v="1079.8799999999999"/>
    <n v="1"/>
    <n v="399.95"/>
    <x v="0"/>
    <x v="6"/>
    <x v="6"/>
    <x v="2"/>
  </r>
  <r>
    <d v="2023-07-28T00:00:00"/>
    <x v="17"/>
    <x v="17"/>
    <n v="0"/>
    <n v="0"/>
    <n v="1"/>
    <n v="215.59"/>
    <x v="7"/>
    <x v="2"/>
    <x v="6"/>
    <x v="2"/>
  </r>
  <r>
    <d v="2023-07-29T00:00:00"/>
    <x v="33"/>
    <x v="32"/>
    <n v="1"/>
    <n v="359.96"/>
    <n v="2"/>
    <n v="799.9"/>
    <x v="0"/>
    <x v="6"/>
    <x v="6"/>
    <x v="2"/>
  </r>
  <r>
    <d v="2023-07-30T00:00:00"/>
    <x v="27"/>
    <x v="26"/>
    <n v="2"/>
    <n v="193.5"/>
    <n v="5"/>
    <n v="645"/>
    <x v="10"/>
    <x v="4"/>
    <x v="6"/>
    <x v="2"/>
  </r>
  <r>
    <d v="2023-07-31T00:00:00"/>
    <x v="22"/>
    <x v="21"/>
    <n v="0"/>
    <n v="0"/>
    <n v="5"/>
    <n v="24975"/>
    <x v="0"/>
    <x v="3"/>
    <x v="6"/>
    <x v="2"/>
  </r>
  <r>
    <d v="2023-08-01T00:00:00"/>
    <x v="29"/>
    <x v="28"/>
    <n v="26"/>
    <n v="1637.74"/>
    <n v="3"/>
    <n v="269.97000000000003"/>
    <x v="2"/>
    <x v="4"/>
    <x v="7"/>
    <x v="2"/>
  </r>
  <r>
    <d v="2023-08-02T00:00:00"/>
    <x v="26"/>
    <x v="25"/>
    <n v="2"/>
    <n v="423.3"/>
    <n v="5"/>
    <n v="1245"/>
    <x v="11"/>
    <x v="4"/>
    <x v="7"/>
    <x v="2"/>
  </r>
  <r>
    <d v="2023-08-03T00:00:00"/>
    <x v="2"/>
    <x v="2"/>
    <n v="2"/>
    <n v="129.97999999999999"/>
    <n v="3"/>
    <n v="299.97000000000003"/>
    <x v="1"/>
    <x v="0"/>
    <x v="7"/>
    <x v="2"/>
  </r>
  <r>
    <d v="2023-08-04T00:00:00"/>
    <x v="6"/>
    <x v="6"/>
    <n v="1"/>
    <n v="15"/>
    <n v="3"/>
    <n v="89.97"/>
    <x v="3"/>
    <x v="0"/>
    <x v="7"/>
    <x v="2"/>
  </r>
  <r>
    <d v="2023-08-05T00:00:00"/>
    <x v="18"/>
    <x v="18"/>
    <n v="3"/>
    <n v="60"/>
    <n v="3"/>
    <n v="119.97"/>
    <x v="3"/>
    <x v="2"/>
    <x v="7"/>
    <x v="2"/>
  </r>
  <r>
    <d v="2023-08-06T00:00:00"/>
    <x v="27"/>
    <x v="26"/>
    <n v="3"/>
    <n v="290.25"/>
    <n v="1"/>
    <n v="129"/>
    <x v="10"/>
    <x v="4"/>
    <x v="7"/>
    <x v="2"/>
  </r>
  <r>
    <d v="2023-08-07T00:00:00"/>
    <x v="33"/>
    <x v="32"/>
    <n v="0"/>
    <n v="0"/>
    <n v="4"/>
    <n v="1599.8"/>
    <x v="0"/>
    <x v="6"/>
    <x v="7"/>
    <x v="2"/>
  </r>
  <r>
    <d v="2023-08-08T00:00:00"/>
    <x v="2"/>
    <x v="2"/>
    <n v="1"/>
    <n v="64.989999999999995"/>
    <n v="5"/>
    <n v="499.95"/>
    <x v="1"/>
    <x v="0"/>
    <x v="7"/>
    <x v="2"/>
  </r>
  <r>
    <d v="2023-08-09T00:00:00"/>
    <x v="9"/>
    <x v="9"/>
    <n v="3"/>
    <n v="116.97"/>
    <n v="2"/>
    <n v="119.98"/>
    <x v="5"/>
    <x v="1"/>
    <x v="7"/>
    <x v="2"/>
  </r>
  <r>
    <d v="2023-08-10T00:00:00"/>
    <x v="24"/>
    <x v="23"/>
    <n v="5"/>
    <n v="63000"/>
    <n v="1"/>
    <n v="14000"/>
    <x v="9"/>
    <x v="3"/>
    <x v="7"/>
    <x v="2"/>
  </r>
  <r>
    <d v="2023-08-11T00:00:00"/>
    <x v="35"/>
    <x v="34"/>
    <n v="3"/>
    <n v="103.64999999999999"/>
    <n v="2"/>
    <n v="106.3"/>
    <x v="16"/>
    <x v="6"/>
    <x v="7"/>
    <x v="2"/>
  </r>
  <r>
    <d v="2023-08-12T00:00:00"/>
    <x v="11"/>
    <x v="11"/>
    <n v="0"/>
    <n v="0"/>
    <n v="1"/>
    <n v="39.99"/>
    <x v="2"/>
    <x v="1"/>
    <x v="7"/>
    <x v="2"/>
  </r>
  <r>
    <d v="2023-08-13T00:00:00"/>
    <x v="12"/>
    <x v="12"/>
    <n v="0"/>
    <n v="0"/>
    <n v="3"/>
    <n v="150.96"/>
    <x v="6"/>
    <x v="1"/>
    <x v="7"/>
    <x v="2"/>
  </r>
  <r>
    <d v="2023-08-14T00:00:00"/>
    <x v="30"/>
    <x v="29"/>
    <n v="31"/>
    <n v="1952.69"/>
    <n v="4"/>
    <n v="359.96"/>
    <x v="13"/>
    <x v="4"/>
    <x v="7"/>
    <x v="2"/>
  </r>
  <r>
    <d v="2023-08-15T00:00:00"/>
    <x v="9"/>
    <x v="9"/>
    <n v="0"/>
    <n v="0"/>
    <n v="3"/>
    <n v="179.97"/>
    <x v="5"/>
    <x v="1"/>
    <x v="7"/>
    <x v="2"/>
  </r>
  <r>
    <d v="2023-08-16T00:00:00"/>
    <x v="6"/>
    <x v="6"/>
    <n v="3"/>
    <n v="45"/>
    <n v="1"/>
    <n v="29.99"/>
    <x v="3"/>
    <x v="0"/>
    <x v="7"/>
    <x v="2"/>
  </r>
  <r>
    <d v="2023-08-17T00:00:00"/>
    <x v="34"/>
    <x v="33"/>
    <n v="0"/>
    <n v="0"/>
    <n v="5"/>
    <n v="1745"/>
    <x v="15"/>
    <x v="6"/>
    <x v="7"/>
    <x v="2"/>
  </r>
  <r>
    <d v="2023-08-18T00:00:00"/>
    <x v="14"/>
    <x v="14"/>
    <n v="3"/>
    <n v="69.09"/>
    <n v="5"/>
    <n v="209.4"/>
    <x v="6"/>
    <x v="1"/>
    <x v="7"/>
    <x v="2"/>
  </r>
  <r>
    <d v="2023-08-19T00:00:00"/>
    <x v="14"/>
    <x v="14"/>
    <n v="3"/>
    <n v="69.09"/>
    <n v="1"/>
    <n v="41.88"/>
    <x v="6"/>
    <x v="1"/>
    <x v="7"/>
    <x v="2"/>
  </r>
  <r>
    <d v="2023-08-20T00:00:00"/>
    <x v="33"/>
    <x v="32"/>
    <n v="2"/>
    <n v="719.92"/>
    <n v="1"/>
    <n v="399.95"/>
    <x v="0"/>
    <x v="6"/>
    <x v="7"/>
    <x v="2"/>
  </r>
  <r>
    <d v="2023-08-21T00:00:00"/>
    <x v="5"/>
    <x v="5"/>
    <n v="1"/>
    <n v="14"/>
    <n v="5"/>
    <n v="139.94999999999999"/>
    <x v="2"/>
    <x v="0"/>
    <x v="7"/>
    <x v="2"/>
  </r>
  <r>
    <d v="2023-08-22T00:00:00"/>
    <x v="11"/>
    <x v="11"/>
    <n v="1"/>
    <n v="21.99"/>
    <n v="3"/>
    <n v="119.97"/>
    <x v="2"/>
    <x v="1"/>
    <x v="7"/>
    <x v="2"/>
  </r>
  <r>
    <d v="2023-08-23T00:00:00"/>
    <x v="1"/>
    <x v="1"/>
    <n v="1"/>
    <n v="174.99"/>
    <n v="2"/>
    <n v="499.98"/>
    <x v="1"/>
    <x v="0"/>
    <x v="7"/>
    <x v="2"/>
  </r>
  <r>
    <d v="2023-08-24T00:00:00"/>
    <x v="11"/>
    <x v="11"/>
    <n v="3"/>
    <n v="65.97"/>
    <n v="3"/>
    <n v="119.97"/>
    <x v="2"/>
    <x v="1"/>
    <x v="7"/>
    <x v="2"/>
  </r>
  <r>
    <d v="2023-08-25T00:00:00"/>
    <x v="30"/>
    <x v="29"/>
    <n v="2"/>
    <n v="125.98"/>
    <n v="1"/>
    <n v="89.99"/>
    <x v="13"/>
    <x v="4"/>
    <x v="7"/>
    <x v="2"/>
  </r>
  <r>
    <d v="2023-08-26T00:00:00"/>
    <x v="10"/>
    <x v="10"/>
    <n v="0"/>
    <n v="0"/>
    <n v="1"/>
    <n v="39.99"/>
    <x v="2"/>
    <x v="1"/>
    <x v="7"/>
    <x v="2"/>
  </r>
  <r>
    <d v="2023-08-27T00:00:00"/>
    <x v="2"/>
    <x v="2"/>
    <n v="1"/>
    <n v="64.989999999999995"/>
    <n v="3"/>
    <n v="299.97000000000003"/>
    <x v="1"/>
    <x v="0"/>
    <x v="7"/>
    <x v="2"/>
  </r>
  <r>
    <d v="2023-08-28T00:00:00"/>
    <x v="8"/>
    <x v="8"/>
    <n v="2"/>
    <n v="399.98"/>
    <n v="4"/>
    <n v="999.96"/>
    <x v="4"/>
    <x v="1"/>
    <x v="7"/>
    <x v="2"/>
  </r>
  <r>
    <d v="2023-08-29T00:00:00"/>
    <x v="2"/>
    <x v="2"/>
    <n v="2"/>
    <n v="129.97999999999999"/>
    <n v="5"/>
    <n v="499.95"/>
    <x v="1"/>
    <x v="0"/>
    <x v="7"/>
    <x v="2"/>
  </r>
  <r>
    <d v="2023-08-30T00:00:00"/>
    <x v="15"/>
    <x v="15"/>
    <n v="0"/>
    <n v="0"/>
    <n v="4"/>
    <n v="479.96"/>
    <x v="5"/>
    <x v="1"/>
    <x v="7"/>
    <x v="2"/>
  </r>
  <r>
    <d v="2023-08-31T00:00:00"/>
    <x v="25"/>
    <x v="24"/>
    <n v="2"/>
    <n v="24"/>
    <n v="2"/>
    <n v="40"/>
    <x v="10"/>
    <x v="4"/>
    <x v="7"/>
    <x v="2"/>
  </r>
  <r>
    <d v="2023-09-01T00:00:00"/>
    <x v="15"/>
    <x v="15"/>
    <n v="3"/>
    <n v="269.96999999999997"/>
    <n v="3"/>
    <n v="359.97"/>
    <x v="5"/>
    <x v="1"/>
    <x v="8"/>
    <x v="2"/>
  </r>
  <r>
    <d v="2023-09-02T00:00:00"/>
    <x v="7"/>
    <x v="7"/>
    <n v="1"/>
    <n v="234.5"/>
    <n v="5"/>
    <n v="1379.4"/>
    <x v="1"/>
    <x v="0"/>
    <x v="8"/>
    <x v="2"/>
  </r>
  <r>
    <d v="2023-09-03T00:00:00"/>
    <x v="32"/>
    <x v="31"/>
    <n v="0"/>
    <n v="0"/>
    <n v="4"/>
    <n v="399.96"/>
    <x v="2"/>
    <x v="5"/>
    <x v="8"/>
    <x v="2"/>
  </r>
  <r>
    <d v="2023-09-04T00:00:00"/>
    <x v="13"/>
    <x v="13"/>
    <n v="2"/>
    <n v="179.82"/>
    <n v="4"/>
    <n v="479.52"/>
    <x v="6"/>
    <x v="1"/>
    <x v="8"/>
    <x v="2"/>
  </r>
  <r>
    <d v="2023-09-05T00:00:00"/>
    <x v="12"/>
    <x v="12"/>
    <n v="2"/>
    <n v="65.42"/>
    <n v="3"/>
    <n v="150.96"/>
    <x v="6"/>
    <x v="1"/>
    <x v="8"/>
    <x v="2"/>
  </r>
  <r>
    <d v="2023-09-06T00:00:00"/>
    <x v="21"/>
    <x v="20"/>
    <n v="0"/>
    <n v="0"/>
    <n v="4"/>
    <n v="2599.96"/>
    <x v="4"/>
    <x v="2"/>
    <x v="8"/>
    <x v="2"/>
  </r>
  <r>
    <d v="2023-09-07T00:00:00"/>
    <x v="30"/>
    <x v="29"/>
    <n v="2"/>
    <n v="125.98"/>
    <n v="5"/>
    <n v="449.95"/>
    <x v="13"/>
    <x v="4"/>
    <x v="8"/>
    <x v="2"/>
  </r>
  <r>
    <d v="2023-09-08T00:00:00"/>
    <x v="28"/>
    <x v="27"/>
    <n v="2"/>
    <n v="193.5"/>
    <n v="2"/>
    <n v="258"/>
    <x v="12"/>
    <x v="4"/>
    <x v="8"/>
    <x v="2"/>
  </r>
  <r>
    <d v="2023-09-09T00:00:00"/>
    <x v="0"/>
    <x v="0"/>
    <n v="3"/>
    <n v="1036.77"/>
    <n v="2"/>
    <n v="863.98"/>
    <x v="0"/>
    <x v="0"/>
    <x v="8"/>
    <x v="2"/>
  </r>
  <r>
    <d v="2023-09-10T00:00:00"/>
    <x v="6"/>
    <x v="6"/>
    <n v="0"/>
    <n v="0"/>
    <n v="2"/>
    <n v="59.98"/>
    <x v="3"/>
    <x v="0"/>
    <x v="8"/>
    <x v="2"/>
  </r>
  <r>
    <d v="2023-09-11T00:00:00"/>
    <x v="6"/>
    <x v="6"/>
    <n v="0"/>
    <n v="0"/>
    <n v="2"/>
    <n v="59.98"/>
    <x v="3"/>
    <x v="0"/>
    <x v="8"/>
    <x v="2"/>
  </r>
  <r>
    <d v="2023-09-12T00:00:00"/>
    <x v="28"/>
    <x v="27"/>
    <n v="1"/>
    <n v="96.75"/>
    <n v="5"/>
    <n v="645"/>
    <x v="12"/>
    <x v="4"/>
    <x v="8"/>
    <x v="2"/>
  </r>
  <r>
    <d v="2023-09-13T00:00:00"/>
    <x v="28"/>
    <x v="27"/>
    <n v="1"/>
    <n v="96.75"/>
    <n v="3"/>
    <n v="387"/>
    <x v="12"/>
    <x v="4"/>
    <x v="8"/>
    <x v="2"/>
  </r>
  <r>
    <d v="2023-09-14T00:00:00"/>
    <x v="13"/>
    <x v="13"/>
    <n v="2"/>
    <n v="179.82"/>
    <n v="2"/>
    <n v="239.76"/>
    <x v="6"/>
    <x v="1"/>
    <x v="8"/>
    <x v="2"/>
  </r>
  <r>
    <d v="2023-09-15T00:00:00"/>
    <x v="33"/>
    <x v="32"/>
    <n v="3"/>
    <n v="1079.8799999999999"/>
    <n v="3"/>
    <n v="1199.8499999999999"/>
    <x v="0"/>
    <x v="6"/>
    <x v="8"/>
    <x v="2"/>
  </r>
  <r>
    <d v="2023-09-16T00:00:00"/>
    <x v="19"/>
    <x v="19"/>
    <n v="3"/>
    <n v="882.06"/>
    <n v="4"/>
    <n v="1306.76"/>
    <x v="7"/>
    <x v="2"/>
    <x v="8"/>
    <x v="2"/>
  </r>
  <r>
    <d v="2023-09-17T00:00:00"/>
    <x v="0"/>
    <x v="0"/>
    <n v="2"/>
    <n v="691.18"/>
    <n v="4"/>
    <n v="1727.96"/>
    <x v="0"/>
    <x v="0"/>
    <x v="8"/>
    <x v="2"/>
  </r>
  <r>
    <d v="2023-09-18T00:00:00"/>
    <x v="29"/>
    <x v="28"/>
    <n v="3"/>
    <n v="188.97"/>
    <n v="4"/>
    <n v="359.96"/>
    <x v="2"/>
    <x v="4"/>
    <x v="8"/>
    <x v="2"/>
  </r>
  <r>
    <d v="2023-09-19T00:00:00"/>
    <x v="6"/>
    <x v="6"/>
    <n v="1"/>
    <n v="15"/>
    <n v="3"/>
    <n v="89.97"/>
    <x v="3"/>
    <x v="0"/>
    <x v="8"/>
    <x v="2"/>
  </r>
  <r>
    <d v="2023-09-20T00:00:00"/>
    <x v="33"/>
    <x v="32"/>
    <n v="3"/>
    <n v="1079.8799999999999"/>
    <n v="2"/>
    <n v="799.9"/>
    <x v="0"/>
    <x v="6"/>
    <x v="8"/>
    <x v="2"/>
  </r>
  <r>
    <d v="2023-09-21T00:00:00"/>
    <x v="6"/>
    <x v="6"/>
    <n v="0"/>
    <n v="0"/>
    <n v="2"/>
    <n v="59.98"/>
    <x v="3"/>
    <x v="0"/>
    <x v="8"/>
    <x v="2"/>
  </r>
  <r>
    <d v="2023-09-22T00:00:00"/>
    <x v="1"/>
    <x v="1"/>
    <n v="1"/>
    <n v="174.99"/>
    <n v="2"/>
    <n v="499.98"/>
    <x v="1"/>
    <x v="0"/>
    <x v="8"/>
    <x v="2"/>
  </r>
  <r>
    <d v="2023-09-23T00:00:00"/>
    <x v="33"/>
    <x v="32"/>
    <n v="1"/>
    <n v="359.96"/>
    <n v="2"/>
    <n v="799.9"/>
    <x v="0"/>
    <x v="6"/>
    <x v="8"/>
    <x v="2"/>
  </r>
  <r>
    <d v="2023-09-24T00:00:00"/>
    <x v="9"/>
    <x v="9"/>
    <n v="2"/>
    <n v="77.98"/>
    <n v="3"/>
    <n v="179.97"/>
    <x v="5"/>
    <x v="1"/>
    <x v="8"/>
    <x v="2"/>
  </r>
  <r>
    <d v="2023-09-25T00:00:00"/>
    <x v="11"/>
    <x v="11"/>
    <n v="2"/>
    <n v="43.98"/>
    <n v="2"/>
    <n v="79.98"/>
    <x v="2"/>
    <x v="1"/>
    <x v="8"/>
    <x v="2"/>
  </r>
  <r>
    <d v="2023-09-26T00:00:00"/>
    <x v="15"/>
    <x v="15"/>
    <n v="0"/>
    <n v="0"/>
    <n v="3"/>
    <n v="359.97"/>
    <x v="5"/>
    <x v="1"/>
    <x v="8"/>
    <x v="2"/>
  </r>
  <r>
    <d v="2023-09-27T00:00:00"/>
    <x v="27"/>
    <x v="26"/>
    <n v="2"/>
    <n v="193.5"/>
    <n v="2"/>
    <n v="258"/>
    <x v="10"/>
    <x v="4"/>
    <x v="8"/>
    <x v="2"/>
  </r>
  <r>
    <d v="2023-09-28T00:00:00"/>
    <x v="35"/>
    <x v="34"/>
    <n v="0"/>
    <n v="0"/>
    <n v="1"/>
    <n v="53.15"/>
    <x v="16"/>
    <x v="6"/>
    <x v="8"/>
    <x v="2"/>
  </r>
  <r>
    <d v="2023-09-29T00:00:00"/>
    <x v="12"/>
    <x v="12"/>
    <n v="2"/>
    <n v="65.42"/>
    <n v="1"/>
    <n v="50.32"/>
    <x v="6"/>
    <x v="1"/>
    <x v="8"/>
    <x v="2"/>
  </r>
  <r>
    <d v="2023-09-30T00:00:00"/>
    <x v="1"/>
    <x v="1"/>
    <n v="0"/>
    <n v="0"/>
    <n v="2"/>
    <n v="499.98"/>
    <x v="1"/>
    <x v="0"/>
    <x v="8"/>
    <x v="2"/>
  </r>
  <r>
    <d v="2023-10-01T00:00:00"/>
    <x v="29"/>
    <x v="28"/>
    <n v="3"/>
    <n v="188.97"/>
    <n v="5"/>
    <n v="449.95"/>
    <x v="2"/>
    <x v="4"/>
    <x v="9"/>
    <x v="2"/>
  </r>
  <r>
    <d v="2023-10-02T00:00:00"/>
    <x v="23"/>
    <x v="22"/>
    <n v="0"/>
    <n v="0"/>
    <n v="4"/>
    <n v="280"/>
    <x v="8"/>
    <x v="3"/>
    <x v="9"/>
    <x v="2"/>
  </r>
  <r>
    <d v="2023-10-03T00:00:00"/>
    <x v="0"/>
    <x v="0"/>
    <n v="3"/>
    <n v="1036.77"/>
    <n v="3"/>
    <n v="1295.97"/>
    <x v="0"/>
    <x v="0"/>
    <x v="9"/>
    <x v="2"/>
  </r>
  <r>
    <d v="2023-10-04T00:00:00"/>
    <x v="35"/>
    <x v="34"/>
    <n v="1"/>
    <n v="34.549999999999997"/>
    <n v="5"/>
    <n v="265.75"/>
    <x v="16"/>
    <x v="6"/>
    <x v="9"/>
    <x v="2"/>
  </r>
  <r>
    <d v="2023-10-05T00:00:00"/>
    <x v="8"/>
    <x v="8"/>
    <n v="0"/>
    <n v="0"/>
    <n v="4"/>
    <n v="999.96"/>
    <x v="4"/>
    <x v="1"/>
    <x v="9"/>
    <x v="2"/>
  </r>
  <r>
    <d v="2023-10-06T00:00:00"/>
    <x v="1"/>
    <x v="1"/>
    <n v="0"/>
    <n v="0"/>
    <n v="2"/>
    <n v="499.98"/>
    <x v="1"/>
    <x v="0"/>
    <x v="9"/>
    <x v="2"/>
  </r>
  <r>
    <d v="2023-10-07T00:00:00"/>
    <x v="22"/>
    <x v="21"/>
    <n v="1"/>
    <n v="4495.5"/>
    <n v="3"/>
    <n v="14985"/>
    <x v="0"/>
    <x v="3"/>
    <x v="9"/>
    <x v="2"/>
  </r>
  <r>
    <d v="2023-10-08T00:00:00"/>
    <x v="5"/>
    <x v="5"/>
    <n v="1"/>
    <n v="14"/>
    <n v="2"/>
    <n v="55.98"/>
    <x v="2"/>
    <x v="0"/>
    <x v="9"/>
    <x v="2"/>
  </r>
  <r>
    <d v="2023-10-09T00:00:00"/>
    <x v="4"/>
    <x v="4"/>
    <n v="3"/>
    <n v="30"/>
    <n v="3"/>
    <n v="59.97"/>
    <x v="2"/>
    <x v="0"/>
    <x v="9"/>
    <x v="2"/>
  </r>
  <r>
    <d v="2023-10-10T00:00:00"/>
    <x v="4"/>
    <x v="4"/>
    <n v="2"/>
    <n v="20"/>
    <n v="5"/>
    <n v="99.95"/>
    <x v="2"/>
    <x v="0"/>
    <x v="9"/>
    <x v="2"/>
  </r>
  <r>
    <d v="2023-10-11T00:00:00"/>
    <x v="9"/>
    <x v="9"/>
    <n v="2"/>
    <n v="77.98"/>
    <n v="2"/>
    <n v="119.98"/>
    <x v="5"/>
    <x v="1"/>
    <x v="9"/>
    <x v="2"/>
  </r>
  <r>
    <d v="2023-10-12T00:00:00"/>
    <x v="15"/>
    <x v="15"/>
    <n v="1"/>
    <n v="89.99"/>
    <n v="1"/>
    <n v="119.99"/>
    <x v="5"/>
    <x v="1"/>
    <x v="9"/>
    <x v="2"/>
  </r>
  <r>
    <d v="2023-10-13T00:00:00"/>
    <x v="35"/>
    <x v="34"/>
    <n v="2"/>
    <n v="69.099999999999994"/>
    <n v="5"/>
    <n v="265.75"/>
    <x v="16"/>
    <x v="6"/>
    <x v="9"/>
    <x v="2"/>
  </r>
  <r>
    <d v="2023-10-14T00:00:00"/>
    <x v="5"/>
    <x v="5"/>
    <n v="1"/>
    <n v="14"/>
    <n v="3"/>
    <n v="83.97"/>
    <x v="2"/>
    <x v="0"/>
    <x v="9"/>
    <x v="2"/>
  </r>
  <r>
    <d v="2023-10-15T00:00:00"/>
    <x v="0"/>
    <x v="0"/>
    <n v="0"/>
    <n v="0"/>
    <n v="5"/>
    <n v="2159.9499999999998"/>
    <x v="0"/>
    <x v="0"/>
    <x v="9"/>
    <x v="2"/>
  </r>
  <r>
    <d v="2023-10-16T00:00:00"/>
    <x v="3"/>
    <x v="3"/>
    <n v="2"/>
    <n v="83.98"/>
    <n v="4"/>
    <n v="279.95999999999998"/>
    <x v="1"/>
    <x v="0"/>
    <x v="9"/>
    <x v="2"/>
  </r>
  <r>
    <d v="2023-10-17T00:00:00"/>
    <x v="12"/>
    <x v="12"/>
    <n v="3"/>
    <n v="98.13"/>
    <n v="2"/>
    <n v="100.64"/>
    <x v="6"/>
    <x v="1"/>
    <x v="9"/>
    <x v="2"/>
  </r>
  <r>
    <d v="2023-10-18T00:00:00"/>
    <x v="19"/>
    <x v="19"/>
    <n v="2"/>
    <n v="588.04"/>
    <n v="2"/>
    <n v="653.38"/>
    <x v="7"/>
    <x v="2"/>
    <x v="9"/>
    <x v="2"/>
  </r>
  <r>
    <d v="2023-10-19T00:00:00"/>
    <x v="3"/>
    <x v="3"/>
    <n v="0"/>
    <n v="0"/>
    <n v="3"/>
    <n v="209.97"/>
    <x v="1"/>
    <x v="0"/>
    <x v="9"/>
    <x v="2"/>
  </r>
  <r>
    <d v="2023-10-20T00:00:00"/>
    <x v="30"/>
    <x v="29"/>
    <n v="0"/>
    <n v="0"/>
    <n v="1"/>
    <n v="89.99"/>
    <x v="13"/>
    <x v="4"/>
    <x v="9"/>
    <x v="2"/>
  </r>
  <r>
    <d v="2023-10-21T00:00:00"/>
    <x v="15"/>
    <x v="15"/>
    <n v="3"/>
    <n v="269.96999999999997"/>
    <n v="3"/>
    <n v="359.97"/>
    <x v="5"/>
    <x v="1"/>
    <x v="9"/>
    <x v="2"/>
  </r>
  <r>
    <d v="2023-10-22T00:00:00"/>
    <x v="32"/>
    <x v="31"/>
    <n v="0"/>
    <n v="0"/>
    <n v="2"/>
    <n v="199.98"/>
    <x v="2"/>
    <x v="5"/>
    <x v="9"/>
    <x v="2"/>
  </r>
  <r>
    <d v="2023-10-23T00:00:00"/>
    <x v="19"/>
    <x v="19"/>
    <n v="0"/>
    <n v="0"/>
    <n v="5"/>
    <n v="1633.45"/>
    <x v="7"/>
    <x v="2"/>
    <x v="9"/>
    <x v="2"/>
  </r>
  <r>
    <d v="2023-10-24T00:00:00"/>
    <x v="32"/>
    <x v="31"/>
    <n v="1"/>
    <n v="74.989999999999995"/>
    <n v="1"/>
    <n v="99.99"/>
    <x v="2"/>
    <x v="5"/>
    <x v="9"/>
    <x v="2"/>
  </r>
  <r>
    <d v="2023-10-25T00:00:00"/>
    <x v="8"/>
    <x v="8"/>
    <n v="3"/>
    <n v="599.97"/>
    <n v="3"/>
    <n v="749.97"/>
    <x v="4"/>
    <x v="1"/>
    <x v="9"/>
    <x v="2"/>
  </r>
  <r>
    <d v="2023-10-26T00:00:00"/>
    <x v="32"/>
    <x v="31"/>
    <n v="2"/>
    <n v="149.97999999999999"/>
    <n v="2"/>
    <n v="199.98"/>
    <x v="2"/>
    <x v="5"/>
    <x v="9"/>
    <x v="2"/>
  </r>
  <r>
    <d v="2023-10-27T00:00:00"/>
    <x v="2"/>
    <x v="2"/>
    <n v="3"/>
    <n v="194.96999999999997"/>
    <n v="4"/>
    <n v="399.96"/>
    <x v="1"/>
    <x v="0"/>
    <x v="9"/>
    <x v="2"/>
  </r>
  <r>
    <d v="2023-10-28T00:00:00"/>
    <x v="34"/>
    <x v="33"/>
    <n v="3"/>
    <n v="732.90000000000009"/>
    <n v="4"/>
    <n v="1396"/>
    <x v="15"/>
    <x v="6"/>
    <x v="9"/>
    <x v="2"/>
  </r>
  <r>
    <d v="2023-10-29T00:00:00"/>
    <x v="28"/>
    <x v="27"/>
    <n v="0"/>
    <n v="0"/>
    <n v="3"/>
    <n v="387"/>
    <x v="12"/>
    <x v="4"/>
    <x v="9"/>
    <x v="2"/>
  </r>
  <r>
    <d v="2023-10-30T00:00:00"/>
    <x v="10"/>
    <x v="10"/>
    <n v="3"/>
    <n v="65.97"/>
    <n v="1"/>
    <n v="39.99"/>
    <x v="2"/>
    <x v="1"/>
    <x v="9"/>
    <x v="2"/>
  </r>
  <r>
    <d v="2023-10-31T00:00:00"/>
    <x v="20"/>
    <x v="10"/>
    <n v="0"/>
    <n v="0"/>
    <n v="5"/>
    <n v="199.95"/>
    <x v="2"/>
    <x v="2"/>
    <x v="9"/>
    <x v="2"/>
  </r>
  <r>
    <d v="2023-11-01T00:00:00"/>
    <x v="10"/>
    <x v="10"/>
    <n v="2"/>
    <n v="43.98"/>
    <n v="2"/>
    <n v="79.98"/>
    <x v="2"/>
    <x v="1"/>
    <x v="10"/>
    <x v="2"/>
  </r>
  <r>
    <d v="2023-11-02T00:00:00"/>
    <x v="4"/>
    <x v="4"/>
    <n v="0"/>
    <n v="0"/>
    <n v="3"/>
    <n v="59.97"/>
    <x v="2"/>
    <x v="0"/>
    <x v="10"/>
    <x v="2"/>
  </r>
  <r>
    <d v="2023-11-03T00:00:00"/>
    <x v="35"/>
    <x v="34"/>
    <n v="2"/>
    <n v="69.099999999999994"/>
    <n v="1"/>
    <n v="53.15"/>
    <x v="16"/>
    <x v="6"/>
    <x v="10"/>
    <x v="2"/>
  </r>
  <r>
    <d v="2023-11-04T00:00:00"/>
    <x v="27"/>
    <x v="26"/>
    <n v="1"/>
    <n v="96.75"/>
    <n v="2"/>
    <n v="258"/>
    <x v="10"/>
    <x v="4"/>
    <x v="10"/>
    <x v="2"/>
  </r>
  <r>
    <d v="2023-11-05T00:00:00"/>
    <x v="32"/>
    <x v="31"/>
    <n v="2"/>
    <n v="149.97999999999999"/>
    <n v="1"/>
    <n v="99.99"/>
    <x v="2"/>
    <x v="5"/>
    <x v="10"/>
    <x v="2"/>
  </r>
  <r>
    <d v="2023-11-06T00:00:00"/>
    <x v="28"/>
    <x v="27"/>
    <n v="0"/>
    <n v="0"/>
    <n v="2"/>
    <n v="258"/>
    <x v="12"/>
    <x v="4"/>
    <x v="10"/>
    <x v="2"/>
  </r>
  <r>
    <d v="2023-11-07T00:00:00"/>
    <x v="17"/>
    <x v="17"/>
    <n v="3"/>
    <n v="549.75"/>
    <n v="2"/>
    <n v="431.18"/>
    <x v="7"/>
    <x v="2"/>
    <x v="10"/>
    <x v="2"/>
  </r>
  <r>
    <d v="2023-11-08T00:00:00"/>
    <x v="31"/>
    <x v="30"/>
    <n v="0"/>
    <n v="0"/>
    <n v="4"/>
    <n v="239.96"/>
    <x v="14"/>
    <x v="5"/>
    <x v="10"/>
    <x v="2"/>
  </r>
  <r>
    <d v="2023-11-09T00:00:00"/>
    <x v="22"/>
    <x v="21"/>
    <n v="1"/>
    <n v="4495.5"/>
    <n v="1"/>
    <n v="4995"/>
    <x v="0"/>
    <x v="3"/>
    <x v="10"/>
    <x v="2"/>
  </r>
  <r>
    <d v="2023-11-10T00:00:00"/>
    <x v="22"/>
    <x v="21"/>
    <n v="0"/>
    <n v="0"/>
    <n v="1"/>
    <n v="4995"/>
    <x v="0"/>
    <x v="3"/>
    <x v="10"/>
    <x v="2"/>
  </r>
  <r>
    <d v="2023-11-11T00:00:00"/>
    <x v="12"/>
    <x v="12"/>
    <n v="1"/>
    <n v="32.71"/>
    <n v="2"/>
    <n v="100.64"/>
    <x v="6"/>
    <x v="1"/>
    <x v="10"/>
    <x v="2"/>
  </r>
  <r>
    <d v="2023-11-12T00:00:00"/>
    <x v="12"/>
    <x v="12"/>
    <n v="1"/>
    <n v="32.71"/>
    <n v="3"/>
    <n v="150.96"/>
    <x v="6"/>
    <x v="1"/>
    <x v="10"/>
    <x v="2"/>
  </r>
  <r>
    <d v="2023-11-13T00:00:00"/>
    <x v="1"/>
    <x v="1"/>
    <n v="1"/>
    <n v="174.99"/>
    <n v="3"/>
    <n v="749.97"/>
    <x v="1"/>
    <x v="0"/>
    <x v="10"/>
    <x v="2"/>
  </r>
  <r>
    <d v="2023-11-14T00:00:00"/>
    <x v="15"/>
    <x v="15"/>
    <n v="3"/>
    <n v="269.96999999999997"/>
    <n v="1"/>
    <n v="119.99"/>
    <x v="5"/>
    <x v="1"/>
    <x v="10"/>
    <x v="2"/>
  </r>
  <r>
    <d v="2023-11-15T00:00:00"/>
    <x v="6"/>
    <x v="6"/>
    <n v="1"/>
    <n v="15"/>
    <n v="4"/>
    <n v="119.96"/>
    <x v="3"/>
    <x v="0"/>
    <x v="10"/>
    <x v="2"/>
  </r>
  <r>
    <d v="2023-11-16T00:00:00"/>
    <x v="2"/>
    <x v="2"/>
    <n v="1"/>
    <n v="64.989999999999995"/>
    <n v="2"/>
    <n v="199.98"/>
    <x v="1"/>
    <x v="0"/>
    <x v="10"/>
    <x v="2"/>
  </r>
  <r>
    <d v="2023-11-17T00:00:00"/>
    <x v="35"/>
    <x v="34"/>
    <n v="1"/>
    <n v="34.549999999999997"/>
    <n v="4"/>
    <n v="212.6"/>
    <x v="16"/>
    <x v="6"/>
    <x v="10"/>
    <x v="2"/>
  </r>
  <r>
    <d v="2023-11-18T00:00:00"/>
    <x v="19"/>
    <x v="19"/>
    <n v="1"/>
    <n v="294.02"/>
    <n v="5"/>
    <n v="1633.45"/>
    <x v="7"/>
    <x v="2"/>
    <x v="10"/>
    <x v="2"/>
  </r>
  <r>
    <d v="2023-11-19T00:00:00"/>
    <x v="1"/>
    <x v="1"/>
    <n v="2"/>
    <n v="349.98"/>
    <n v="5"/>
    <n v="1249.95"/>
    <x v="1"/>
    <x v="0"/>
    <x v="10"/>
    <x v="2"/>
  </r>
  <r>
    <d v="2023-11-20T00:00:00"/>
    <x v="29"/>
    <x v="28"/>
    <n v="3"/>
    <n v="188.97"/>
    <n v="4"/>
    <n v="359.96"/>
    <x v="2"/>
    <x v="4"/>
    <x v="10"/>
    <x v="2"/>
  </r>
  <r>
    <d v="2023-11-21T00:00:00"/>
    <x v="31"/>
    <x v="30"/>
    <n v="31"/>
    <n v="1208.69"/>
    <n v="2"/>
    <n v="119.98"/>
    <x v="14"/>
    <x v="5"/>
    <x v="10"/>
    <x v="2"/>
  </r>
  <r>
    <d v="2023-11-22T00:00:00"/>
    <x v="12"/>
    <x v="12"/>
    <n v="0"/>
    <n v="0"/>
    <n v="2"/>
    <n v="100.64"/>
    <x v="6"/>
    <x v="1"/>
    <x v="10"/>
    <x v="2"/>
  </r>
  <r>
    <d v="2023-11-23T00:00:00"/>
    <x v="29"/>
    <x v="28"/>
    <n v="2"/>
    <n v="125.98"/>
    <n v="4"/>
    <n v="359.96"/>
    <x v="2"/>
    <x v="4"/>
    <x v="10"/>
    <x v="2"/>
  </r>
  <r>
    <d v="2023-11-24T00:00:00"/>
    <x v="32"/>
    <x v="31"/>
    <n v="1"/>
    <n v="74.989999999999995"/>
    <n v="3"/>
    <n v="299.97000000000003"/>
    <x v="2"/>
    <x v="5"/>
    <x v="10"/>
    <x v="2"/>
  </r>
  <r>
    <d v="2023-11-25T00:00:00"/>
    <x v="10"/>
    <x v="10"/>
    <n v="2"/>
    <n v="43.98"/>
    <n v="2"/>
    <n v="79.98"/>
    <x v="2"/>
    <x v="1"/>
    <x v="10"/>
    <x v="2"/>
  </r>
  <r>
    <d v="2023-11-26T00:00:00"/>
    <x v="33"/>
    <x v="32"/>
    <n v="0"/>
    <n v="0"/>
    <n v="3"/>
    <n v="1199.8499999999999"/>
    <x v="0"/>
    <x v="6"/>
    <x v="10"/>
    <x v="2"/>
  </r>
  <r>
    <d v="2023-11-27T00:00:00"/>
    <x v="18"/>
    <x v="18"/>
    <n v="0"/>
    <n v="0"/>
    <n v="2"/>
    <n v="79.98"/>
    <x v="3"/>
    <x v="2"/>
    <x v="10"/>
    <x v="2"/>
  </r>
  <r>
    <d v="2023-11-28T00:00:00"/>
    <x v="15"/>
    <x v="15"/>
    <n v="3"/>
    <n v="269.96999999999997"/>
    <n v="4"/>
    <n v="479.96"/>
    <x v="5"/>
    <x v="1"/>
    <x v="10"/>
    <x v="2"/>
  </r>
  <r>
    <d v="2023-11-29T00:00:00"/>
    <x v="8"/>
    <x v="8"/>
    <n v="1"/>
    <n v="199.99"/>
    <n v="1"/>
    <n v="249.99"/>
    <x v="4"/>
    <x v="1"/>
    <x v="10"/>
    <x v="2"/>
  </r>
  <r>
    <d v="2023-11-30T00:00:00"/>
    <x v="35"/>
    <x v="34"/>
    <n v="2"/>
    <n v="69.099999999999994"/>
    <n v="5"/>
    <n v="265.75"/>
    <x v="16"/>
    <x v="6"/>
    <x v="10"/>
    <x v="2"/>
  </r>
  <r>
    <d v="2023-12-01T00:00:00"/>
    <x v="21"/>
    <x v="20"/>
    <n v="0"/>
    <n v="0"/>
    <n v="2"/>
    <n v="1299.98"/>
    <x v="4"/>
    <x v="2"/>
    <x v="11"/>
    <x v="2"/>
  </r>
  <r>
    <d v="2023-12-02T00:00:00"/>
    <x v="28"/>
    <x v="27"/>
    <n v="2"/>
    <n v="193.5"/>
    <n v="1"/>
    <n v="129"/>
    <x v="12"/>
    <x v="4"/>
    <x v="11"/>
    <x v="2"/>
  </r>
  <r>
    <d v="2023-12-03T00:00:00"/>
    <x v="7"/>
    <x v="7"/>
    <n v="2"/>
    <n v="469"/>
    <n v="3"/>
    <n v="827.64"/>
    <x v="1"/>
    <x v="0"/>
    <x v="11"/>
    <x v="2"/>
  </r>
  <r>
    <d v="2023-12-04T00:00:00"/>
    <x v="10"/>
    <x v="10"/>
    <n v="1"/>
    <n v="21.99"/>
    <n v="1"/>
    <n v="39.99"/>
    <x v="2"/>
    <x v="1"/>
    <x v="11"/>
    <x v="2"/>
  </r>
  <r>
    <d v="2023-12-05T00:00:00"/>
    <x v="35"/>
    <x v="34"/>
    <n v="3"/>
    <n v="103.64999999999999"/>
    <n v="2"/>
    <n v="106.3"/>
    <x v="16"/>
    <x v="6"/>
    <x v="11"/>
    <x v="2"/>
  </r>
  <r>
    <d v="2023-12-06T00:00:00"/>
    <x v="28"/>
    <x v="27"/>
    <n v="0"/>
    <n v="0"/>
    <n v="4"/>
    <n v="516"/>
    <x v="12"/>
    <x v="4"/>
    <x v="11"/>
    <x v="2"/>
  </r>
  <r>
    <d v="2023-12-07T00:00:00"/>
    <x v="16"/>
    <x v="16"/>
    <n v="1"/>
    <n v="207.99"/>
    <n v="1"/>
    <n v="259.99"/>
    <x v="4"/>
    <x v="2"/>
    <x v="11"/>
    <x v="2"/>
  </r>
  <r>
    <d v="2023-12-08T00:00:00"/>
    <x v="3"/>
    <x v="3"/>
    <n v="0"/>
    <n v="0"/>
    <n v="4"/>
    <n v="279.95999999999998"/>
    <x v="1"/>
    <x v="0"/>
    <x v="11"/>
    <x v="2"/>
  </r>
  <r>
    <d v="2023-12-09T00:00:00"/>
    <x v="1"/>
    <x v="1"/>
    <n v="2"/>
    <n v="349.98"/>
    <n v="2"/>
    <n v="499.98"/>
    <x v="1"/>
    <x v="0"/>
    <x v="11"/>
    <x v="2"/>
  </r>
  <r>
    <d v="2023-12-10T00:00:00"/>
    <x v="14"/>
    <x v="14"/>
    <n v="0"/>
    <n v="0"/>
    <n v="2"/>
    <n v="83.76"/>
    <x v="6"/>
    <x v="1"/>
    <x v="11"/>
    <x v="2"/>
  </r>
  <r>
    <d v="2023-12-11T00:00:00"/>
    <x v="14"/>
    <x v="14"/>
    <n v="1"/>
    <n v="23.03"/>
    <n v="2"/>
    <n v="83.76"/>
    <x v="6"/>
    <x v="1"/>
    <x v="11"/>
    <x v="2"/>
  </r>
  <r>
    <d v="2023-12-12T00:00:00"/>
    <x v="26"/>
    <x v="25"/>
    <n v="2"/>
    <n v="423.3"/>
    <n v="1"/>
    <n v="249"/>
    <x v="11"/>
    <x v="4"/>
    <x v="11"/>
    <x v="2"/>
  </r>
  <r>
    <d v="2023-12-13T00:00:00"/>
    <x v="15"/>
    <x v="15"/>
    <n v="3"/>
    <n v="269.96999999999997"/>
    <n v="3"/>
    <n v="359.97"/>
    <x v="5"/>
    <x v="1"/>
    <x v="11"/>
    <x v="2"/>
  </r>
  <r>
    <d v="2023-12-14T00:00:00"/>
    <x v="12"/>
    <x v="12"/>
    <n v="1"/>
    <n v="32.71"/>
    <n v="3"/>
    <n v="150.96"/>
    <x v="6"/>
    <x v="1"/>
    <x v="11"/>
    <x v="2"/>
  </r>
  <r>
    <d v="2023-12-15T00:00:00"/>
    <x v="27"/>
    <x v="26"/>
    <n v="1"/>
    <n v="96.75"/>
    <n v="2"/>
    <n v="258"/>
    <x v="10"/>
    <x v="4"/>
    <x v="11"/>
    <x v="2"/>
  </r>
  <r>
    <d v="2023-12-16T00:00:00"/>
    <x v="3"/>
    <x v="3"/>
    <n v="3"/>
    <n v="125.97"/>
    <n v="4"/>
    <n v="279.95999999999998"/>
    <x v="1"/>
    <x v="0"/>
    <x v="11"/>
    <x v="2"/>
  </r>
  <r>
    <d v="2023-12-17T00:00:00"/>
    <x v="34"/>
    <x v="33"/>
    <n v="0"/>
    <n v="0"/>
    <n v="2"/>
    <n v="698"/>
    <x v="15"/>
    <x v="6"/>
    <x v="11"/>
    <x v="2"/>
  </r>
  <r>
    <d v="2023-12-18T00:00:00"/>
    <x v="6"/>
    <x v="6"/>
    <n v="1"/>
    <n v="15"/>
    <n v="5"/>
    <n v="149.94999999999999"/>
    <x v="3"/>
    <x v="0"/>
    <x v="11"/>
    <x v="2"/>
  </r>
  <r>
    <d v="2023-12-19T00:00:00"/>
    <x v="0"/>
    <x v="0"/>
    <n v="0"/>
    <n v="0"/>
    <n v="1"/>
    <n v="431.99"/>
    <x v="0"/>
    <x v="0"/>
    <x v="11"/>
    <x v="2"/>
  </r>
  <r>
    <d v="2023-12-20T00:00:00"/>
    <x v="16"/>
    <x v="16"/>
    <n v="1"/>
    <n v="207.99"/>
    <n v="3"/>
    <n v="779.97"/>
    <x v="4"/>
    <x v="2"/>
    <x v="11"/>
    <x v="2"/>
  </r>
  <r>
    <d v="2023-12-21T00:00:00"/>
    <x v="16"/>
    <x v="16"/>
    <n v="1"/>
    <n v="207.99"/>
    <n v="5"/>
    <n v="1299.95"/>
    <x v="4"/>
    <x v="2"/>
    <x v="11"/>
    <x v="2"/>
  </r>
  <r>
    <d v="2023-12-22T00:00:00"/>
    <x v="11"/>
    <x v="11"/>
    <n v="3"/>
    <n v="65.97"/>
    <n v="5"/>
    <n v="199.95"/>
    <x v="2"/>
    <x v="1"/>
    <x v="11"/>
    <x v="2"/>
  </r>
  <r>
    <d v="2023-12-23T00:00:00"/>
    <x v="0"/>
    <x v="0"/>
    <n v="2"/>
    <n v="691.18"/>
    <n v="2"/>
    <n v="863.98"/>
    <x v="0"/>
    <x v="0"/>
    <x v="11"/>
    <x v="2"/>
  </r>
  <r>
    <d v="2023-12-24T00:00:00"/>
    <x v="8"/>
    <x v="8"/>
    <n v="2"/>
    <n v="399.98"/>
    <n v="5"/>
    <n v="1249.95"/>
    <x v="4"/>
    <x v="1"/>
    <x v="11"/>
    <x v="2"/>
  </r>
  <r>
    <d v="2023-12-25T00:00:00"/>
    <x v="18"/>
    <x v="18"/>
    <n v="2"/>
    <n v="40"/>
    <n v="4"/>
    <n v="159.96"/>
    <x v="3"/>
    <x v="2"/>
    <x v="11"/>
    <x v="2"/>
  </r>
  <r>
    <d v="2023-12-26T00:00:00"/>
    <x v="6"/>
    <x v="6"/>
    <n v="0"/>
    <n v="0"/>
    <n v="1"/>
    <n v="29.99"/>
    <x v="3"/>
    <x v="0"/>
    <x v="11"/>
    <x v="2"/>
  </r>
  <r>
    <d v="2023-12-27T00:00:00"/>
    <x v="34"/>
    <x v="33"/>
    <n v="2"/>
    <n v="488.6"/>
    <n v="2"/>
    <n v="698"/>
    <x v="15"/>
    <x v="6"/>
    <x v="11"/>
    <x v="2"/>
  </r>
  <r>
    <d v="2023-12-28T00:00:00"/>
    <x v="7"/>
    <x v="7"/>
    <n v="3"/>
    <n v="703.5"/>
    <n v="2"/>
    <n v="551.76"/>
    <x v="1"/>
    <x v="0"/>
    <x v="11"/>
    <x v="2"/>
  </r>
  <r>
    <d v="2023-12-29T00:00:00"/>
    <x v="25"/>
    <x v="24"/>
    <n v="0"/>
    <n v="0"/>
    <n v="3"/>
    <n v="60"/>
    <x v="10"/>
    <x v="4"/>
    <x v="11"/>
    <x v="2"/>
  </r>
  <r>
    <d v="2023-12-30T00:00:00"/>
    <x v="24"/>
    <x v="23"/>
    <n v="1"/>
    <n v="12600"/>
    <n v="1"/>
    <n v="14000"/>
    <x v="9"/>
    <x v="3"/>
    <x v="11"/>
    <x v="2"/>
  </r>
  <r>
    <d v="2023-12-31T00:00:00"/>
    <x v="20"/>
    <x v="10"/>
    <n v="0"/>
    <n v="0"/>
    <n v="3"/>
    <n v="119.97"/>
    <x v="2"/>
    <x v="2"/>
    <x v="11"/>
    <x v="2"/>
  </r>
  <r>
    <d v="2024-01-01T00:00:00"/>
    <x v="30"/>
    <x v="29"/>
    <n v="3"/>
    <n v="188.97"/>
    <n v="3"/>
    <n v="269.97000000000003"/>
    <x v="13"/>
    <x v="4"/>
    <x v="0"/>
    <x v="3"/>
  </r>
  <r>
    <d v="2024-01-02T00:00:00"/>
    <x v="1"/>
    <x v="1"/>
    <n v="1"/>
    <n v="174.99"/>
    <n v="5"/>
    <n v="1249.95"/>
    <x v="1"/>
    <x v="0"/>
    <x v="0"/>
    <x v="3"/>
  </r>
  <r>
    <d v="2024-01-03T00:00:00"/>
    <x v="15"/>
    <x v="15"/>
    <n v="1"/>
    <n v="89.99"/>
    <n v="2"/>
    <n v="239.98"/>
    <x v="5"/>
    <x v="1"/>
    <x v="0"/>
    <x v="3"/>
  </r>
  <r>
    <d v="2024-01-04T00:00:00"/>
    <x v="21"/>
    <x v="20"/>
    <n v="3"/>
    <n v="1754.97"/>
    <n v="3"/>
    <n v="1949.97"/>
    <x v="4"/>
    <x v="2"/>
    <x v="0"/>
    <x v="3"/>
  </r>
  <r>
    <d v="2024-01-05T00:00:00"/>
    <x v="16"/>
    <x v="16"/>
    <n v="0"/>
    <n v="0"/>
    <n v="1"/>
    <n v="259.99"/>
    <x v="4"/>
    <x v="2"/>
    <x v="0"/>
    <x v="3"/>
  </r>
  <r>
    <d v="2024-01-06T00:00:00"/>
    <x v="1"/>
    <x v="1"/>
    <n v="1"/>
    <n v="174.99"/>
    <n v="4"/>
    <n v="999.96"/>
    <x v="1"/>
    <x v="0"/>
    <x v="0"/>
    <x v="3"/>
  </r>
  <r>
    <d v="2024-01-07T00:00:00"/>
    <x v="10"/>
    <x v="10"/>
    <n v="1"/>
    <n v="21.99"/>
    <n v="1"/>
    <n v="39.99"/>
    <x v="2"/>
    <x v="1"/>
    <x v="0"/>
    <x v="3"/>
  </r>
  <r>
    <d v="2024-01-08T00:00:00"/>
    <x v="20"/>
    <x v="10"/>
    <n v="1"/>
    <n v="20"/>
    <n v="1"/>
    <n v="39.99"/>
    <x v="2"/>
    <x v="2"/>
    <x v="0"/>
    <x v="3"/>
  </r>
  <r>
    <d v="2024-01-09T00:00:00"/>
    <x v="16"/>
    <x v="16"/>
    <n v="2"/>
    <n v="415.98"/>
    <n v="2"/>
    <n v="519.98"/>
    <x v="4"/>
    <x v="2"/>
    <x v="0"/>
    <x v="3"/>
  </r>
  <r>
    <d v="2024-01-10T00:00:00"/>
    <x v="3"/>
    <x v="3"/>
    <n v="1"/>
    <n v="41.99"/>
    <n v="2"/>
    <n v="139.97999999999999"/>
    <x v="1"/>
    <x v="0"/>
    <x v="0"/>
    <x v="3"/>
  </r>
  <r>
    <d v="2024-01-11T00:00:00"/>
    <x v="26"/>
    <x v="25"/>
    <n v="1"/>
    <n v="211.65"/>
    <n v="1"/>
    <n v="249"/>
    <x v="11"/>
    <x v="4"/>
    <x v="0"/>
    <x v="3"/>
  </r>
  <r>
    <d v="2024-01-12T00:00:00"/>
    <x v="5"/>
    <x v="5"/>
    <n v="36"/>
    <n v="504"/>
    <n v="3"/>
    <n v="83.97"/>
    <x v="2"/>
    <x v="0"/>
    <x v="0"/>
    <x v="3"/>
  </r>
  <r>
    <d v="2024-01-13T00:00:00"/>
    <x v="3"/>
    <x v="3"/>
    <n v="0"/>
    <n v="0"/>
    <n v="5"/>
    <n v="349.95"/>
    <x v="1"/>
    <x v="0"/>
    <x v="0"/>
    <x v="3"/>
  </r>
  <r>
    <d v="2024-01-14T00:00:00"/>
    <x v="23"/>
    <x v="22"/>
    <n v="2"/>
    <n v="70"/>
    <n v="1"/>
    <n v="70"/>
    <x v="8"/>
    <x v="3"/>
    <x v="0"/>
    <x v="3"/>
  </r>
  <r>
    <d v="2024-01-15T00:00:00"/>
    <x v="3"/>
    <x v="3"/>
    <n v="0"/>
    <n v="0"/>
    <n v="3"/>
    <n v="209.97"/>
    <x v="1"/>
    <x v="0"/>
    <x v="0"/>
    <x v="3"/>
  </r>
  <r>
    <d v="2024-01-16T00:00:00"/>
    <x v="1"/>
    <x v="1"/>
    <n v="0"/>
    <n v="0"/>
    <n v="4"/>
    <n v="999.96"/>
    <x v="1"/>
    <x v="0"/>
    <x v="0"/>
    <x v="3"/>
  </r>
  <r>
    <d v="2024-01-17T00:00:00"/>
    <x v="12"/>
    <x v="12"/>
    <n v="0"/>
    <n v="0"/>
    <n v="5"/>
    <n v="251.6"/>
    <x v="6"/>
    <x v="1"/>
    <x v="0"/>
    <x v="3"/>
  </r>
  <r>
    <d v="2024-01-18T00:00:00"/>
    <x v="16"/>
    <x v="16"/>
    <n v="3"/>
    <n v="623.97"/>
    <n v="1"/>
    <n v="259.99"/>
    <x v="4"/>
    <x v="2"/>
    <x v="0"/>
    <x v="3"/>
  </r>
  <r>
    <d v="2024-01-19T00:00:00"/>
    <x v="33"/>
    <x v="32"/>
    <n v="0"/>
    <n v="0"/>
    <n v="2"/>
    <n v="799.9"/>
    <x v="0"/>
    <x v="6"/>
    <x v="0"/>
    <x v="3"/>
  </r>
  <r>
    <d v="2024-01-20T00:00:00"/>
    <x v="20"/>
    <x v="10"/>
    <n v="3"/>
    <n v="60"/>
    <n v="5"/>
    <n v="199.95"/>
    <x v="2"/>
    <x v="2"/>
    <x v="0"/>
    <x v="3"/>
  </r>
  <r>
    <d v="2024-01-21T00:00:00"/>
    <x v="14"/>
    <x v="14"/>
    <n v="0"/>
    <n v="0"/>
    <n v="1"/>
    <n v="41.88"/>
    <x v="6"/>
    <x v="1"/>
    <x v="0"/>
    <x v="3"/>
  </r>
  <r>
    <d v="2024-01-22T00:00:00"/>
    <x v="19"/>
    <x v="19"/>
    <n v="51"/>
    <n v="14995.019999999999"/>
    <n v="1"/>
    <n v="326.69"/>
    <x v="7"/>
    <x v="2"/>
    <x v="0"/>
    <x v="3"/>
  </r>
  <r>
    <d v="2024-01-23T00:00:00"/>
    <x v="35"/>
    <x v="34"/>
    <n v="0"/>
    <n v="0"/>
    <n v="3"/>
    <n v="159.44999999999999"/>
    <x v="16"/>
    <x v="6"/>
    <x v="0"/>
    <x v="3"/>
  </r>
  <r>
    <d v="2024-01-24T00:00:00"/>
    <x v="9"/>
    <x v="9"/>
    <n v="3"/>
    <n v="116.97"/>
    <n v="1"/>
    <n v="59.99"/>
    <x v="5"/>
    <x v="1"/>
    <x v="0"/>
    <x v="3"/>
  </r>
  <r>
    <d v="2024-01-25T00:00:00"/>
    <x v="31"/>
    <x v="30"/>
    <n v="0"/>
    <n v="0"/>
    <n v="4"/>
    <n v="239.96"/>
    <x v="14"/>
    <x v="5"/>
    <x v="0"/>
    <x v="3"/>
  </r>
  <r>
    <d v="2024-01-26T00:00:00"/>
    <x v="31"/>
    <x v="30"/>
    <n v="0"/>
    <n v="0"/>
    <n v="5"/>
    <n v="299.95"/>
    <x v="14"/>
    <x v="5"/>
    <x v="0"/>
    <x v="3"/>
  </r>
  <r>
    <d v="2024-01-27T00:00:00"/>
    <x v="14"/>
    <x v="14"/>
    <n v="2"/>
    <n v="46.06"/>
    <n v="3"/>
    <n v="125.64"/>
    <x v="6"/>
    <x v="1"/>
    <x v="0"/>
    <x v="3"/>
  </r>
  <r>
    <d v="2024-01-28T00:00:00"/>
    <x v="28"/>
    <x v="27"/>
    <n v="1"/>
    <n v="96.75"/>
    <n v="2"/>
    <n v="258"/>
    <x v="12"/>
    <x v="4"/>
    <x v="0"/>
    <x v="3"/>
  </r>
  <r>
    <d v="2024-01-29T00:00:00"/>
    <x v="14"/>
    <x v="14"/>
    <n v="0"/>
    <n v="0"/>
    <n v="1"/>
    <n v="41.88"/>
    <x v="6"/>
    <x v="1"/>
    <x v="0"/>
    <x v="3"/>
  </r>
  <r>
    <d v="2024-01-30T00:00:00"/>
    <x v="1"/>
    <x v="1"/>
    <n v="0"/>
    <n v="0"/>
    <n v="2"/>
    <n v="499.98"/>
    <x v="1"/>
    <x v="0"/>
    <x v="0"/>
    <x v="3"/>
  </r>
  <r>
    <d v="2024-01-31T00:00:00"/>
    <x v="4"/>
    <x v="4"/>
    <n v="1"/>
    <n v="10"/>
    <n v="3"/>
    <n v="59.97"/>
    <x v="2"/>
    <x v="0"/>
    <x v="0"/>
    <x v="3"/>
  </r>
  <r>
    <d v="2024-02-01T00:00:00"/>
    <x v="26"/>
    <x v="25"/>
    <n v="43"/>
    <n v="9100.9500000000007"/>
    <n v="5"/>
    <n v="1245"/>
    <x v="11"/>
    <x v="4"/>
    <x v="1"/>
    <x v="3"/>
  </r>
  <r>
    <d v="2024-02-02T00:00:00"/>
    <x v="16"/>
    <x v="16"/>
    <n v="0"/>
    <n v="0"/>
    <n v="4"/>
    <n v="1039.96"/>
    <x v="4"/>
    <x v="2"/>
    <x v="1"/>
    <x v="3"/>
  </r>
  <r>
    <d v="2024-02-03T00:00:00"/>
    <x v="23"/>
    <x v="22"/>
    <n v="3"/>
    <n v="105"/>
    <n v="1"/>
    <n v="70"/>
    <x v="8"/>
    <x v="3"/>
    <x v="1"/>
    <x v="3"/>
  </r>
  <r>
    <d v="2024-02-04T00:00:00"/>
    <x v="24"/>
    <x v="23"/>
    <n v="5"/>
    <n v="63000"/>
    <n v="1"/>
    <n v="14000"/>
    <x v="9"/>
    <x v="3"/>
    <x v="1"/>
    <x v="3"/>
  </r>
  <r>
    <d v="2024-02-05T00:00:00"/>
    <x v="34"/>
    <x v="33"/>
    <n v="2"/>
    <n v="488.6"/>
    <n v="4"/>
    <n v="1396"/>
    <x v="15"/>
    <x v="6"/>
    <x v="1"/>
    <x v="3"/>
  </r>
  <r>
    <d v="2024-02-06T00:00:00"/>
    <x v="4"/>
    <x v="4"/>
    <n v="2"/>
    <n v="20"/>
    <n v="5"/>
    <n v="99.95"/>
    <x v="2"/>
    <x v="0"/>
    <x v="1"/>
    <x v="3"/>
  </r>
  <r>
    <d v="2024-02-07T00:00:00"/>
    <x v="2"/>
    <x v="2"/>
    <n v="1"/>
    <n v="64.989999999999995"/>
    <n v="4"/>
    <n v="399.96"/>
    <x v="1"/>
    <x v="0"/>
    <x v="1"/>
    <x v="3"/>
  </r>
  <r>
    <d v="2024-02-08T00:00:00"/>
    <x v="4"/>
    <x v="4"/>
    <n v="1"/>
    <n v="10"/>
    <n v="2"/>
    <n v="39.979999999999997"/>
    <x v="2"/>
    <x v="0"/>
    <x v="1"/>
    <x v="3"/>
  </r>
  <r>
    <d v="2024-02-09T00:00:00"/>
    <x v="7"/>
    <x v="7"/>
    <n v="3"/>
    <n v="703.5"/>
    <n v="1"/>
    <n v="275.88"/>
    <x v="1"/>
    <x v="0"/>
    <x v="1"/>
    <x v="3"/>
  </r>
  <r>
    <d v="2024-02-10T00:00:00"/>
    <x v="9"/>
    <x v="9"/>
    <n v="0"/>
    <n v="0"/>
    <n v="3"/>
    <n v="179.97"/>
    <x v="5"/>
    <x v="1"/>
    <x v="1"/>
    <x v="3"/>
  </r>
  <r>
    <d v="2024-02-11T00:00:00"/>
    <x v="24"/>
    <x v="23"/>
    <n v="1"/>
    <n v="12600"/>
    <n v="1"/>
    <n v="14000"/>
    <x v="9"/>
    <x v="3"/>
    <x v="1"/>
    <x v="3"/>
  </r>
  <r>
    <d v="2024-02-12T00:00:00"/>
    <x v="13"/>
    <x v="13"/>
    <n v="0"/>
    <n v="0"/>
    <n v="3"/>
    <n v="359.64"/>
    <x v="6"/>
    <x v="1"/>
    <x v="1"/>
    <x v="3"/>
  </r>
  <r>
    <d v="2024-02-13T00:00:00"/>
    <x v="10"/>
    <x v="10"/>
    <n v="46"/>
    <n v="1011.54"/>
    <n v="5"/>
    <n v="199.95"/>
    <x v="2"/>
    <x v="1"/>
    <x v="1"/>
    <x v="3"/>
  </r>
  <r>
    <d v="2024-02-14T00:00:00"/>
    <x v="12"/>
    <x v="12"/>
    <n v="0"/>
    <n v="0"/>
    <n v="5"/>
    <n v="251.6"/>
    <x v="6"/>
    <x v="1"/>
    <x v="1"/>
    <x v="3"/>
  </r>
  <r>
    <d v="2024-02-15T00:00:00"/>
    <x v="28"/>
    <x v="27"/>
    <n v="3"/>
    <n v="290.25"/>
    <n v="2"/>
    <n v="258"/>
    <x v="12"/>
    <x v="4"/>
    <x v="1"/>
    <x v="3"/>
  </r>
  <r>
    <d v="2024-02-16T00:00:00"/>
    <x v="20"/>
    <x v="10"/>
    <n v="2"/>
    <n v="40"/>
    <n v="3"/>
    <n v="119.97"/>
    <x v="2"/>
    <x v="2"/>
    <x v="1"/>
    <x v="3"/>
  </r>
  <r>
    <d v="2024-02-17T00:00:00"/>
    <x v="20"/>
    <x v="10"/>
    <n v="0"/>
    <n v="0"/>
    <n v="4"/>
    <n v="159.96"/>
    <x v="2"/>
    <x v="2"/>
    <x v="1"/>
    <x v="3"/>
  </r>
  <r>
    <d v="2024-02-18T00:00:00"/>
    <x v="0"/>
    <x v="0"/>
    <n v="1"/>
    <n v="345.59"/>
    <n v="4"/>
    <n v="1727.96"/>
    <x v="0"/>
    <x v="0"/>
    <x v="1"/>
    <x v="3"/>
  </r>
  <r>
    <d v="2024-02-19T00:00:00"/>
    <x v="29"/>
    <x v="28"/>
    <n v="2"/>
    <n v="125.98"/>
    <n v="4"/>
    <n v="359.96"/>
    <x v="2"/>
    <x v="4"/>
    <x v="1"/>
    <x v="3"/>
  </r>
  <r>
    <d v="2024-02-20T00:00:00"/>
    <x v="6"/>
    <x v="6"/>
    <n v="1"/>
    <n v="15"/>
    <n v="3"/>
    <n v="89.97"/>
    <x v="3"/>
    <x v="0"/>
    <x v="1"/>
    <x v="3"/>
  </r>
  <r>
    <d v="2024-02-21T00:00:00"/>
    <x v="19"/>
    <x v="19"/>
    <n v="1"/>
    <n v="294.02"/>
    <n v="2"/>
    <n v="653.38"/>
    <x v="7"/>
    <x v="2"/>
    <x v="1"/>
    <x v="3"/>
  </r>
  <r>
    <d v="2024-02-22T00:00:00"/>
    <x v="2"/>
    <x v="2"/>
    <n v="0"/>
    <n v="0"/>
    <n v="5"/>
    <n v="499.95"/>
    <x v="1"/>
    <x v="0"/>
    <x v="1"/>
    <x v="3"/>
  </r>
  <r>
    <d v="2024-02-23T00:00:00"/>
    <x v="21"/>
    <x v="20"/>
    <n v="1"/>
    <n v="584.99"/>
    <n v="5"/>
    <n v="3249.95"/>
    <x v="4"/>
    <x v="2"/>
    <x v="1"/>
    <x v="3"/>
  </r>
  <r>
    <d v="2024-02-24T00:00:00"/>
    <x v="27"/>
    <x v="26"/>
    <n v="2"/>
    <n v="193.5"/>
    <n v="1"/>
    <n v="129"/>
    <x v="10"/>
    <x v="4"/>
    <x v="1"/>
    <x v="3"/>
  </r>
  <r>
    <d v="2024-02-25T00:00:00"/>
    <x v="5"/>
    <x v="5"/>
    <n v="3"/>
    <n v="42"/>
    <n v="1"/>
    <n v="27.99"/>
    <x v="2"/>
    <x v="0"/>
    <x v="1"/>
    <x v="3"/>
  </r>
  <r>
    <d v="2024-02-26T00:00:00"/>
    <x v="31"/>
    <x v="30"/>
    <n v="0"/>
    <n v="0"/>
    <n v="1"/>
    <n v="59.99"/>
    <x v="14"/>
    <x v="5"/>
    <x v="1"/>
    <x v="3"/>
  </r>
  <r>
    <d v="2024-02-27T00:00:00"/>
    <x v="28"/>
    <x v="27"/>
    <n v="2"/>
    <n v="193.5"/>
    <n v="5"/>
    <n v="645"/>
    <x v="12"/>
    <x v="4"/>
    <x v="1"/>
    <x v="3"/>
  </r>
  <r>
    <d v="2024-02-28T00:00:00"/>
    <x v="33"/>
    <x v="32"/>
    <n v="0"/>
    <n v="0"/>
    <n v="5"/>
    <n v="1999.75"/>
    <x v="0"/>
    <x v="6"/>
    <x v="1"/>
    <x v="3"/>
  </r>
  <r>
    <d v="2024-02-29T00:00:00"/>
    <x v="22"/>
    <x v="21"/>
    <n v="2"/>
    <n v="8991"/>
    <n v="4"/>
    <n v="19980"/>
    <x v="0"/>
    <x v="3"/>
    <x v="1"/>
    <x v="3"/>
  </r>
  <r>
    <d v="2024-03-01T00:00:00"/>
    <x v="3"/>
    <x v="3"/>
    <n v="3"/>
    <n v="125.97"/>
    <n v="3"/>
    <n v="209.97"/>
    <x v="1"/>
    <x v="0"/>
    <x v="2"/>
    <x v="3"/>
  </r>
  <r>
    <d v="2024-03-02T00:00:00"/>
    <x v="30"/>
    <x v="29"/>
    <n v="0"/>
    <n v="0"/>
    <n v="5"/>
    <n v="449.95"/>
    <x v="13"/>
    <x v="4"/>
    <x v="2"/>
    <x v="3"/>
  </r>
  <r>
    <d v="2024-03-03T00:00:00"/>
    <x v="35"/>
    <x v="34"/>
    <n v="0"/>
    <n v="0"/>
    <n v="1"/>
    <n v="53.15"/>
    <x v="16"/>
    <x v="6"/>
    <x v="2"/>
    <x v="3"/>
  </r>
  <r>
    <d v="2024-03-04T00:00:00"/>
    <x v="14"/>
    <x v="14"/>
    <n v="0"/>
    <n v="0"/>
    <n v="5"/>
    <n v="209.4"/>
    <x v="6"/>
    <x v="1"/>
    <x v="2"/>
    <x v="3"/>
  </r>
  <r>
    <d v="2024-03-05T00:00:00"/>
    <x v="13"/>
    <x v="13"/>
    <n v="33"/>
    <n v="2967.0299999999997"/>
    <n v="3"/>
    <n v="359.64"/>
    <x v="6"/>
    <x v="1"/>
    <x v="2"/>
    <x v="3"/>
  </r>
  <r>
    <d v="2024-03-06T00:00:00"/>
    <x v="10"/>
    <x v="10"/>
    <n v="2"/>
    <n v="43.98"/>
    <n v="4"/>
    <n v="159.96"/>
    <x v="2"/>
    <x v="1"/>
    <x v="2"/>
    <x v="3"/>
  </r>
  <r>
    <d v="2024-03-07T00:00:00"/>
    <x v="27"/>
    <x v="26"/>
    <n v="3"/>
    <n v="290.25"/>
    <n v="5"/>
    <n v="645"/>
    <x v="10"/>
    <x v="4"/>
    <x v="2"/>
    <x v="3"/>
  </r>
  <r>
    <d v="2024-03-08T00:00:00"/>
    <x v="13"/>
    <x v="13"/>
    <n v="2"/>
    <n v="179.82"/>
    <n v="1"/>
    <n v="119.88"/>
    <x v="6"/>
    <x v="1"/>
    <x v="2"/>
    <x v="3"/>
  </r>
  <r>
    <d v="2024-03-09T00:00:00"/>
    <x v="5"/>
    <x v="5"/>
    <n v="0"/>
    <n v="0"/>
    <n v="3"/>
    <n v="83.97"/>
    <x v="2"/>
    <x v="0"/>
    <x v="2"/>
    <x v="3"/>
  </r>
  <r>
    <d v="2024-03-10T00:00:00"/>
    <x v="22"/>
    <x v="21"/>
    <n v="1"/>
    <n v="4495.5"/>
    <n v="3"/>
    <n v="14985"/>
    <x v="0"/>
    <x v="3"/>
    <x v="2"/>
    <x v="3"/>
  </r>
  <r>
    <d v="2024-03-11T00:00:00"/>
    <x v="24"/>
    <x v="23"/>
    <n v="1"/>
    <n v="12600"/>
    <n v="2"/>
    <n v="28000"/>
    <x v="9"/>
    <x v="3"/>
    <x v="2"/>
    <x v="3"/>
  </r>
  <r>
    <d v="2024-03-12T00:00:00"/>
    <x v="13"/>
    <x v="13"/>
    <n v="3"/>
    <n v="269.73"/>
    <n v="2"/>
    <n v="239.76"/>
    <x v="6"/>
    <x v="1"/>
    <x v="2"/>
    <x v="3"/>
  </r>
  <r>
    <d v="2024-03-13T00:00:00"/>
    <x v="19"/>
    <x v="19"/>
    <n v="3"/>
    <n v="882.06"/>
    <n v="5"/>
    <n v="1633.45"/>
    <x v="7"/>
    <x v="2"/>
    <x v="2"/>
    <x v="3"/>
  </r>
  <r>
    <d v="2024-03-14T00:00:00"/>
    <x v="3"/>
    <x v="3"/>
    <n v="2"/>
    <n v="83.98"/>
    <n v="2"/>
    <n v="139.97999999999999"/>
    <x v="1"/>
    <x v="0"/>
    <x v="2"/>
    <x v="3"/>
  </r>
  <r>
    <d v="2024-03-15T00:00:00"/>
    <x v="13"/>
    <x v="13"/>
    <n v="2"/>
    <n v="179.82"/>
    <n v="5"/>
    <n v="599.4"/>
    <x v="6"/>
    <x v="1"/>
    <x v="2"/>
    <x v="3"/>
  </r>
  <r>
    <d v="2024-03-16T00:00:00"/>
    <x v="1"/>
    <x v="1"/>
    <n v="0"/>
    <n v="0"/>
    <n v="2"/>
    <n v="499.98"/>
    <x v="1"/>
    <x v="0"/>
    <x v="2"/>
    <x v="3"/>
  </r>
  <r>
    <d v="2024-03-17T00:00:00"/>
    <x v="26"/>
    <x v="25"/>
    <n v="1"/>
    <n v="211.65"/>
    <n v="4"/>
    <n v="996"/>
    <x v="11"/>
    <x v="4"/>
    <x v="2"/>
    <x v="3"/>
  </r>
  <r>
    <d v="2024-03-18T00:00:00"/>
    <x v="17"/>
    <x v="17"/>
    <n v="3"/>
    <n v="549.75"/>
    <n v="5"/>
    <n v="1077.95"/>
    <x v="7"/>
    <x v="2"/>
    <x v="2"/>
    <x v="3"/>
  </r>
  <r>
    <d v="2024-03-19T00:00:00"/>
    <x v="31"/>
    <x v="30"/>
    <n v="3"/>
    <n v="116.97"/>
    <n v="4"/>
    <n v="239.96"/>
    <x v="14"/>
    <x v="5"/>
    <x v="2"/>
    <x v="3"/>
  </r>
  <r>
    <d v="2024-03-20T00:00:00"/>
    <x v="22"/>
    <x v="21"/>
    <n v="1"/>
    <n v="4495.5"/>
    <n v="4"/>
    <n v="19980"/>
    <x v="0"/>
    <x v="3"/>
    <x v="2"/>
    <x v="3"/>
  </r>
  <r>
    <d v="2024-03-21T00:00:00"/>
    <x v="26"/>
    <x v="25"/>
    <n v="1"/>
    <n v="211.65"/>
    <n v="1"/>
    <n v="249"/>
    <x v="11"/>
    <x v="4"/>
    <x v="2"/>
    <x v="3"/>
  </r>
  <r>
    <d v="2024-03-22T00:00:00"/>
    <x v="20"/>
    <x v="10"/>
    <n v="1"/>
    <n v="20"/>
    <n v="5"/>
    <n v="199.95"/>
    <x v="2"/>
    <x v="2"/>
    <x v="2"/>
    <x v="3"/>
  </r>
  <r>
    <d v="2024-03-23T00:00:00"/>
    <x v="23"/>
    <x v="22"/>
    <n v="3"/>
    <n v="105"/>
    <n v="1"/>
    <n v="70"/>
    <x v="8"/>
    <x v="3"/>
    <x v="2"/>
    <x v="3"/>
  </r>
  <r>
    <d v="2024-03-24T00:00:00"/>
    <x v="22"/>
    <x v="21"/>
    <n v="0"/>
    <n v="0"/>
    <n v="5"/>
    <n v="24975"/>
    <x v="0"/>
    <x v="3"/>
    <x v="2"/>
    <x v="3"/>
  </r>
  <r>
    <d v="2024-03-25T00:00:00"/>
    <x v="21"/>
    <x v="20"/>
    <n v="2"/>
    <n v="1169.98"/>
    <n v="3"/>
    <n v="1949.97"/>
    <x v="4"/>
    <x v="2"/>
    <x v="2"/>
    <x v="3"/>
  </r>
  <r>
    <d v="2024-03-26T00:00:00"/>
    <x v="18"/>
    <x v="18"/>
    <n v="47"/>
    <n v="940"/>
    <n v="3"/>
    <n v="119.97"/>
    <x v="3"/>
    <x v="2"/>
    <x v="2"/>
    <x v="3"/>
  </r>
  <r>
    <d v="2024-03-27T00:00:00"/>
    <x v="18"/>
    <x v="18"/>
    <n v="1"/>
    <n v="20"/>
    <n v="3"/>
    <n v="119.97"/>
    <x v="3"/>
    <x v="2"/>
    <x v="2"/>
    <x v="3"/>
  </r>
  <r>
    <d v="2024-03-28T00:00:00"/>
    <x v="4"/>
    <x v="4"/>
    <n v="0"/>
    <n v="0"/>
    <n v="4"/>
    <n v="79.959999999999994"/>
    <x v="2"/>
    <x v="0"/>
    <x v="2"/>
    <x v="3"/>
  </r>
  <r>
    <d v="2024-03-29T00:00:00"/>
    <x v="23"/>
    <x v="22"/>
    <n v="2"/>
    <n v="70"/>
    <n v="1"/>
    <n v="70"/>
    <x v="8"/>
    <x v="3"/>
    <x v="2"/>
    <x v="3"/>
  </r>
  <r>
    <d v="2024-03-30T00:00:00"/>
    <x v="14"/>
    <x v="14"/>
    <n v="3"/>
    <n v="69.09"/>
    <n v="1"/>
    <n v="41.88"/>
    <x v="6"/>
    <x v="1"/>
    <x v="2"/>
    <x v="3"/>
  </r>
  <r>
    <d v="2024-03-31T00:00:00"/>
    <x v="9"/>
    <x v="9"/>
    <n v="2"/>
    <n v="77.98"/>
    <n v="5"/>
    <n v="299.95"/>
    <x v="5"/>
    <x v="1"/>
    <x v="2"/>
    <x v="3"/>
  </r>
  <r>
    <d v="2024-04-01T00:00:00"/>
    <x v="9"/>
    <x v="9"/>
    <n v="1"/>
    <n v="38.99"/>
    <n v="4"/>
    <n v="239.96"/>
    <x v="5"/>
    <x v="1"/>
    <x v="3"/>
    <x v="3"/>
  </r>
  <r>
    <d v="2024-04-02T00:00:00"/>
    <x v="29"/>
    <x v="28"/>
    <n v="0"/>
    <n v="0"/>
    <n v="1"/>
    <n v="89.99"/>
    <x v="2"/>
    <x v="4"/>
    <x v="3"/>
    <x v="3"/>
  </r>
  <r>
    <d v="2024-04-03T00:00:00"/>
    <x v="8"/>
    <x v="8"/>
    <n v="0"/>
    <n v="0"/>
    <n v="5"/>
    <n v="1249.95"/>
    <x v="4"/>
    <x v="1"/>
    <x v="3"/>
    <x v="3"/>
  </r>
  <r>
    <d v="2024-04-04T00:00:00"/>
    <x v="14"/>
    <x v="14"/>
    <n v="3"/>
    <n v="69.09"/>
    <n v="1"/>
    <n v="41.88"/>
    <x v="6"/>
    <x v="1"/>
    <x v="3"/>
    <x v="3"/>
  </r>
  <r>
    <d v="2024-04-05T00:00:00"/>
    <x v="4"/>
    <x v="4"/>
    <n v="42"/>
    <n v="420"/>
    <n v="4"/>
    <n v="79.959999999999994"/>
    <x v="2"/>
    <x v="0"/>
    <x v="3"/>
    <x v="3"/>
  </r>
  <r>
    <d v="2024-04-06T00:00:00"/>
    <x v="12"/>
    <x v="12"/>
    <n v="0"/>
    <n v="0"/>
    <n v="4"/>
    <n v="201.28"/>
    <x v="6"/>
    <x v="1"/>
    <x v="3"/>
    <x v="3"/>
  </r>
  <r>
    <d v="2024-04-07T00:00:00"/>
    <x v="25"/>
    <x v="24"/>
    <n v="2"/>
    <n v="24"/>
    <n v="4"/>
    <n v="80"/>
    <x v="10"/>
    <x v="4"/>
    <x v="3"/>
    <x v="3"/>
  </r>
  <r>
    <d v="2024-04-08T00:00:00"/>
    <x v="6"/>
    <x v="6"/>
    <n v="27"/>
    <n v="405"/>
    <n v="2"/>
    <n v="59.98"/>
    <x v="3"/>
    <x v="0"/>
    <x v="3"/>
    <x v="3"/>
  </r>
  <r>
    <d v="2024-04-09T00:00:00"/>
    <x v="6"/>
    <x v="6"/>
    <n v="0"/>
    <n v="0"/>
    <n v="2"/>
    <n v="59.98"/>
    <x v="3"/>
    <x v="0"/>
    <x v="3"/>
    <x v="3"/>
  </r>
  <r>
    <d v="2024-04-10T00:00:00"/>
    <x v="29"/>
    <x v="28"/>
    <n v="1"/>
    <n v="62.99"/>
    <n v="1"/>
    <n v="89.99"/>
    <x v="2"/>
    <x v="4"/>
    <x v="3"/>
    <x v="3"/>
  </r>
  <r>
    <d v="2024-04-11T00:00:00"/>
    <x v="24"/>
    <x v="23"/>
    <n v="1"/>
    <n v="12600"/>
    <n v="1"/>
    <n v="14000"/>
    <x v="9"/>
    <x v="3"/>
    <x v="3"/>
    <x v="3"/>
  </r>
  <r>
    <d v="2024-04-12T00:00:00"/>
    <x v="34"/>
    <x v="33"/>
    <n v="28"/>
    <n v="6840.4000000000005"/>
    <n v="3"/>
    <n v="1047"/>
    <x v="15"/>
    <x v="6"/>
    <x v="3"/>
    <x v="3"/>
  </r>
  <r>
    <d v="2024-04-13T00:00:00"/>
    <x v="31"/>
    <x v="30"/>
    <n v="1"/>
    <n v="38.99"/>
    <n v="1"/>
    <n v="59.99"/>
    <x v="14"/>
    <x v="5"/>
    <x v="3"/>
    <x v="3"/>
  </r>
  <r>
    <d v="2024-04-14T00:00:00"/>
    <x v="9"/>
    <x v="9"/>
    <n v="1"/>
    <n v="38.99"/>
    <n v="4"/>
    <n v="239.96"/>
    <x v="5"/>
    <x v="1"/>
    <x v="3"/>
    <x v="3"/>
  </r>
  <r>
    <d v="2024-04-15T00:00:00"/>
    <x v="18"/>
    <x v="18"/>
    <n v="3"/>
    <n v="60"/>
    <n v="4"/>
    <n v="159.96"/>
    <x v="3"/>
    <x v="2"/>
    <x v="3"/>
    <x v="3"/>
  </r>
  <r>
    <d v="2024-04-16T00:00:00"/>
    <x v="9"/>
    <x v="9"/>
    <n v="1"/>
    <n v="38.99"/>
    <n v="1"/>
    <n v="59.99"/>
    <x v="5"/>
    <x v="1"/>
    <x v="3"/>
    <x v="3"/>
  </r>
  <r>
    <d v="2024-04-17T00:00:00"/>
    <x v="11"/>
    <x v="11"/>
    <n v="41"/>
    <n v="901.58999999999992"/>
    <n v="3"/>
    <n v="119.97"/>
    <x v="2"/>
    <x v="1"/>
    <x v="3"/>
    <x v="3"/>
  </r>
  <r>
    <d v="2024-04-18T00:00:00"/>
    <x v="14"/>
    <x v="14"/>
    <n v="2"/>
    <n v="46.06"/>
    <n v="2"/>
    <n v="83.76"/>
    <x v="6"/>
    <x v="1"/>
    <x v="3"/>
    <x v="3"/>
  </r>
  <r>
    <d v="2024-04-19T00:00:00"/>
    <x v="13"/>
    <x v="13"/>
    <n v="3"/>
    <n v="269.73"/>
    <n v="4"/>
    <n v="479.52"/>
    <x v="6"/>
    <x v="1"/>
    <x v="3"/>
    <x v="3"/>
  </r>
  <r>
    <d v="2024-04-20T00:00:00"/>
    <x v="15"/>
    <x v="15"/>
    <n v="2"/>
    <n v="179.98"/>
    <n v="1"/>
    <n v="119.99"/>
    <x v="5"/>
    <x v="1"/>
    <x v="3"/>
    <x v="3"/>
  </r>
  <r>
    <d v="2024-04-21T00:00:00"/>
    <x v="29"/>
    <x v="28"/>
    <n v="0"/>
    <n v="0"/>
    <n v="4"/>
    <n v="359.96"/>
    <x v="2"/>
    <x v="4"/>
    <x v="3"/>
    <x v="3"/>
  </r>
  <r>
    <d v="2024-04-22T00:00:00"/>
    <x v="12"/>
    <x v="12"/>
    <n v="2"/>
    <n v="65.42"/>
    <n v="3"/>
    <n v="150.96"/>
    <x v="6"/>
    <x v="1"/>
    <x v="3"/>
    <x v="3"/>
  </r>
  <r>
    <d v="2024-04-23T00:00:00"/>
    <x v="19"/>
    <x v="19"/>
    <n v="0"/>
    <n v="0"/>
    <n v="4"/>
    <n v="1306.76"/>
    <x v="7"/>
    <x v="2"/>
    <x v="3"/>
    <x v="3"/>
  </r>
  <r>
    <d v="2024-04-24T00:00:00"/>
    <x v="31"/>
    <x v="30"/>
    <n v="3"/>
    <n v="116.97"/>
    <n v="4"/>
    <n v="239.96"/>
    <x v="14"/>
    <x v="5"/>
    <x v="3"/>
    <x v="3"/>
  </r>
  <r>
    <d v="2024-04-25T00:00:00"/>
    <x v="12"/>
    <x v="12"/>
    <n v="2"/>
    <n v="65.42"/>
    <n v="1"/>
    <n v="50.32"/>
    <x v="6"/>
    <x v="1"/>
    <x v="3"/>
    <x v="3"/>
  </r>
  <r>
    <d v="2024-04-26T00:00:00"/>
    <x v="21"/>
    <x v="20"/>
    <n v="0"/>
    <n v="0"/>
    <n v="1"/>
    <n v="649.99"/>
    <x v="4"/>
    <x v="2"/>
    <x v="3"/>
    <x v="3"/>
  </r>
  <r>
    <d v="2024-04-27T00:00:00"/>
    <x v="3"/>
    <x v="3"/>
    <n v="3"/>
    <n v="125.97"/>
    <n v="3"/>
    <n v="209.97"/>
    <x v="1"/>
    <x v="0"/>
    <x v="3"/>
    <x v="3"/>
  </r>
  <r>
    <d v="2024-04-28T00:00:00"/>
    <x v="12"/>
    <x v="12"/>
    <n v="1"/>
    <n v="32.71"/>
    <n v="2"/>
    <n v="100.64"/>
    <x v="6"/>
    <x v="1"/>
    <x v="3"/>
    <x v="3"/>
  </r>
  <r>
    <d v="2024-04-29T00:00:00"/>
    <x v="2"/>
    <x v="2"/>
    <n v="3"/>
    <n v="194.96999999999997"/>
    <n v="2"/>
    <n v="199.98"/>
    <x v="1"/>
    <x v="0"/>
    <x v="3"/>
    <x v="3"/>
  </r>
  <r>
    <d v="2024-04-30T00:00:00"/>
    <x v="32"/>
    <x v="31"/>
    <n v="0"/>
    <n v="0"/>
    <n v="2"/>
    <n v="199.98"/>
    <x v="2"/>
    <x v="5"/>
    <x v="3"/>
    <x v="3"/>
  </r>
  <r>
    <d v="2024-05-01T00:00:00"/>
    <x v="29"/>
    <x v="28"/>
    <n v="1"/>
    <n v="62.99"/>
    <n v="5"/>
    <n v="449.95"/>
    <x v="2"/>
    <x v="4"/>
    <x v="4"/>
    <x v="3"/>
  </r>
  <r>
    <d v="2024-05-02T00:00:00"/>
    <x v="21"/>
    <x v="20"/>
    <n v="3"/>
    <n v="1754.97"/>
    <n v="3"/>
    <n v="1949.97"/>
    <x v="4"/>
    <x v="2"/>
    <x v="4"/>
    <x v="3"/>
  </r>
  <r>
    <d v="2024-05-03T00:00:00"/>
    <x v="0"/>
    <x v="0"/>
    <n v="2"/>
    <n v="691.18"/>
    <n v="2"/>
    <n v="863.98"/>
    <x v="0"/>
    <x v="0"/>
    <x v="4"/>
    <x v="3"/>
  </r>
  <r>
    <d v="2024-05-04T00:00:00"/>
    <x v="7"/>
    <x v="7"/>
    <n v="0"/>
    <n v="0"/>
    <n v="3"/>
    <n v="827.64"/>
    <x v="1"/>
    <x v="0"/>
    <x v="4"/>
    <x v="3"/>
  </r>
  <r>
    <d v="2024-05-05T00:00:00"/>
    <x v="29"/>
    <x v="28"/>
    <n v="3"/>
    <n v="188.97"/>
    <n v="4"/>
    <n v="359.96"/>
    <x v="2"/>
    <x v="4"/>
    <x v="4"/>
    <x v="3"/>
  </r>
  <r>
    <d v="2024-05-06T00:00:00"/>
    <x v="0"/>
    <x v="0"/>
    <n v="2"/>
    <n v="691.18"/>
    <n v="5"/>
    <n v="2159.9499999999998"/>
    <x v="0"/>
    <x v="0"/>
    <x v="4"/>
    <x v="3"/>
  </r>
  <r>
    <d v="2024-05-07T00:00:00"/>
    <x v="12"/>
    <x v="12"/>
    <n v="3"/>
    <n v="98.13"/>
    <n v="1"/>
    <n v="50.32"/>
    <x v="6"/>
    <x v="1"/>
    <x v="4"/>
    <x v="3"/>
  </r>
  <r>
    <d v="2024-05-08T00:00:00"/>
    <x v="33"/>
    <x v="32"/>
    <n v="3"/>
    <n v="1079.8799999999999"/>
    <n v="3"/>
    <n v="1199.8499999999999"/>
    <x v="0"/>
    <x v="6"/>
    <x v="4"/>
    <x v="3"/>
  </r>
  <r>
    <d v="2024-05-09T00:00:00"/>
    <x v="2"/>
    <x v="2"/>
    <n v="1"/>
    <n v="64.989999999999995"/>
    <n v="5"/>
    <n v="499.95"/>
    <x v="1"/>
    <x v="0"/>
    <x v="4"/>
    <x v="3"/>
  </r>
  <r>
    <d v="2024-05-10T00:00:00"/>
    <x v="15"/>
    <x v="15"/>
    <n v="27"/>
    <n v="2429.73"/>
    <n v="2"/>
    <n v="239.98"/>
    <x v="5"/>
    <x v="1"/>
    <x v="4"/>
    <x v="3"/>
  </r>
  <r>
    <d v="2024-05-11T00:00:00"/>
    <x v="6"/>
    <x v="6"/>
    <n v="2"/>
    <n v="30"/>
    <n v="1"/>
    <n v="29.99"/>
    <x v="3"/>
    <x v="0"/>
    <x v="4"/>
    <x v="3"/>
  </r>
  <r>
    <d v="2024-05-12T00:00:00"/>
    <x v="17"/>
    <x v="17"/>
    <n v="1"/>
    <n v="183.25"/>
    <n v="3"/>
    <n v="646.77"/>
    <x v="7"/>
    <x v="2"/>
    <x v="4"/>
    <x v="3"/>
  </r>
  <r>
    <d v="2024-05-13T00:00:00"/>
    <x v="16"/>
    <x v="16"/>
    <n v="3"/>
    <n v="623.97"/>
    <n v="2"/>
    <n v="519.98"/>
    <x v="4"/>
    <x v="2"/>
    <x v="4"/>
    <x v="3"/>
  </r>
  <r>
    <d v="2024-05-14T00:00:00"/>
    <x v="21"/>
    <x v="20"/>
    <n v="3"/>
    <n v="1754.97"/>
    <n v="1"/>
    <n v="649.99"/>
    <x v="4"/>
    <x v="2"/>
    <x v="4"/>
    <x v="3"/>
  </r>
  <r>
    <d v="2024-05-15T00:00:00"/>
    <x v="6"/>
    <x v="6"/>
    <n v="2"/>
    <n v="30"/>
    <n v="3"/>
    <n v="89.97"/>
    <x v="3"/>
    <x v="0"/>
    <x v="4"/>
    <x v="3"/>
  </r>
  <r>
    <d v="2024-05-16T00:00:00"/>
    <x v="28"/>
    <x v="27"/>
    <n v="37"/>
    <n v="3579.75"/>
    <n v="1"/>
    <n v="129"/>
    <x v="12"/>
    <x v="4"/>
    <x v="4"/>
    <x v="3"/>
  </r>
  <r>
    <d v="2024-05-17T00:00:00"/>
    <x v="31"/>
    <x v="30"/>
    <n v="1"/>
    <n v="38.99"/>
    <n v="5"/>
    <n v="299.95"/>
    <x v="14"/>
    <x v="5"/>
    <x v="4"/>
    <x v="3"/>
  </r>
  <r>
    <d v="2024-05-18T00:00:00"/>
    <x v="14"/>
    <x v="14"/>
    <n v="3"/>
    <n v="69.09"/>
    <n v="1"/>
    <n v="41.88"/>
    <x v="6"/>
    <x v="1"/>
    <x v="4"/>
    <x v="3"/>
  </r>
  <r>
    <d v="2024-05-19T00:00:00"/>
    <x v="32"/>
    <x v="31"/>
    <n v="3"/>
    <n v="224.96999999999997"/>
    <n v="2"/>
    <n v="199.98"/>
    <x v="2"/>
    <x v="5"/>
    <x v="4"/>
    <x v="3"/>
  </r>
  <r>
    <d v="2024-05-20T00:00:00"/>
    <x v="25"/>
    <x v="24"/>
    <n v="47"/>
    <n v="564"/>
    <n v="3"/>
    <n v="60"/>
    <x v="10"/>
    <x v="4"/>
    <x v="4"/>
    <x v="3"/>
  </r>
  <r>
    <d v="2024-05-21T00:00:00"/>
    <x v="4"/>
    <x v="4"/>
    <n v="1"/>
    <n v="10"/>
    <n v="5"/>
    <n v="99.95"/>
    <x v="2"/>
    <x v="0"/>
    <x v="4"/>
    <x v="3"/>
  </r>
  <r>
    <d v="2024-05-22T00:00:00"/>
    <x v="29"/>
    <x v="28"/>
    <n v="1"/>
    <n v="62.99"/>
    <n v="3"/>
    <n v="269.97000000000003"/>
    <x v="2"/>
    <x v="4"/>
    <x v="4"/>
    <x v="3"/>
  </r>
  <r>
    <d v="2024-05-23T00:00:00"/>
    <x v="29"/>
    <x v="28"/>
    <n v="1"/>
    <n v="62.99"/>
    <n v="5"/>
    <n v="449.95"/>
    <x v="2"/>
    <x v="4"/>
    <x v="4"/>
    <x v="3"/>
  </r>
  <r>
    <d v="2024-05-24T00:00:00"/>
    <x v="26"/>
    <x v="25"/>
    <n v="3"/>
    <n v="634.95000000000005"/>
    <n v="2"/>
    <n v="498"/>
    <x v="11"/>
    <x v="4"/>
    <x v="4"/>
    <x v="3"/>
  </r>
  <r>
    <d v="2024-05-25T00:00:00"/>
    <x v="13"/>
    <x v="13"/>
    <n v="3"/>
    <n v="269.73"/>
    <n v="5"/>
    <n v="599.4"/>
    <x v="6"/>
    <x v="1"/>
    <x v="4"/>
    <x v="3"/>
  </r>
  <r>
    <d v="2024-05-26T00:00:00"/>
    <x v="15"/>
    <x v="15"/>
    <n v="3"/>
    <n v="269.96999999999997"/>
    <n v="1"/>
    <n v="119.99"/>
    <x v="5"/>
    <x v="1"/>
    <x v="4"/>
    <x v="3"/>
  </r>
  <r>
    <d v="2024-05-27T00:00:00"/>
    <x v="28"/>
    <x v="27"/>
    <n v="2"/>
    <n v="193.5"/>
    <n v="3"/>
    <n v="387"/>
    <x v="12"/>
    <x v="4"/>
    <x v="4"/>
    <x v="3"/>
  </r>
  <r>
    <d v="2024-05-28T00:00:00"/>
    <x v="3"/>
    <x v="3"/>
    <n v="3"/>
    <n v="125.97"/>
    <n v="2"/>
    <n v="139.97999999999999"/>
    <x v="1"/>
    <x v="0"/>
    <x v="4"/>
    <x v="3"/>
  </r>
  <r>
    <d v="2024-05-29T00:00:00"/>
    <x v="23"/>
    <x v="22"/>
    <n v="2"/>
    <n v="70"/>
    <n v="4"/>
    <n v="280"/>
    <x v="8"/>
    <x v="3"/>
    <x v="4"/>
    <x v="3"/>
  </r>
  <r>
    <d v="2024-05-30T00:00:00"/>
    <x v="35"/>
    <x v="34"/>
    <n v="0"/>
    <n v="0"/>
    <n v="3"/>
    <n v="159.44999999999999"/>
    <x v="16"/>
    <x v="6"/>
    <x v="4"/>
    <x v="3"/>
  </r>
  <r>
    <d v="2024-05-31T00:00:00"/>
    <x v="14"/>
    <x v="14"/>
    <n v="2"/>
    <n v="46.06"/>
    <n v="2"/>
    <n v="83.76"/>
    <x v="6"/>
    <x v="1"/>
    <x v="4"/>
    <x v="3"/>
  </r>
  <r>
    <d v="2024-06-01T00:00:00"/>
    <x v="27"/>
    <x v="26"/>
    <n v="1"/>
    <n v="96.75"/>
    <n v="4"/>
    <n v="516"/>
    <x v="10"/>
    <x v="4"/>
    <x v="5"/>
    <x v="3"/>
  </r>
  <r>
    <d v="2024-06-02T00:00:00"/>
    <x v="15"/>
    <x v="15"/>
    <n v="1"/>
    <n v="89.99"/>
    <n v="5"/>
    <n v="599.95000000000005"/>
    <x v="5"/>
    <x v="1"/>
    <x v="5"/>
    <x v="3"/>
  </r>
  <r>
    <d v="2024-06-03T00:00:00"/>
    <x v="19"/>
    <x v="19"/>
    <n v="2"/>
    <n v="588.04"/>
    <n v="4"/>
    <n v="1306.76"/>
    <x v="7"/>
    <x v="2"/>
    <x v="5"/>
    <x v="3"/>
  </r>
  <r>
    <d v="2024-06-04T00:00:00"/>
    <x v="24"/>
    <x v="23"/>
    <n v="1"/>
    <n v="12600"/>
    <n v="1"/>
    <n v="14000"/>
    <x v="9"/>
    <x v="3"/>
    <x v="5"/>
    <x v="3"/>
  </r>
  <r>
    <d v="2024-06-05T00:00:00"/>
    <x v="10"/>
    <x v="10"/>
    <n v="1"/>
    <n v="21.99"/>
    <n v="4"/>
    <n v="159.96"/>
    <x v="2"/>
    <x v="1"/>
    <x v="5"/>
    <x v="3"/>
  </r>
  <r>
    <d v="2024-06-06T00:00:00"/>
    <x v="25"/>
    <x v="24"/>
    <n v="0"/>
    <n v="0"/>
    <n v="5"/>
    <n v="100"/>
    <x v="10"/>
    <x v="4"/>
    <x v="5"/>
    <x v="3"/>
  </r>
  <r>
    <d v="2024-06-07T00:00:00"/>
    <x v="19"/>
    <x v="19"/>
    <n v="1"/>
    <n v="294.02"/>
    <n v="1"/>
    <n v="326.69"/>
    <x v="7"/>
    <x v="2"/>
    <x v="5"/>
    <x v="3"/>
  </r>
  <r>
    <d v="2024-06-08T00:00:00"/>
    <x v="26"/>
    <x v="25"/>
    <n v="2"/>
    <n v="423.3"/>
    <n v="3"/>
    <n v="747"/>
    <x v="11"/>
    <x v="4"/>
    <x v="5"/>
    <x v="3"/>
  </r>
  <r>
    <d v="2024-06-09T00:00:00"/>
    <x v="29"/>
    <x v="28"/>
    <n v="3"/>
    <n v="188.97"/>
    <n v="5"/>
    <n v="449.95"/>
    <x v="2"/>
    <x v="4"/>
    <x v="5"/>
    <x v="3"/>
  </r>
  <r>
    <d v="2024-06-10T00:00:00"/>
    <x v="13"/>
    <x v="13"/>
    <n v="1"/>
    <n v="89.91"/>
    <n v="3"/>
    <n v="359.64"/>
    <x v="6"/>
    <x v="1"/>
    <x v="5"/>
    <x v="3"/>
  </r>
  <r>
    <d v="2024-06-11T00:00:00"/>
    <x v="4"/>
    <x v="4"/>
    <n v="3"/>
    <n v="30"/>
    <n v="2"/>
    <n v="39.979999999999997"/>
    <x v="2"/>
    <x v="0"/>
    <x v="5"/>
    <x v="3"/>
  </r>
  <r>
    <d v="2024-06-12T00:00:00"/>
    <x v="11"/>
    <x v="11"/>
    <n v="2"/>
    <n v="43.98"/>
    <n v="4"/>
    <n v="159.96"/>
    <x v="2"/>
    <x v="1"/>
    <x v="5"/>
    <x v="3"/>
  </r>
  <r>
    <d v="2024-06-13T00:00:00"/>
    <x v="5"/>
    <x v="5"/>
    <n v="1"/>
    <n v="14"/>
    <n v="4"/>
    <n v="111.96"/>
    <x v="2"/>
    <x v="0"/>
    <x v="5"/>
    <x v="3"/>
  </r>
  <r>
    <d v="2024-06-14T00:00:00"/>
    <x v="25"/>
    <x v="24"/>
    <n v="0"/>
    <n v="0"/>
    <n v="4"/>
    <n v="80"/>
    <x v="10"/>
    <x v="4"/>
    <x v="5"/>
    <x v="3"/>
  </r>
  <r>
    <d v="2024-06-15T00:00:00"/>
    <x v="11"/>
    <x v="11"/>
    <n v="0"/>
    <n v="0"/>
    <n v="1"/>
    <n v="39.99"/>
    <x v="2"/>
    <x v="1"/>
    <x v="5"/>
    <x v="3"/>
  </r>
  <r>
    <d v="2024-06-16T00:00:00"/>
    <x v="30"/>
    <x v="29"/>
    <n v="2"/>
    <n v="125.98"/>
    <n v="4"/>
    <n v="359.96"/>
    <x v="13"/>
    <x v="4"/>
    <x v="5"/>
    <x v="3"/>
  </r>
  <r>
    <d v="2024-06-17T00:00:00"/>
    <x v="33"/>
    <x v="32"/>
    <n v="2"/>
    <n v="719.92"/>
    <n v="3"/>
    <n v="1199.8499999999999"/>
    <x v="0"/>
    <x v="6"/>
    <x v="5"/>
    <x v="3"/>
  </r>
  <r>
    <d v="2024-06-18T00:00:00"/>
    <x v="35"/>
    <x v="34"/>
    <n v="0"/>
    <n v="0"/>
    <n v="3"/>
    <n v="159.44999999999999"/>
    <x v="16"/>
    <x v="6"/>
    <x v="5"/>
    <x v="3"/>
  </r>
  <r>
    <d v="2024-06-19T00:00:00"/>
    <x v="17"/>
    <x v="17"/>
    <n v="3"/>
    <n v="549.75"/>
    <n v="1"/>
    <n v="215.59"/>
    <x v="7"/>
    <x v="2"/>
    <x v="5"/>
    <x v="3"/>
  </r>
  <r>
    <d v="2024-06-20T00:00:00"/>
    <x v="24"/>
    <x v="23"/>
    <n v="0"/>
    <n v="0"/>
    <n v="1"/>
    <n v="14000"/>
    <x v="9"/>
    <x v="3"/>
    <x v="5"/>
    <x v="3"/>
  </r>
  <r>
    <d v="2024-06-21T00:00:00"/>
    <x v="14"/>
    <x v="14"/>
    <n v="2"/>
    <n v="46.06"/>
    <n v="3"/>
    <n v="125.64"/>
    <x v="6"/>
    <x v="1"/>
    <x v="5"/>
    <x v="3"/>
  </r>
  <r>
    <d v="2024-06-22T00:00:00"/>
    <x v="27"/>
    <x v="26"/>
    <n v="3"/>
    <n v="290.25"/>
    <n v="3"/>
    <n v="387"/>
    <x v="10"/>
    <x v="4"/>
    <x v="5"/>
    <x v="3"/>
  </r>
  <r>
    <d v="2024-06-23T00:00:00"/>
    <x v="19"/>
    <x v="19"/>
    <n v="0"/>
    <n v="0"/>
    <n v="2"/>
    <n v="653.38"/>
    <x v="7"/>
    <x v="2"/>
    <x v="5"/>
    <x v="3"/>
  </r>
  <r>
    <d v="2024-06-24T00:00:00"/>
    <x v="32"/>
    <x v="31"/>
    <n v="1"/>
    <n v="74.989999999999995"/>
    <n v="2"/>
    <n v="199.98"/>
    <x v="2"/>
    <x v="5"/>
    <x v="5"/>
    <x v="3"/>
  </r>
  <r>
    <d v="2024-06-25T00:00:00"/>
    <x v="13"/>
    <x v="13"/>
    <n v="2"/>
    <n v="179.82"/>
    <n v="1"/>
    <n v="119.88"/>
    <x v="6"/>
    <x v="1"/>
    <x v="5"/>
    <x v="3"/>
  </r>
  <r>
    <d v="2024-06-26T00:00:00"/>
    <x v="20"/>
    <x v="10"/>
    <n v="3"/>
    <n v="60"/>
    <n v="1"/>
    <n v="39.99"/>
    <x v="2"/>
    <x v="2"/>
    <x v="5"/>
    <x v="3"/>
  </r>
  <r>
    <d v="2024-06-27T00:00:00"/>
    <x v="18"/>
    <x v="18"/>
    <n v="1"/>
    <n v="20"/>
    <n v="5"/>
    <n v="199.95"/>
    <x v="3"/>
    <x v="2"/>
    <x v="5"/>
    <x v="3"/>
  </r>
  <r>
    <d v="2024-06-28T00:00:00"/>
    <x v="32"/>
    <x v="31"/>
    <n v="1"/>
    <n v="74.989999999999995"/>
    <n v="4"/>
    <n v="399.96"/>
    <x v="2"/>
    <x v="5"/>
    <x v="5"/>
    <x v="3"/>
  </r>
  <r>
    <d v="2024-06-29T00:00:00"/>
    <x v="17"/>
    <x v="17"/>
    <n v="1"/>
    <n v="183.25"/>
    <n v="1"/>
    <n v="215.59"/>
    <x v="7"/>
    <x v="2"/>
    <x v="5"/>
    <x v="3"/>
  </r>
  <r>
    <d v="2024-06-30T00:00:00"/>
    <x v="34"/>
    <x v="33"/>
    <n v="2"/>
    <n v="488.6"/>
    <n v="3"/>
    <n v="1047"/>
    <x v="15"/>
    <x v="6"/>
    <x v="5"/>
    <x v="3"/>
  </r>
  <r>
    <d v="2024-07-01T00:00:00"/>
    <x v="14"/>
    <x v="14"/>
    <n v="3"/>
    <n v="69.09"/>
    <n v="4"/>
    <n v="167.52"/>
    <x v="6"/>
    <x v="1"/>
    <x v="6"/>
    <x v="3"/>
  </r>
  <r>
    <d v="2024-07-02T00:00:00"/>
    <x v="30"/>
    <x v="29"/>
    <n v="1"/>
    <n v="62.99"/>
    <n v="1"/>
    <n v="89.99"/>
    <x v="13"/>
    <x v="4"/>
    <x v="6"/>
    <x v="3"/>
  </r>
  <r>
    <d v="2024-07-03T00:00:00"/>
    <x v="8"/>
    <x v="8"/>
    <n v="0"/>
    <n v="0"/>
    <n v="5"/>
    <n v="1249.95"/>
    <x v="4"/>
    <x v="1"/>
    <x v="6"/>
    <x v="3"/>
  </r>
  <r>
    <d v="2024-07-04T00:00:00"/>
    <x v="2"/>
    <x v="2"/>
    <n v="1"/>
    <n v="64.989999999999995"/>
    <n v="2"/>
    <n v="199.98"/>
    <x v="1"/>
    <x v="0"/>
    <x v="6"/>
    <x v="3"/>
  </r>
  <r>
    <d v="2024-07-05T00:00:00"/>
    <x v="24"/>
    <x v="23"/>
    <n v="1"/>
    <n v="12600"/>
    <n v="1"/>
    <n v="14000"/>
    <x v="9"/>
    <x v="3"/>
    <x v="6"/>
    <x v="3"/>
  </r>
  <r>
    <d v="2024-07-06T00:00:00"/>
    <x v="5"/>
    <x v="5"/>
    <n v="1"/>
    <n v="14"/>
    <n v="5"/>
    <n v="139.94999999999999"/>
    <x v="2"/>
    <x v="0"/>
    <x v="6"/>
    <x v="3"/>
  </r>
  <r>
    <d v="2024-07-07T00:00:00"/>
    <x v="3"/>
    <x v="3"/>
    <n v="2"/>
    <n v="83.98"/>
    <n v="3"/>
    <n v="209.97"/>
    <x v="1"/>
    <x v="0"/>
    <x v="6"/>
    <x v="3"/>
  </r>
  <r>
    <d v="2024-07-08T00:00:00"/>
    <x v="6"/>
    <x v="6"/>
    <n v="3"/>
    <n v="45"/>
    <n v="3"/>
    <n v="89.97"/>
    <x v="3"/>
    <x v="0"/>
    <x v="6"/>
    <x v="3"/>
  </r>
  <r>
    <d v="2024-07-09T00:00:00"/>
    <x v="28"/>
    <x v="27"/>
    <n v="3"/>
    <n v="290.25"/>
    <n v="5"/>
    <n v="645"/>
    <x v="12"/>
    <x v="4"/>
    <x v="6"/>
    <x v="3"/>
  </r>
  <r>
    <d v="2024-07-10T00:00:00"/>
    <x v="34"/>
    <x v="33"/>
    <n v="0"/>
    <n v="0"/>
    <n v="1"/>
    <n v="349"/>
    <x v="15"/>
    <x v="6"/>
    <x v="6"/>
    <x v="3"/>
  </r>
  <r>
    <d v="2024-07-11T00:00:00"/>
    <x v="28"/>
    <x v="27"/>
    <n v="0"/>
    <n v="0"/>
    <n v="4"/>
    <n v="516"/>
    <x v="12"/>
    <x v="4"/>
    <x v="6"/>
    <x v="3"/>
  </r>
  <r>
    <d v="2024-07-12T00:00:00"/>
    <x v="3"/>
    <x v="3"/>
    <n v="1"/>
    <n v="41.99"/>
    <n v="2"/>
    <n v="139.97999999999999"/>
    <x v="1"/>
    <x v="0"/>
    <x v="6"/>
    <x v="3"/>
  </r>
  <r>
    <d v="2024-07-13T00:00:00"/>
    <x v="28"/>
    <x v="27"/>
    <n v="1"/>
    <n v="96.75"/>
    <n v="1"/>
    <n v="129"/>
    <x v="12"/>
    <x v="4"/>
    <x v="6"/>
    <x v="3"/>
  </r>
  <r>
    <d v="2024-07-14T00:00:00"/>
    <x v="19"/>
    <x v="19"/>
    <n v="2"/>
    <n v="588.04"/>
    <n v="1"/>
    <n v="326.69"/>
    <x v="7"/>
    <x v="2"/>
    <x v="6"/>
    <x v="3"/>
  </r>
  <r>
    <d v="2024-07-15T00:00:00"/>
    <x v="24"/>
    <x v="23"/>
    <n v="1"/>
    <n v="12600"/>
    <n v="1"/>
    <n v="14000"/>
    <x v="9"/>
    <x v="3"/>
    <x v="6"/>
    <x v="3"/>
  </r>
  <r>
    <d v="2024-07-16T00:00:00"/>
    <x v="23"/>
    <x v="22"/>
    <n v="1"/>
    <n v="35"/>
    <n v="3"/>
    <n v="210"/>
    <x v="8"/>
    <x v="3"/>
    <x v="6"/>
    <x v="3"/>
  </r>
  <r>
    <d v="2024-07-17T00:00:00"/>
    <x v="10"/>
    <x v="10"/>
    <n v="2"/>
    <n v="43.98"/>
    <n v="1"/>
    <n v="39.99"/>
    <x v="2"/>
    <x v="1"/>
    <x v="6"/>
    <x v="3"/>
  </r>
  <r>
    <d v="2024-07-18T00:00:00"/>
    <x v="16"/>
    <x v="16"/>
    <n v="0"/>
    <n v="0"/>
    <n v="4"/>
    <n v="1039.96"/>
    <x v="4"/>
    <x v="2"/>
    <x v="6"/>
    <x v="3"/>
  </r>
  <r>
    <d v="2024-07-19T00:00:00"/>
    <x v="25"/>
    <x v="24"/>
    <n v="1"/>
    <n v="12"/>
    <n v="4"/>
    <n v="80"/>
    <x v="10"/>
    <x v="4"/>
    <x v="6"/>
    <x v="3"/>
  </r>
  <r>
    <d v="2024-07-20T00:00:00"/>
    <x v="35"/>
    <x v="34"/>
    <n v="2"/>
    <n v="69.099999999999994"/>
    <n v="1"/>
    <n v="53.15"/>
    <x v="16"/>
    <x v="6"/>
    <x v="6"/>
    <x v="3"/>
  </r>
  <r>
    <d v="2024-07-21T00:00:00"/>
    <x v="7"/>
    <x v="7"/>
    <n v="41"/>
    <n v="9614.5"/>
    <n v="4"/>
    <n v="1103.52"/>
    <x v="1"/>
    <x v="0"/>
    <x v="6"/>
    <x v="3"/>
  </r>
  <r>
    <d v="2024-07-22T00:00:00"/>
    <x v="30"/>
    <x v="29"/>
    <n v="0"/>
    <n v="0"/>
    <n v="5"/>
    <n v="449.95"/>
    <x v="13"/>
    <x v="4"/>
    <x v="6"/>
    <x v="3"/>
  </r>
  <r>
    <d v="2024-07-23T00:00:00"/>
    <x v="7"/>
    <x v="7"/>
    <n v="3"/>
    <n v="703.5"/>
    <n v="3"/>
    <n v="827.64"/>
    <x v="1"/>
    <x v="0"/>
    <x v="6"/>
    <x v="3"/>
  </r>
  <r>
    <d v="2024-07-24T00:00:00"/>
    <x v="8"/>
    <x v="8"/>
    <n v="48"/>
    <n v="9599.52"/>
    <n v="1"/>
    <n v="249.99"/>
    <x v="4"/>
    <x v="1"/>
    <x v="6"/>
    <x v="3"/>
  </r>
  <r>
    <d v="2024-07-25T00:00:00"/>
    <x v="27"/>
    <x v="26"/>
    <n v="1"/>
    <n v="96.75"/>
    <n v="5"/>
    <n v="645"/>
    <x v="10"/>
    <x v="4"/>
    <x v="6"/>
    <x v="3"/>
  </r>
  <r>
    <d v="2024-07-26T00:00:00"/>
    <x v="22"/>
    <x v="21"/>
    <n v="47"/>
    <n v="211288.5"/>
    <n v="1"/>
    <n v="4995"/>
    <x v="0"/>
    <x v="3"/>
    <x v="6"/>
    <x v="3"/>
  </r>
  <r>
    <d v="2024-07-27T00:00:00"/>
    <x v="20"/>
    <x v="10"/>
    <n v="0"/>
    <n v="0"/>
    <n v="5"/>
    <n v="199.95"/>
    <x v="2"/>
    <x v="2"/>
    <x v="6"/>
    <x v="3"/>
  </r>
  <r>
    <d v="2024-07-28T00:00:00"/>
    <x v="1"/>
    <x v="1"/>
    <n v="1"/>
    <n v="174.99"/>
    <n v="4"/>
    <n v="999.96"/>
    <x v="1"/>
    <x v="0"/>
    <x v="6"/>
    <x v="3"/>
  </r>
  <r>
    <d v="2024-07-29T00:00:00"/>
    <x v="24"/>
    <x v="23"/>
    <n v="1"/>
    <n v="12600"/>
    <n v="1"/>
    <n v="14000"/>
    <x v="9"/>
    <x v="3"/>
    <x v="6"/>
    <x v="3"/>
  </r>
  <r>
    <d v="2024-07-30T00:00:00"/>
    <x v="26"/>
    <x v="25"/>
    <n v="2"/>
    <n v="423.3"/>
    <n v="4"/>
    <n v="996"/>
    <x v="11"/>
    <x v="4"/>
    <x v="6"/>
    <x v="3"/>
  </r>
  <r>
    <d v="2024-07-31T00:00:00"/>
    <x v="26"/>
    <x v="25"/>
    <n v="3"/>
    <n v="634.95000000000005"/>
    <n v="5"/>
    <n v="1245"/>
    <x v="11"/>
    <x v="4"/>
    <x v="6"/>
    <x v="3"/>
  </r>
  <r>
    <d v="2024-08-01T00:00:00"/>
    <x v="24"/>
    <x v="23"/>
    <n v="1"/>
    <n v="12600"/>
    <n v="1"/>
    <n v="14000"/>
    <x v="9"/>
    <x v="3"/>
    <x v="7"/>
    <x v="3"/>
  </r>
  <r>
    <d v="2024-08-02T00:00:00"/>
    <x v="22"/>
    <x v="21"/>
    <n v="2"/>
    <n v="8991"/>
    <n v="5"/>
    <n v="24975"/>
    <x v="0"/>
    <x v="3"/>
    <x v="7"/>
    <x v="3"/>
  </r>
  <r>
    <d v="2024-08-03T00:00:00"/>
    <x v="8"/>
    <x v="8"/>
    <n v="3"/>
    <n v="599.97"/>
    <n v="5"/>
    <n v="1249.95"/>
    <x v="4"/>
    <x v="1"/>
    <x v="7"/>
    <x v="3"/>
  </r>
  <r>
    <d v="2024-08-04T00:00:00"/>
    <x v="30"/>
    <x v="29"/>
    <n v="0"/>
    <n v="0"/>
    <n v="4"/>
    <n v="359.96"/>
    <x v="13"/>
    <x v="4"/>
    <x v="7"/>
    <x v="3"/>
  </r>
  <r>
    <d v="2024-08-05T00:00:00"/>
    <x v="20"/>
    <x v="10"/>
    <n v="0"/>
    <n v="0"/>
    <n v="5"/>
    <n v="199.95"/>
    <x v="2"/>
    <x v="2"/>
    <x v="7"/>
    <x v="3"/>
  </r>
  <r>
    <d v="2024-08-06T00:00:00"/>
    <x v="27"/>
    <x v="26"/>
    <n v="0"/>
    <n v="0"/>
    <n v="3"/>
    <n v="387"/>
    <x v="10"/>
    <x v="4"/>
    <x v="7"/>
    <x v="3"/>
  </r>
  <r>
    <d v="2024-08-07T00:00:00"/>
    <x v="0"/>
    <x v="0"/>
    <n v="1"/>
    <n v="345.59"/>
    <n v="3"/>
    <n v="1295.97"/>
    <x v="0"/>
    <x v="0"/>
    <x v="7"/>
    <x v="3"/>
  </r>
  <r>
    <d v="2024-08-08T00:00:00"/>
    <x v="16"/>
    <x v="16"/>
    <n v="32"/>
    <n v="6655.68"/>
    <n v="4"/>
    <n v="1039.96"/>
    <x v="4"/>
    <x v="2"/>
    <x v="7"/>
    <x v="3"/>
  </r>
  <r>
    <d v="2024-08-09T00:00:00"/>
    <x v="23"/>
    <x v="22"/>
    <n v="42"/>
    <n v="1470"/>
    <n v="5"/>
    <n v="350"/>
    <x v="8"/>
    <x v="3"/>
    <x v="7"/>
    <x v="3"/>
  </r>
  <r>
    <d v="2024-08-10T00:00:00"/>
    <x v="35"/>
    <x v="34"/>
    <n v="0"/>
    <n v="0"/>
    <n v="3"/>
    <n v="159.44999999999999"/>
    <x v="16"/>
    <x v="6"/>
    <x v="7"/>
    <x v="3"/>
  </r>
  <r>
    <d v="2024-08-11T00:00:00"/>
    <x v="32"/>
    <x v="31"/>
    <n v="1"/>
    <n v="74.989999999999995"/>
    <n v="2"/>
    <n v="199.98"/>
    <x v="2"/>
    <x v="5"/>
    <x v="7"/>
    <x v="3"/>
  </r>
  <r>
    <d v="2024-08-12T00:00:00"/>
    <x v="14"/>
    <x v="14"/>
    <n v="2"/>
    <n v="46.06"/>
    <n v="5"/>
    <n v="209.4"/>
    <x v="6"/>
    <x v="1"/>
    <x v="7"/>
    <x v="3"/>
  </r>
  <r>
    <d v="2024-08-13T00:00:00"/>
    <x v="27"/>
    <x v="26"/>
    <n v="1"/>
    <n v="96.75"/>
    <n v="1"/>
    <n v="129"/>
    <x v="10"/>
    <x v="4"/>
    <x v="7"/>
    <x v="3"/>
  </r>
  <r>
    <d v="2024-08-14T00:00:00"/>
    <x v="26"/>
    <x v="25"/>
    <n v="2"/>
    <n v="423.3"/>
    <n v="1"/>
    <n v="249"/>
    <x v="11"/>
    <x v="4"/>
    <x v="7"/>
    <x v="3"/>
  </r>
  <r>
    <d v="2024-08-15T00:00:00"/>
    <x v="22"/>
    <x v="21"/>
    <n v="2"/>
    <n v="8991"/>
    <n v="4"/>
    <n v="19980"/>
    <x v="0"/>
    <x v="3"/>
    <x v="7"/>
    <x v="3"/>
  </r>
  <r>
    <d v="2024-08-16T00:00:00"/>
    <x v="30"/>
    <x v="29"/>
    <n v="1"/>
    <n v="62.99"/>
    <n v="5"/>
    <n v="449.95"/>
    <x v="13"/>
    <x v="4"/>
    <x v="7"/>
    <x v="3"/>
  </r>
  <r>
    <d v="2024-08-17T00:00:00"/>
    <x v="22"/>
    <x v="21"/>
    <n v="1"/>
    <n v="4495.5"/>
    <n v="4"/>
    <n v="19980"/>
    <x v="0"/>
    <x v="3"/>
    <x v="7"/>
    <x v="3"/>
  </r>
  <r>
    <d v="2024-08-18T00:00:00"/>
    <x v="6"/>
    <x v="6"/>
    <n v="2"/>
    <n v="30"/>
    <n v="2"/>
    <n v="59.98"/>
    <x v="3"/>
    <x v="0"/>
    <x v="7"/>
    <x v="3"/>
  </r>
  <r>
    <d v="2024-08-19T00:00:00"/>
    <x v="30"/>
    <x v="29"/>
    <n v="0"/>
    <n v="0"/>
    <n v="3"/>
    <n v="269.97000000000003"/>
    <x v="13"/>
    <x v="4"/>
    <x v="7"/>
    <x v="3"/>
  </r>
  <r>
    <d v="2024-08-20T00:00:00"/>
    <x v="4"/>
    <x v="4"/>
    <n v="2"/>
    <n v="20"/>
    <n v="1"/>
    <n v="19.989999999999998"/>
    <x v="2"/>
    <x v="0"/>
    <x v="7"/>
    <x v="3"/>
  </r>
  <r>
    <d v="2024-08-21T00:00:00"/>
    <x v="26"/>
    <x v="25"/>
    <n v="0"/>
    <n v="0"/>
    <n v="2"/>
    <n v="498"/>
    <x v="11"/>
    <x v="4"/>
    <x v="7"/>
    <x v="3"/>
  </r>
  <r>
    <d v="2024-08-22T00:00:00"/>
    <x v="22"/>
    <x v="21"/>
    <n v="2"/>
    <n v="8991"/>
    <n v="5"/>
    <n v="24975"/>
    <x v="0"/>
    <x v="3"/>
    <x v="7"/>
    <x v="3"/>
  </r>
  <r>
    <d v="2024-08-23T00:00:00"/>
    <x v="6"/>
    <x v="6"/>
    <n v="1"/>
    <n v="15"/>
    <n v="2"/>
    <n v="59.98"/>
    <x v="3"/>
    <x v="0"/>
    <x v="7"/>
    <x v="3"/>
  </r>
  <r>
    <d v="2024-08-24T00:00:00"/>
    <x v="26"/>
    <x v="25"/>
    <n v="0"/>
    <n v="0"/>
    <n v="2"/>
    <n v="498"/>
    <x v="11"/>
    <x v="4"/>
    <x v="7"/>
    <x v="3"/>
  </r>
  <r>
    <d v="2024-08-25T00:00:00"/>
    <x v="2"/>
    <x v="2"/>
    <n v="1"/>
    <n v="64.989999999999995"/>
    <n v="5"/>
    <n v="499.95"/>
    <x v="1"/>
    <x v="0"/>
    <x v="7"/>
    <x v="3"/>
  </r>
  <r>
    <d v="2024-08-26T00:00:00"/>
    <x v="2"/>
    <x v="2"/>
    <n v="2"/>
    <n v="129.97999999999999"/>
    <n v="5"/>
    <n v="499.95"/>
    <x v="1"/>
    <x v="0"/>
    <x v="7"/>
    <x v="3"/>
  </r>
  <r>
    <d v="2024-08-27T00:00:00"/>
    <x v="3"/>
    <x v="3"/>
    <n v="3"/>
    <n v="125.97"/>
    <n v="5"/>
    <n v="349.95"/>
    <x v="1"/>
    <x v="0"/>
    <x v="7"/>
    <x v="3"/>
  </r>
  <r>
    <d v="2024-08-28T00:00:00"/>
    <x v="9"/>
    <x v="9"/>
    <n v="43"/>
    <n v="1676.5700000000002"/>
    <n v="4"/>
    <n v="239.96"/>
    <x v="5"/>
    <x v="1"/>
    <x v="7"/>
    <x v="3"/>
  </r>
  <r>
    <d v="2024-08-29T00:00:00"/>
    <x v="23"/>
    <x v="22"/>
    <n v="2"/>
    <n v="70"/>
    <n v="4"/>
    <n v="280"/>
    <x v="8"/>
    <x v="3"/>
    <x v="7"/>
    <x v="3"/>
  </r>
  <r>
    <d v="2024-08-30T00:00:00"/>
    <x v="9"/>
    <x v="9"/>
    <n v="0"/>
    <n v="0"/>
    <n v="3"/>
    <n v="179.97"/>
    <x v="5"/>
    <x v="1"/>
    <x v="7"/>
    <x v="3"/>
  </r>
  <r>
    <d v="2024-08-31T00:00:00"/>
    <x v="14"/>
    <x v="14"/>
    <n v="0"/>
    <n v="0"/>
    <n v="4"/>
    <n v="167.52"/>
    <x v="6"/>
    <x v="1"/>
    <x v="7"/>
    <x v="3"/>
  </r>
  <r>
    <d v="2024-09-01T00:00:00"/>
    <x v="35"/>
    <x v="34"/>
    <n v="3"/>
    <n v="103.64999999999999"/>
    <n v="3"/>
    <n v="159.44999999999999"/>
    <x v="16"/>
    <x v="6"/>
    <x v="8"/>
    <x v="3"/>
  </r>
  <r>
    <d v="2024-09-02T00:00:00"/>
    <x v="30"/>
    <x v="29"/>
    <n v="2"/>
    <n v="125.98"/>
    <n v="4"/>
    <n v="359.96"/>
    <x v="13"/>
    <x v="4"/>
    <x v="8"/>
    <x v="3"/>
  </r>
  <r>
    <d v="2024-09-03T00:00:00"/>
    <x v="8"/>
    <x v="8"/>
    <n v="1"/>
    <n v="199.99"/>
    <n v="2"/>
    <n v="499.98"/>
    <x v="4"/>
    <x v="1"/>
    <x v="8"/>
    <x v="3"/>
  </r>
  <r>
    <d v="2024-09-04T00:00:00"/>
    <x v="23"/>
    <x v="22"/>
    <n v="2"/>
    <n v="70"/>
    <n v="3"/>
    <n v="210"/>
    <x v="8"/>
    <x v="3"/>
    <x v="8"/>
    <x v="3"/>
  </r>
  <r>
    <d v="2024-09-05T00:00:00"/>
    <x v="13"/>
    <x v="13"/>
    <n v="1"/>
    <n v="89.91"/>
    <n v="4"/>
    <n v="479.52"/>
    <x v="6"/>
    <x v="1"/>
    <x v="8"/>
    <x v="3"/>
  </r>
  <r>
    <d v="2024-09-06T00:00:00"/>
    <x v="12"/>
    <x v="12"/>
    <n v="3"/>
    <n v="98.13"/>
    <n v="1"/>
    <n v="50.32"/>
    <x v="6"/>
    <x v="1"/>
    <x v="8"/>
    <x v="3"/>
  </r>
  <r>
    <d v="2024-09-07T00:00:00"/>
    <x v="25"/>
    <x v="24"/>
    <n v="2"/>
    <n v="24"/>
    <n v="2"/>
    <n v="40"/>
    <x v="10"/>
    <x v="4"/>
    <x v="8"/>
    <x v="3"/>
  </r>
  <r>
    <d v="2024-09-08T00:00:00"/>
    <x v="7"/>
    <x v="7"/>
    <n v="2"/>
    <n v="469"/>
    <n v="3"/>
    <n v="827.64"/>
    <x v="1"/>
    <x v="0"/>
    <x v="8"/>
    <x v="3"/>
  </r>
  <r>
    <d v="2024-09-09T00:00:00"/>
    <x v="19"/>
    <x v="19"/>
    <n v="1"/>
    <n v="294.02"/>
    <n v="4"/>
    <n v="1306.76"/>
    <x v="7"/>
    <x v="2"/>
    <x v="8"/>
    <x v="3"/>
  </r>
  <r>
    <d v="2024-09-10T00:00:00"/>
    <x v="25"/>
    <x v="24"/>
    <n v="2"/>
    <n v="24"/>
    <n v="4"/>
    <n v="80"/>
    <x v="10"/>
    <x v="4"/>
    <x v="8"/>
    <x v="3"/>
  </r>
  <r>
    <d v="2024-09-11T00:00:00"/>
    <x v="22"/>
    <x v="21"/>
    <n v="0"/>
    <n v="0"/>
    <n v="4"/>
    <n v="19980"/>
    <x v="0"/>
    <x v="3"/>
    <x v="8"/>
    <x v="3"/>
  </r>
  <r>
    <d v="2024-09-12T00:00:00"/>
    <x v="35"/>
    <x v="34"/>
    <n v="3"/>
    <n v="103.64999999999999"/>
    <n v="1"/>
    <n v="53.15"/>
    <x v="16"/>
    <x v="6"/>
    <x v="8"/>
    <x v="3"/>
  </r>
  <r>
    <d v="2024-09-13T00:00:00"/>
    <x v="0"/>
    <x v="0"/>
    <n v="2"/>
    <n v="691.18"/>
    <n v="2"/>
    <n v="863.98"/>
    <x v="0"/>
    <x v="0"/>
    <x v="8"/>
    <x v="3"/>
  </r>
  <r>
    <d v="2024-09-14T00:00:00"/>
    <x v="29"/>
    <x v="28"/>
    <n v="3"/>
    <n v="188.97"/>
    <n v="2"/>
    <n v="179.98"/>
    <x v="2"/>
    <x v="4"/>
    <x v="8"/>
    <x v="3"/>
  </r>
  <r>
    <d v="2024-09-15T00:00:00"/>
    <x v="15"/>
    <x v="15"/>
    <n v="2"/>
    <n v="179.98"/>
    <n v="2"/>
    <n v="239.98"/>
    <x v="5"/>
    <x v="1"/>
    <x v="8"/>
    <x v="3"/>
  </r>
  <r>
    <d v="2024-09-16T00:00:00"/>
    <x v="33"/>
    <x v="32"/>
    <n v="47"/>
    <n v="16918.12"/>
    <n v="2"/>
    <n v="799.9"/>
    <x v="0"/>
    <x v="6"/>
    <x v="8"/>
    <x v="3"/>
  </r>
  <r>
    <d v="2024-09-17T00:00:00"/>
    <x v="21"/>
    <x v="20"/>
    <n v="32"/>
    <n v="18719.68"/>
    <n v="1"/>
    <n v="649.99"/>
    <x v="4"/>
    <x v="2"/>
    <x v="8"/>
    <x v="3"/>
  </r>
  <r>
    <d v="2024-09-18T00:00:00"/>
    <x v="23"/>
    <x v="22"/>
    <n v="0"/>
    <n v="0"/>
    <n v="5"/>
    <n v="350"/>
    <x v="8"/>
    <x v="3"/>
    <x v="8"/>
    <x v="3"/>
  </r>
  <r>
    <d v="2024-09-19T00:00:00"/>
    <x v="32"/>
    <x v="31"/>
    <n v="0"/>
    <n v="0"/>
    <n v="3"/>
    <n v="299.97000000000003"/>
    <x v="2"/>
    <x v="5"/>
    <x v="8"/>
    <x v="3"/>
  </r>
  <r>
    <d v="2024-09-20T00:00:00"/>
    <x v="34"/>
    <x v="33"/>
    <n v="1"/>
    <n v="244.3"/>
    <n v="1"/>
    <n v="349"/>
    <x v="15"/>
    <x v="6"/>
    <x v="8"/>
    <x v="3"/>
  </r>
  <r>
    <d v="2024-09-21T00:00:00"/>
    <x v="8"/>
    <x v="8"/>
    <n v="3"/>
    <n v="599.97"/>
    <n v="2"/>
    <n v="499.98"/>
    <x v="4"/>
    <x v="1"/>
    <x v="8"/>
    <x v="3"/>
  </r>
  <r>
    <d v="2024-09-22T00:00:00"/>
    <x v="4"/>
    <x v="4"/>
    <n v="2"/>
    <n v="20"/>
    <n v="4"/>
    <n v="79.959999999999994"/>
    <x v="2"/>
    <x v="0"/>
    <x v="8"/>
    <x v="3"/>
  </r>
  <r>
    <d v="2024-09-23T00:00:00"/>
    <x v="14"/>
    <x v="14"/>
    <n v="53"/>
    <n v="1220.5900000000001"/>
    <n v="3"/>
    <n v="125.64"/>
    <x v="6"/>
    <x v="1"/>
    <x v="8"/>
    <x v="3"/>
  </r>
  <r>
    <d v="2024-09-24T00:00:00"/>
    <x v="13"/>
    <x v="13"/>
    <n v="0"/>
    <n v="0"/>
    <n v="2"/>
    <n v="239.76"/>
    <x v="6"/>
    <x v="1"/>
    <x v="8"/>
    <x v="3"/>
  </r>
  <r>
    <d v="2024-09-25T00:00:00"/>
    <x v="35"/>
    <x v="34"/>
    <n v="0"/>
    <n v="0"/>
    <n v="3"/>
    <n v="159.44999999999999"/>
    <x v="16"/>
    <x v="6"/>
    <x v="8"/>
    <x v="3"/>
  </r>
  <r>
    <d v="2024-09-26T00:00:00"/>
    <x v="16"/>
    <x v="16"/>
    <n v="2"/>
    <n v="415.98"/>
    <n v="3"/>
    <n v="779.97"/>
    <x v="4"/>
    <x v="2"/>
    <x v="8"/>
    <x v="3"/>
  </r>
  <r>
    <d v="2024-09-27T00:00:00"/>
    <x v="0"/>
    <x v="0"/>
    <n v="3"/>
    <n v="1036.77"/>
    <n v="2"/>
    <n v="863.98"/>
    <x v="0"/>
    <x v="0"/>
    <x v="8"/>
    <x v="3"/>
  </r>
  <r>
    <d v="2024-09-28T00:00:00"/>
    <x v="28"/>
    <x v="27"/>
    <n v="3"/>
    <n v="290.25"/>
    <n v="3"/>
    <n v="387"/>
    <x v="12"/>
    <x v="4"/>
    <x v="8"/>
    <x v="3"/>
  </r>
  <r>
    <d v="2024-09-29T00:00:00"/>
    <x v="16"/>
    <x v="16"/>
    <n v="2"/>
    <n v="415.98"/>
    <n v="2"/>
    <n v="519.98"/>
    <x v="4"/>
    <x v="2"/>
    <x v="8"/>
    <x v="3"/>
  </r>
  <r>
    <d v="2024-09-30T00:00:00"/>
    <x v="2"/>
    <x v="2"/>
    <n v="2"/>
    <n v="129.97999999999999"/>
    <n v="5"/>
    <n v="499.95"/>
    <x v="1"/>
    <x v="0"/>
    <x v="8"/>
    <x v="3"/>
  </r>
  <r>
    <d v="2024-10-01T00:00:00"/>
    <x v="10"/>
    <x v="10"/>
    <n v="3"/>
    <n v="65.97"/>
    <n v="1"/>
    <n v="39.99"/>
    <x v="2"/>
    <x v="1"/>
    <x v="9"/>
    <x v="3"/>
  </r>
  <r>
    <d v="2024-10-02T00:00:00"/>
    <x v="6"/>
    <x v="6"/>
    <n v="0"/>
    <n v="0"/>
    <n v="1"/>
    <n v="29.99"/>
    <x v="3"/>
    <x v="0"/>
    <x v="9"/>
    <x v="3"/>
  </r>
  <r>
    <d v="2024-10-03T00:00:00"/>
    <x v="30"/>
    <x v="29"/>
    <n v="31"/>
    <n v="1952.69"/>
    <n v="3"/>
    <n v="269.97000000000003"/>
    <x v="13"/>
    <x v="4"/>
    <x v="9"/>
    <x v="3"/>
  </r>
  <r>
    <d v="2024-10-04T00:00:00"/>
    <x v="28"/>
    <x v="27"/>
    <n v="3"/>
    <n v="290.25"/>
    <n v="4"/>
    <n v="516"/>
    <x v="12"/>
    <x v="4"/>
    <x v="9"/>
    <x v="3"/>
  </r>
  <r>
    <d v="2024-10-05T00:00:00"/>
    <x v="8"/>
    <x v="8"/>
    <n v="0"/>
    <n v="0"/>
    <n v="4"/>
    <n v="999.96"/>
    <x v="4"/>
    <x v="1"/>
    <x v="9"/>
    <x v="3"/>
  </r>
  <r>
    <d v="2024-10-06T00:00:00"/>
    <x v="22"/>
    <x v="21"/>
    <n v="0"/>
    <n v="0"/>
    <n v="2"/>
    <n v="9990"/>
    <x v="0"/>
    <x v="3"/>
    <x v="9"/>
    <x v="3"/>
  </r>
  <r>
    <d v="2024-10-07T00:00:00"/>
    <x v="29"/>
    <x v="28"/>
    <n v="26"/>
    <n v="1637.74"/>
    <n v="5"/>
    <n v="449.95"/>
    <x v="2"/>
    <x v="4"/>
    <x v="9"/>
    <x v="3"/>
  </r>
  <r>
    <d v="2024-10-08T00:00:00"/>
    <x v="15"/>
    <x v="15"/>
    <n v="2"/>
    <n v="179.98"/>
    <n v="3"/>
    <n v="359.97"/>
    <x v="5"/>
    <x v="1"/>
    <x v="9"/>
    <x v="3"/>
  </r>
  <r>
    <d v="2024-10-09T00:00:00"/>
    <x v="20"/>
    <x v="10"/>
    <n v="47"/>
    <n v="940"/>
    <n v="4"/>
    <n v="159.96"/>
    <x v="2"/>
    <x v="2"/>
    <x v="9"/>
    <x v="3"/>
  </r>
  <r>
    <d v="2024-10-10T00:00:00"/>
    <x v="25"/>
    <x v="24"/>
    <n v="2"/>
    <n v="24"/>
    <n v="4"/>
    <n v="80"/>
    <x v="10"/>
    <x v="4"/>
    <x v="9"/>
    <x v="3"/>
  </r>
  <r>
    <d v="2024-10-11T00:00:00"/>
    <x v="16"/>
    <x v="16"/>
    <n v="3"/>
    <n v="623.97"/>
    <n v="1"/>
    <n v="259.99"/>
    <x v="4"/>
    <x v="2"/>
    <x v="9"/>
    <x v="3"/>
  </r>
  <r>
    <d v="2024-10-12T00:00:00"/>
    <x v="1"/>
    <x v="1"/>
    <n v="2"/>
    <n v="349.98"/>
    <n v="1"/>
    <n v="249.99"/>
    <x v="1"/>
    <x v="0"/>
    <x v="9"/>
    <x v="3"/>
  </r>
  <r>
    <d v="2024-10-13T00:00:00"/>
    <x v="34"/>
    <x v="33"/>
    <n v="3"/>
    <n v="732.90000000000009"/>
    <n v="3"/>
    <n v="1047"/>
    <x v="15"/>
    <x v="6"/>
    <x v="9"/>
    <x v="3"/>
  </r>
  <r>
    <d v="2024-10-14T00:00:00"/>
    <x v="30"/>
    <x v="29"/>
    <n v="2"/>
    <n v="125.98"/>
    <n v="1"/>
    <n v="89.99"/>
    <x v="13"/>
    <x v="4"/>
    <x v="9"/>
    <x v="3"/>
  </r>
  <r>
    <d v="2024-10-15T00:00:00"/>
    <x v="3"/>
    <x v="3"/>
    <n v="3"/>
    <n v="125.97"/>
    <n v="4"/>
    <n v="279.95999999999998"/>
    <x v="1"/>
    <x v="0"/>
    <x v="9"/>
    <x v="3"/>
  </r>
  <r>
    <d v="2024-10-16T00:00:00"/>
    <x v="22"/>
    <x v="21"/>
    <n v="1"/>
    <n v="4495.5"/>
    <n v="3"/>
    <n v="14985"/>
    <x v="0"/>
    <x v="3"/>
    <x v="9"/>
    <x v="3"/>
  </r>
  <r>
    <d v="2024-10-17T00:00:00"/>
    <x v="20"/>
    <x v="10"/>
    <n v="0"/>
    <n v="0"/>
    <n v="5"/>
    <n v="199.95"/>
    <x v="2"/>
    <x v="2"/>
    <x v="9"/>
    <x v="3"/>
  </r>
  <r>
    <d v="2024-10-18T00:00:00"/>
    <x v="12"/>
    <x v="12"/>
    <n v="62"/>
    <n v="2028.02"/>
    <n v="4"/>
    <n v="201.28"/>
    <x v="6"/>
    <x v="1"/>
    <x v="9"/>
    <x v="3"/>
  </r>
  <r>
    <d v="2024-10-19T00:00:00"/>
    <x v="27"/>
    <x v="26"/>
    <n v="1"/>
    <n v="96.75"/>
    <n v="1"/>
    <n v="129"/>
    <x v="10"/>
    <x v="4"/>
    <x v="9"/>
    <x v="3"/>
  </r>
  <r>
    <d v="2024-10-20T00:00:00"/>
    <x v="23"/>
    <x v="22"/>
    <n v="0"/>
    <n v="0"/>
    <n v="4"/>
    <n v="280"/>
    <x v="8"/>
    <x v="3"/>
    <x v="9"/>
    <x v="3"/>
  </r>
  <r>
    <d v="2024-10-21T00:00:00"/>
    <x v="22"/>
    <x v="21"/>
    <n v="2"/>
    <n v="8991"/>
    <n v="1"/>
    <n v="4995"/>
    <x v="0"/>
    <x v="3"/>
    <x v="9"/>
    <x v="3"/>
  </r>
  <r>
    <d v="2024-10-22T00:00:00"/>
    <x v="23"/>
    <x v="22"/>
    <n v="2"/>
    <n v="70"/>
    <n v="3"/>
    <n v="210"/>
    <x v="8"/>
    <x v="3"/>
    <x v="9"/>
    <x v="3"/>
  </r>
  <r>
    <d v="2024-10-23T00:00:00"/>
    <x v="35"/>
    <x v="34"/>
    <n v="38"/>
    <n v="1312.8999999999999"/>
    <n v="4"/>
    <n v="212.6"/>
    <x v="16"/>
    <x v="6"/>
    <x v="9"/>
    <x v="3"/>
  </r>
  <r>
    <d v="2024-10-24T00:00:00"/>
    <x v="14"/>
    <x v="14"/>
    <n v="0"/>
    <n v="0"/>
    <n v="4"/>
    <n v="167.52"/>
    <x v="6"/>
    <x v="1"/>
    <x v="9"/>
    <x v="3"/>
  </r>
  <r>
    <d v="2024-10-25T00:00:00"/>
    <x v="25"/>
    <x v="24"/>
    <n v="0"/>
    <n v="0"/>
    <n v="5"/>
    <n v="100"/>
    <x v="10"/>
    <x v="4"/>
    <x v="9"/>
    <x v="3"/>
  </r>
  <r>
    <d v="2024-10-26T00:00:00"/>
    <x v="11"/>
    <x v="11"/>
    <n v="0"/>
    <n v="0"/>
    <n v="5"/>
    <n v="199.95"/>
    <x v="2"/>
    <x v="1"/>
    <x v="9"/>
    <x v="3"/>
  </r>
  <r>
    <d v="2024-10-27T00:00:00"/>
    <x v="16"/>
    <x v="16"/>
    <n v="0"/>
    <n v="0"/>
    <n v="1"/>
    <n v="259.99"/>
    <x v="4"/>
    <x v="2"/>
    <x v="9"/>
    <x v="3"/>
  </r>
  <r>
    <d v="2024-10-28T00:00:00"/>
    <x v="9"/>
    <x v="9"/>
    <n v="2"/>
    <n v="77.98"/>
    <n v="3"/>
    <n v="179.97"/>
    <x v="5"/>
    <x v="1"/>
    <x v="9"/>
    <x v="3"/>
  </r>
  <r>
    <d v="2024-10-29T00:00:00"/>
    <x v="32"/>
    <x v="31"/>
    <n v="1"/>
    <n v="74.989999999999995"/>
    <n v="1"/>
    <n v="99.99"/>
    <x v="2"/>
    <x v="5"/>
    <x v="9"/>
    <x v="3"/>
  </r>
  <r>
    <d v="2024-10-30T00:00:00"/>
    <x v="2"/>
    <x v="2"/>
    <n v="2"/>
    <n v="129.97999999999999"/>
    <n v="3"/>
    <n v="299.97000000000003"/>
    <x v="1"/>
    <x v="0"/>
    <x v="9"/>
    <x v="3"/>
  </r>
  <r>
    <d v="2024-10-31T00:00:00"/>
    <x v="11"/>
    <x v="11"/>
    <n v="1"/>
    <n v="21.99"/>
    <n v="5"/>
    <n v="199.95"/>
    <x v="2"/>
    <x v="1"/>
    <x v="9"/>
    <x v="3"/>
  </r>
  <r>
    <d v="2024-11-01T00:00:00"/>
    <x v="19"/>
    <x v="19"/>
    <n v="3"/>
    <n v="882.06"/>
    <n v="3"/>
    <n v="980.07"/>
    <x v="7"/>
    <x v="2"/>
    <x v="10"/>
    <x v="3"/>
  </r>
  <r>
    <d v="2024-11-02T00:00:00"/>
    <x v="10"/>
    <x v="10"/>
    <n v="3"/>
    <n v="65.97"/>
    <n v="1"/>
    <n v="39.99"/>
    <x v="2"/>
    <x v="1"/>
    <x v="10"/>
    <x v="3"/>
  </r>
  <r>
    <d v="2024-11-03T00:00:00"/>
    <x v="14"/>
    <x v="14"/>
    <n v="0"/>
    <n v="0"/>
    <n v="4"/>
    <n v="167.52"/>
    <x v="6"/>
    <x v="1"/>
    <x v="10"/>
    <x v="3"/>
  </r>
  <r>
    <d v="2024-11-04T00:00:00"/>
    <x v="20"/>
    <x v="10"/>
    <n v="1"/>
    <n v="20"/>
    <n v="3"/>
    <n v="119.97"/>
    <x v="2"/>
    <x v="2"/>
    <x v="10"/>
    <x v="3"/>
  </r>
  <r>
    <d v="2024-11-05T00:00:00"/>
    <x v="6"/>
    <x v="6"/>
    <n v="3"/>
    <n v="45"/>
    <n v="3"/>
    <n v="89.97"/>
    <x v="3"/>
    <x v="0"/>
    <x v="10"/>
    <x v="3"/>
  </r>
  <r>
    <d v="2024-11-06T00:00:00"/>
    <x v="22"/>
    <x v="21"/>
    <n v="0"/>
    <n v="0"/>
    <n v="4"/>
    <n v="19980"/>
    <x v="0"/>
    <x v="3"/>
    <x v="10"/>
    <x v="3"/>
  </r>
  <r>
    <d v="2024-11-07T00:00:00"/>
    <x v="4"/>
    <x v="4"/>
    <n v="2"/>
    <n v="20"/>
    <n v="1"/>
    <n v="19.989999999999998"/>
    <x v="2"/>
    <x v="0"/>
    <x v="10"/>
    <x v="3"/>
  </r>
  <r>
    <d v="2024-11-08T00:00:00"/>
    <x v="21"/>
    <x v="20"/>
    <n v="2"/>
    <n v="1169.98"/>
    <n v="3"/>
    <n v="1949.97"/>
    <x v="4"/>
    <x v="2"/>
    <x v="10"/>
    <x v="3"/>
  </r>
  <r>
    <d v="2024-11-09T00:00:00"/>
    <x v="22"/>
    <x v="21"/>
    <n v="0"/>
    <n v="0"/>
    <n v="2"/>
    <n v="9990"/>
    <x v="0"/>
    <x v="3"/>
    <x v="10"/>
    <x v="3"/>
  </r>
  <r>
    <d v="2024-11-10T00:00:00"/>
    <x v="34"/>
    <x v="33"/>
    <n v="2"/>
    <n v="488.6"/>
    <n v="3"/>
    <n v="1047"/>
    <x v="15"/>
    <x v="6"/>
    <x v="10"/>
    <x v="3"/>
  </r>
  <r>
    <d v="2024-11-11T00:00:00"/>
    <x v="16"/>
    <x v="16"/>
    <n v="0"/>
    <n v="0"/>
    <n v="5"/>
    <n v="1299.95"/>
    <x v="4"/>
    <x v="2"/>
    <x v="10"/>
    <x v="3"/>
  </r>
  <r>
    <d v="2024-11-12T00:00:00"/>
    <x v="1"/>
    <x v="1"/>
    <n v="3"/>
    <n v="524.97"/>
    <n v="1"/>
    <n v="249.99"/>
    <x v="1"/>
    <x v="0"/>
    <x v="10"/>
    <x v="3"/>
  </r>
  <r>
    <d v="2024-11-13T00:00:00"/>
    <x v="16"/>
    <x v="16"/>
    <n v="1"/>
    <n v="207.99"/>
    <n v="4"/>
    <n v="1039.96"/>
    <x v="4"/>
    <x v="2"/>
    <x v="10"/>
    <x v="3"/>
  </r>
  <r>
    <d v="2024-11-14T00:00:00"/>
    <x v="0"/>
    <x v="0"/>
    <n v="2"/>
    <n v="691.18"/>
    <n v="3"/>
    <n v="1295.97"/>
    <x v="0"/>
    <x v="0"/>
    <x v="10"/>
    <x v="3"/>
  </r>
  <r>
    <d v="2024-11-15T00:00:00"/>
    <x v="27"/>
    <x v="26"/>
    <n v="2"/>
    <n v="193.5"/>
    <n v="1"/>
    <n v="129"/>
    <x v="10"/>
    <x v="4"/>
    <x v="10"/>
    <x v="3"/>
  </r>
  <r>
    <d v="2024-11-16T00:00:00"/>
    <x v="8"/>
    <x v="8"/>
    <n v="3"/>
    <n v="599.97"/>
    <n v="3"/>
    <n v="749.97"/>
    <x v="4"/>
    <x v="1"/>
    <x v="10"/>
    <x v="3"/>
  </r>
  <r>
    <d v="2024-11-17T00:00:00"/>
    <x v="22"/>
    <x v="21"/>
    <n v="2"/>
    <n v="8991"/>
    <n v="5"/>
    <n v="24975"/>
    <x v="0"/>
    <x v="3"/>
    <x v="10"/>
    <x v="3"/>
  </r>
  <r>
    <d v="2024-11-18T00:00:00"/>
    <x v="15"/>
    <x v="15"/>
    <n v="2"/>
    <n v="179.98"/>
    <n v="5"/>
    <n v="599.95000000000005"/>
    <x v="5"/>
    <x v="1"/>
    <x v="10"/>
    <x v="3"/>
  </r>
  <r>
    <d v="2024-11-19T00:00:00"/>
    <x v="30"/>
    <x v="29"/>
    <n v="0"/>
    <n v="0"/>
    <n v="4"/>
    <n v="359.96"/>
    <x v="13"/>
    <x v="4"/>
    <x v="10"/>
    <x v="3"/>
  </r>
  <r>
    <d v="2024-11-20T00:00:00"/>
    <x v="31"/>
    <x v="30"/>
    <n v="0"/>
    <n v="0"/>
    <n v="5"/>
    <n v="299.95"/>
    <x v="14"/>
    <x v="5"/>
    <x v="10"/>
    <x v="3"/>
  </r>
  <r>
    <d v="2024-11-21T00:00:00"/>
    <x v="5"/>
    <x v="5"/>
    <n v="2"/>
    <n v="28"/>
    <n v="3"/>
    <n v="83.97"/>
    <x v="2"/>
    <x v="0"/>
    <x v="10"/>
    <x v="3"/>
  </r>
  <r>
    <d v="2024-11-22T00:00:00"/>
    <x v="18"/>
    <x v="18"/>
    <n v="2"/>
    <n v="40"/>
    <n v="4"/>
    <n v="159.96"/>
    <x v="3"/>
    <x v="2"/>
    <x v="10"/>
    <x v="3"/>
  </r>
  <r>
    <d v="2024-11-23T00:00:00"/>
    <x v="21"/>
    <x v="20"/>
    <n v="0"/>
    <n v="0"/>
    <n v="5"/>
    <n v="3249.95"/>
    <x v="4"/>
    <x v="2"/>
    <x v="10"/>
    <x v="3"/>
  </r>
  <r>
    <d v="2024-11-24T00:00:00"/>
    <x v="1"/>
    <x v="1"/>
    <n v="0"/>
    <n v="0"/>
    <n v="2"/>
    <n v="499.98"/>
    <x v="1"/>
    <x v="0"/>
    <x v="10"/>
    <x v="3"/>
  </r>
  <r>
    <d v="2024-11-25T00:00:00"/>
    <x v="29"/>
    <x v="28"/>
    <n v="3"/>
    <n v="188.97"/>
    <n v="1"/>
    <n v="89.99"/>
    <x v="2"/>
    <x v="4"/>
    <x v="10"/>
    <x v="3"/>
  </r>
  <r>
    <d v="2024-11-26T00:00:00"/>
    <x v="23"/>
    <x v="22"/>
    <n v="0"/>
    <n v="0"/>
    <n v="1"/>
    <n v="70"/>
    <x v="8"/>
    <x v="3"/>
    <x v="10"/>
    <x v="3"/>
  </r>
  <r>
    <d v="2024-11-27T00:00:00"/>
    <x v="7"/>
    <x v="7"/>
    <n v="0"/>
    <n v="0"/>
    <n v="2"/>
    <n v="551.76"/>
    <x v="1"/>
    <x v="0"/>
    <x v="10"/>
    <x v="3"/>
  </r>
  <r>
    <d v="2024-11-28T00:00:00"/>
    <x v="20"/>
    <x v="10"/>
    <n v="1"/>
    <n v="20"/>
    <n v="2"/>
    <n v="79.98"/>
    <x v="2"/>
    <x v="2"/>
    <x v="10"/>
    <x v="3"/>
  </r>
  <r>
    <d v="2024-11-29T00:00:00"/>
    <x v="17"/>
    <x v="17"/>
    <n v="2"/>
    <n v="366.5"/>
    <n v="2"/>
    <n v="431.18"/>
    <x v="7"/>
    <x v="2"/>
    <x v="10"/>
    <x v="3"/>
  </r>
  <r>
    <d v="2024-11-30T00:00:00"/>
    <x v="6"/>
    <x v="6"/>
    <n v="2"/>
    <n v="30"/>
    <n v="2"/>
    <n v="59.98"/>
    <x v="3"/>
    <x v="0"/>
    <x v="10"/>
    <x v="3"/>
  </r>
  <r>
    <d v="2024-12-01T00:00:00"/>
    <x v="22"/>
    <x v="21"/>
    <n v="1"/>
    <n v="4495.5"/>
    <n v="2"/>
    <n v="9990"/>
    <x v="0"/>
    <x v="3"/>
    <x v="11"/>
    <x v="3"/>
  </r>
  <r>
    <d v="2024-12-02T00:00:00"/>
    <x v="16"/>
    <x v="16"/>
    <n v="0"/>
    <n v="0"/>
    <n v="2"/>
    <n v="519.98"/>
    <x v="4"/>
    <x v="2"/>
    <x v="11"/>
    <x v="3"/>
  </r>
  <r>
    <d v="2024-12-03T00:00:00"/>
    <x v="11"/>
    <x v="11"/>
    <n v="3"/>
    <n v="65.97"/>
    <n v="2"/>
    <n v="79.98"/>
    <x v="2"/>
    <x v="1"/>
    <x v="11"/>
    <x v="3"/>
  </r>
  <r>
    <d v="2024-12-04T00:00:00"/>
    <x v="9"/>
    <x v="9"/>
    <n v="1"/>
    <n v="38.99"/>
    <n v="4"/>
    <n v="239.96"/>
    <x v="5"/>
    <x v="1"/>
    <x v="11"/>
    <x v="3"/>
  </r>
  <r>
    <d v="2024-12-05T00:00:00"/>
    <x v="34"/>
    <x v="33"/>
    <n v="3"/>
    <n v="732.90000000000009"/>
    <n v="5"/>
    <n v="1745"/>
    <x v="15"/>
    <x v="6"/>
    <x v="11"/>
    <x v="3"/>
  </r>
  <r>
    <d v="2024-12-06T00:00:00"/>
    <x v="14"/>
    <x v="14"/>
    <n v="3"/>
    <n v="69.09"/>
    <n v="4"/>
    <n v="167.52"/>
    <x v="6"/>
    <x v="1"/>
    <x v="11"/>
    <x v="3"/>
  </r>
  <r>
    <d v="2024-12-07T00:00:00"/>
    <x v="15"/>
    <x v="15"/>
    <n v="1"/>
    <n v="89.99"/>
    <n v="4"/>
    <n v="479.96"/>
    <x v="5"/>
    <x v="1"/>
    <x v="11"/>
    <x v="3"/>
  </r>
  <r>
    <d v="2024-12-08T00:00:00"/>
    <x v="16"/>
    <x v="16"/>
    <n v="1"/>
    <n v="207.99"/>
    <n v="3"/>
    <n v="779.97"/>
    <x v="4"/>
    <x v="2"/>
    <x v="11"/>
    <x v="3"/>
  </r>
  <r>
    <d v="2024-12-09T00:00:00"/>
    <x v="21"/>
    <x v="20"/>
    <n v="0"/>
    <n v="0"/>
    <n v="2"/>
    <n v="1299.98"/>
    <x v="4"/>
    <x v="2"/>
    <x v="11"/>
    <x v="3"/>
  </r>
  <r>
    <d v="2024-12-10T00:00:00"/>
    <x v="15"/>
    <x v="15"/>
    <n v="1"/>
    <n v="89.99"/>
    <n v="4"/>
    <n v="479.96"/>
    <x v="5"/>
    <x v="1"/>
    <x v="11"/>
    <x v="3"/>
  </r>
  <r>
    <d v="2024-12-11T00:00:00"/>
    <x v="20"/>
    <x v="10"/>
    <n v="0"/>
    <n v="0"/>
    <n v="3"/>
    <n v="119.97"/>
    <x v="2"/>
    <x v="2"/>
    <x v="11"/>
    <x v="3"/>
  </r>
  <r>
    <d v="2024-12-12T00:00:00"/>
    <x v="26"/>
    <x v="25"/>
    <n v="0"/>
    <n v="0"/>
    <n v="5"/>
    <n v="1245"/>
    <x v="11"/>
    <x v="4"/>
    <x v="11"/>
    <x v="3"/>
  </r>
  <r>
    <d v="2024-12-13T00:00:00"/>
    <x v="34"/>
    <x v="33"/>
    <n v="3"/>
    <n v="732.90000000000009"/>
    <n v="2"/>
    <n v="698"/>
    <x v="15"/>
    <x v="6"/>
    <x v="11"/>
    <x v="3"/>
  </r>
  <r>
    <d v="2024-12-14T00:00:00"/>
    <x v="10"/>
    <x v="10"/>
    <n v="2"/>
    <n v="43.98"/>
    <n v="2"/>
    <n v="79.98"/>
    <x v="2"/>
    <x v="1"/>
    <x v="11"/>
    <x v="3"/>
  </r>
  <r>
    <d v="2024-12-15T00:00:00"/>
    <x v="16"/>
    <x v="16"/>
    <n v="2"/>
    <n v="415.98"/>
    <n v="2"/>
    <n v="519.98"/>
    <x v="4"/>
    <x v="2"/>
    <x v="11"/>
    <x v="3"/>
  </r>
  <r>
    <d v="2024-12-16T00:00:00"/>
    <x v="0"/>
    <x v="0"/>
    <n v="0"/>
    <n v="0"/>
    <n v="3"/>
    <n v="1295.97"/>
    <x v="0"/>
    <x v="0"/>
    <x v="11"/>
    <x v="3"/>
  </r>
  <r>
    <d v="2024-12-17T00:00:00"/>
    <x v="24"/>
    <x v="23"/>
    <n v="1"/>
    <n v="12600"/>
    <n v="1"/>
    <n v="14000"/>
    <x v="9"/>
    <x v="3"/>
    <x v="11"/>
    <x v="3"/>
  </r>
  <r>
    <d v="2024-12-18T00:00:00"/>
    <x v="27"/>
    <x v="26"/>
    <n v="2"/>
    <n v="193.5"/>
    <n v="5"/>
    <n v="645"/>
    <x v="10"/>
    <x v="4"/>
    <x v="11"/>
    <x v="3"/>
  </r>
  <r>
    <d v="2024-12-19T00:00:00"/>
    <x v="11"/>
    <x v="11"/>
    <n v="3"/>
    <n v="65.97"/>
    <n v="4"/>
    <n v="159.96"/>
    <x v="2"/>
    <x v="1"/>
    <x v="11"/>
    <x v="3"/>
  </r>
  <r>
    <d v="2024-12-20T00:00:00"/>
    <x v="0"/>
    <x v="0"/>
    <n v="2"/>
    <n v="691.18"/>
    <n v="5"/>
    <n v="2159.9499999999998"/>
    <x v="0"/>
    <x v="0"/>
    <x v="11"/>
    <x v="3"/>
  </r>
  <r>
    <d v="2024-12-21T00:00:00"/>
    <x v="8"/>
    <x v="8"/>
    <n v="1"/>
    <n v="199.99"/>
    <n v="5"/>
    <n v="1249.95"/>
    <x v="4"/>
    <x v="1"/>
    <x v="11"/>
    <x v="3"/>
  </r>
  <r>
    <d v="2024-12-22T00:00:00"/>
    <x v="18"/>
    <x v="18"/>
    <n v="3"/>
    <n v="60"/>
    <n v="2"/>
    <n v="79.98"/>
    <x v="3"/>
    <x v="2"/>
    <x v="11"/>
    <x v="3"/>
  </r>
  <r>
    <d v="2024-12-23T00:00:00"/>
    <x v="13"/>
    <x v="13"/>
    <n v="3"/>
    <n v="269.73"/>
    <n v="1"/>
    <n v="119.88"/>
    <x v="6"/>
    <x v="1"/>
    <x v="11"/>
    <x v="3"/>
  </r>
  <r>
    <d v="2024-12-24T00:00:00"/>
    <x v="31"/>
    <x v="30"/>
    <n v="31"/>
    <n v="1208.69"/>
    <n v="2"/>
    <n v="119.98"/>
    <x v="14"/>
    <x v="5"/>
    <x v="11"/>
    <x v="3"/>
  </r>
  <r>
    <d v="2024-12-25T00:00:00"/>
    <x v="2"/>
    <x v="2"/>
    <n v="2"/>
    <n v="129.97999999999999"/>
    <n v="4"/>
    <n v="399.96"/>
    <x v="1"/>
    <x v="0"/>
    <x v="11"/>
    <x v="3"/>
  </r>
  <r>
    <d v="2024-12-26T00:00:00"/>
    <x v="10"/>
    <x v="10"/>
    <n v="0"/>
    <n v="0"/>
    <n v="3"/>
    <n v="119.97"/>
    <x v="2"/>
    <x v="1"/>
    <x v="11"/>
    <x v="3"/>
  </r>
  <r>
    <d v="2024-12-27T00:00:00"/>
    <x v="12"/>
    <x v="12"/>
    <n v="1"/>
    <n v="32.71"/>
    <n v="4"/>
    <n v="201.28"/>
    <x v="6"/>
    <x v="1"/>
    <x v="11"/>
    <x v="3"/>
  </r>
  <r>
    <d v="2024-12-28T00:00:00"/>
    <x v="2"/>
    <x v="2"/>
    <n v="0"/>
    <n v="0"/>
    <n v="1"/>
    <n v="99.99"/>
    <x v="1"/>
    <x v="0"/>
    <x v="11"/>
    <x v="3"/>
  </r>
  <r>
    <d v="2024-12-29T00:00:00"/>
    <x v="33"/>
    <x v="32"/>
    <n v="3"/>
    <n v="1079.8799999999999"/>
    <n v="1"/>
    <n v="399.95"/>
    <x v="0"/>
    <x v="6"/>
    <x v="11"/>
    <x v="3"/>
  </r>
  <r>
    <d v="2024-12-30T00:00:00"/>
    <x v="33"/>
    <x v="32"/>
    <n v="2"/>
    <n v="719.92"/>
    <n v="3"/>
    <n v="1199.8499999999999"/>
    <x v="0"/>
    <x v="6"/>
    <x v="11"/>
    <x v="3"/>
  </r>
  <r>
    <d v="2024-12-31T00:00:00"/>
    <x v="30"/>
    <x v="29"/>
    <n v="0"/>
    <n v="0"/>
    <n v="3"/>
    <n v="269.97000000000003"/>
    <x v="13"/>
    <x v="4"/>
    <x v="11"/>
    <x v="3"/>
  </r>
  <r>
    <d v="2025-01-01T00:00:00"/>
    <x v="33"/>
    <x v="32"/>
    <n v="0"/>
    <n v="0"/>
    <n v="4"/>
    <n v="1599.8"/>
    <x v="0"/>
    <x v="6"/>
    <x v="0"/>
    <x v="4"/>
  </r>
  <r>
    <d v="2025-01-02T00:00:00"/>
    <x v="24"/>
    <x v="23"/>
    <n v="0"/>
    <n v="0"/>
    <n v="1"/>
    <n v="14000"/>
    <x v="9"/>
    <x v="3"/>
    <x v="0"/>
    <x v="4"/>
  </r>
  <r>
    <d v="2025-01-03T00:00:00"/>
    <x v="0"/>
    <x v="0"/>
    <n v="3"/>
    <n v="1036.77"/>
    <n v="3"/>
    <n v="1295.97"/>
    <x v="0"/>
    <x v="0"/>
    <x v="0"/>
    <x v="4"/>
  </r>
  <r>
    <d v="2025-01-04T00:00:00"/>
    <x v="31"/>
    <x v="30"/>
    <n v="0"/>
    <n v="0"/>
    <n v="5"/>
    <n v="299.95"/>
    <x v="14"/>
    <x v="5"/>
    <x v="0"/>
    <x v="4"/>
  </r>
  <r>
    <d v="2025-01-05T00:00:00"/>
    <x v="14"/>
    <x v="14"/>
    <n v="2"/>
    <n v="46.06"/>
    <n v="4"/>
    <n v="167.52"/>
    <x v="6"/>
    <x v="1"/>
    <x v="0"/>
    <x v="4"/>
  </r>
  <r>
    <d v="2025-01-06T00:00:00"/>
    <x v="22"/>
    <x v="21"/>
    <n v="2"/>
    <n v="8991"/>
    <n v="3"/>
    <n v="14985"/>
    <x v="0"/>
    <x v="3"/>
    <x v="0"/>
    <x v="4"/>
  </r>
  <r>
    <d v="2025-01-07T00:00:00"/>
    <x v="22"/>
    <x v="21"/>
    <n v="1"/>
    <n v="4495.5"/>
    <n v="2"/>
    <n v="9990"/>
    <x v="0"/>
    <x v="3"/>
    <x v="0"/>
    <x v="4"/>
  </r>
  <r>
    <d v="2025-01-08T00:00:00"/>
    <x v="16"/>
    <x v="16"/>
    <n v="1"/>
    <n v="207.99"/>
    <n v="1"/>
    <n v="259.99"/>
    <x v="4"/>
    <x v="2"/>
    <x v="0"/>
    <x v="4"/>
  </r>
  <r>
    <d v="2025-01-09T00:00:00"/>
    <x v="18"/>
    <x v="18"/>
    <n v="3"/>
    <n v="60"/>
    <n v="2"/>
    <n v="79.98"/>
    <x v="3"/>
    <x v="2"/>
    <x v="0"/>
    <x v="4"/>
  </r>
  <r>
    <d v="2025-01-10T00:00:00"/>
    <x v="7"/>
    <x v="7"/>
    <n v="1"/>
    <n v="234.5"/>
    <n v="2"/>
    <n v="551.76"/>
    <x v="1"/>
    <x v="0"/>
    <x v="0"/>
    <x v="4"/>
  </r>
  <r>
    <d v="2025-01-11T00:00:00"/>
    <x v="20"/>
    <x v="10"/>
    <n v="3"/>
    <n v="60"/>
    <n v="5"/>
    <n v="199.95"/>
    <x v="2"/>
    <x v="2"/>
    <x v="0"/>
    <x v="4"/>
  </r>
  <r>
    <d v="2025-01-12T00:00:00"/>
    <x v="14"/>
    <x v="14"/>
    <n v="2"/>
    <n v="46.06"/>
    <n v="4"/>
    <n v="167.52"/>
    <x v="6"/>
    <x v="1"/>
    <x v="0"/>
    <x v="4"/>
  </r>
  <r>
    <d v="2025-01-13T00:00:00"/>
    <x v="5"/>
    <x v="5"/>
    <n v="0"/>
    <n v="0"/>
    <n v="2"/>
    <n v="55.98"/>
    <x v="2"/>
    <x v="0"/>
    <x v="0"/>
    <x v="4"/>
  </r>
  <r>
    <d v="2025-01-14T00:00:00"/>
    <x v="32"/>
    <x v="31"/>
    <n v="1"/>
    <n v="74.989999999999995"/>
    <n v="4"/>
    <n v="399.96"/>
    <x v="2"/>
    <x v="5"/>
    <x v="0"/>
    <x v="4"/>
  </r>
  <r>
    <d v="2025-01-15T00:00:00"/>
    <x v="26"/>
    <x v="25"/>
    <n v="1"/>
    <n v="211.65"/>
    <n v="5"/>
    <n v="1245"/>
    <x v="11"/>
    <x v="4"/>
    <x v="0"/>
    <x v="4"/>
  </r>
  <r>
    <d v="2025-01-16T00:00:00"/>
    <x v="16"/>
    <x v="16"/>
    <n v="2"/>
    <n v="415.98"/>
    <n v="1"/>
    <n v="259.99"/>
    <x v="4"/>
    <x v="2"/>
    <x v="0"/>
    <x v="4"/>
  </r>
  <r>
    <d v="2025-01-17T00:00:00"/>
    <x v="6"/>
    <x v="6"/>
    <n v="3"/>
    <n v="45"/>
    <n v="3"/>
    <n v="89.97"/>
    <x v="3"/>
    <x v="0"/>
    <x v="0"/>
    <x v="4"/>
  </r>
  <r>
    <d v="2025-01-18T00:00:00"/>
    <x v="29"/>
    <x v="28"/>
    <n v="2"/>
    <n v="125.98"/>
    <n v="4"/>
    <n v="359.96"/>
    <x v="2"/>
    <x v="4"/>
    <x v="0"/>
    <x v="4"/>
  </r>
  <r>
    <d v="2025-01-19T00:00:00"/>
    <x v="0"/>
    <x v="0"/>
    <n v="0"/>
    <n v="0"/>
    <n v="5"/>
    <n v="2159.9499999999998"/>
    <x v="0"/>
    <x v="0"/>
    <x v="0"/>
    <x v="4"/>
  </r>
  <r>
    <d v="2025-01-20T00:00:00"/>
    <x v="2"/>
    <x v="2"/>
    <n v="0"/>
    <n v="0"/>
    <n v="1"/>
    <n v="99.99"/>
    <x v="1"/>
    <x v="0"/>
    <x v="0"/>
    <x v="4"/>
  </r>
  <r>
    <d v="2025-01-21T00:00:00"/>
    <x v="33"/>
    <x v="32"/>
    <n v="0"/>
    <n v="0"/>
    <n v="3"/>
    <n v="1199.8499999999999"/>
    <x v="0"/>
    <x v="6"/>
    <x v="0"/>
    <x v="4"/>
  </r>
  <r>
    <d v="2025-01-22T00:00:00"/>
    <x v="17"/>
    <x v="17"/>
    <n v="0"/>
    <n v="0"/>
    <n v="1"/>
    <n v="215.59"/>
    <x v="7"/>
    <x v="2"/>
    <x v="0"/>
    <x v="4"/>
  </r>
  <r>
    <d v="2025-01-23T00:00:00"/>
    <x v="25"/>
    <x v="24"/>
    <n v="3"/>
    <n v="36"/>
    <n v="5"/>
    <n v="100"/>
    <x v="10"/>
    <x v="4"/>
    <x v="0"/>
    <x v="4"/>
  </r>
  <r>
    <d v="2025-01-24T00:00:00"/>
    <x v="20"/>
    <x v="10"/>
    <n v="3"/>
    <n v="60"/>
    <n v="3"/>
    <n v="119.97"/>
    <x v="2"/>
    <x v="2"/>
    <x v="0"/>
    <x v="4"/>
  </r>
  <r>
    <d v="2025-01-25T00:00:00"/>
    <x v="25"/>
    <x v="24"/>
    <n v="0"/>
    <n v="0"/>
    <n v="1"/>
    <n v="20"/>
    <x v="10"/>
    <x v="4"/>
    <x v="0"/>
    <x v="4"/>
  </r>
  <r>
    <d v="2025-01-26T00:00:00"/>
    <x v="17"/>
    <x v="17"/>
    <n v="0"/>
    <n v="0"/>
    <n v="5"/>
    <n v="1077.95"/>
    <x v="7"/>
    <x v="2"/>
    <x v="0"/>
    <x v="4"/>
  </r>
  <r>
    <d v="2025-01-27T00:00:00"/>
    <x v="29"/>
    <x v="28"/>
    <n v="3"/>
    <n v="188.97"/>
    <n v="1"/>
    <n v="89.99"/>
    <x v="2"/>
    <x v="4"/>
    <x v="0"/>
    <x v="4"/>
  </r>
  <r>
    <d v="2025-01-28T00:00:00"/>
    <x v="25"/>
    <x v="24"/>
    <n v="0"/>
    <n v="0"/>
    <n v="1"/>
    <n v="20"/>
    <x v="10"/>
    <x v="4"/>
    <x v="0"/>
    <x v="4"/>
  </r>
  <r>
    <d v="2025-01-29T00:00:00"/>
    <x v="13"/>
    <x v="13"/>
    <n v="3"/>
    <n v="269.73"/>
    <n v="5"/>
    <n v="599.4"/>
    <x v="6"/>
    <x v="1"/>
    <x v="0"/>
    <x v="4"/>
  </r>
  <r>
    <d v="2025-01-30T00:00:00"/>
    <x v="4"/>
    <x v="4"/>
    <n v="3"/>
    <n v="30"/>
    <n v="4"/>
    <n v="79.959999999999994"/>
    <x v="2"/>
    <x v="0"/>
    <x v="0"/>
    <x v="4"/>
  </r>
  <r>
    <d v="2025-01-31T00:00:00"/>
    <x v="34"/>
    <x v="33"/>
    <n v="1"/>
    <n v="244.3"/>
    <n v="1"/>
    <n v="349"/>
    <x v="15"/>
    <x v="6"/>
    <x v="0"/>
    <x v="4"/>
  </r>
  <r>
    <d v="2025-02-01T00:00:00"/>
    <x v="17"/>
    <x v="17"/>
    <n v="2"/>
    <n v="366.5"/>
    <n v="1"/>
    <n v="215.59"/>
    <x v="7"/>
    <x v="2"/>
    <x v="1"/>
    <x v="4"/>
  </r>
  <r>
    <d v="2025-02-02T00:00:00"/>
    <x v="34"/>
    <x v="33"/>
    <n v="1"/>
    <n v="244.3"/>
    <n v="4"/>
    <n v="1396"/>
    <x v="15"/>
    <x v="6"/>
    <x v="1"/>
    <x v="4"/>
  </r>
  <r>
    <d v="2025-02-03T00:00:00"/>
    <x v="34"/>
    <x v="33"/>
    <n v="1"/>
    <n v="244.3"/>
    <n v="3"/>
    <n v="1047"/>
    <x v="15"/>
    <x v="6"/>
    <x v="1"/>
    <x v="4"/>
  </r>
  <r>
    <d v="2025-02-04T00:00:00"/>
    <x v="7"/>
    <x v="7"/>
    <n v="0"/>
    <n v="0"/>
    <n v="3"/>
    <n v="827.64"/>
    <x v="1"/>
    <x v="0"/>
    <x v="1"/>
    <x v="4"/>
  </r>
  <r>
    <d v="2025-02-05T00:00:00"/>
    <x v="27"/>
    <x v="26"/>
    <n v="0"/>
    <n v="0"/>
    <n v="4"/>
    <n v="516"/>
    <x v="10"/>
    <x v="4"/>
    <x v="1"/>
    <x v="4"/>
  </r>
  <r>
    <d v="2025-02-06T00:00:00"/>
    <x v="15"/>
    <x v="15"/>
    <n v="3"/>
    <n v="269.96999999999997"/>
    <n v="3"/>
    <n v="359.97"/>
    <x v="5"/>
    <x v="1"/>
    <x v="1"/>
    <x v="4"/>
  </r>
  <r>
    <d v="2025-02-07T00:00:00"/>
    <x v="27"/>
    <x v="26"/>
    <n v="2"/>
    <n v="193.5"/>
    <n v="4"/>
    <n v="516"/>
    <x v="10"/>
    <x v="4"/>
    <x v="1"/>
    <x v="4"/>
  </r>
  <r>
    <d v="2025-02-08T00:00:00"/>
    <x v="22"/>
    <x v="21"/>
    <n v="1"/>
    <n v="4495.5"/>
    <n v="4"/>
    <n v="19980"/>
    <x v="0"/>
    <x v="3"/>
    <x v="1"/>
    <x v="4"/>
  </r>
  <r>
    <d v="2025-02-09T00:00:00"/>
    <x v="21"/>
    <x v="20"/>
    <n v="2"/>
    <n v="1169.98"/>
    <n v="1"/>
    <n v="649.99"/>
    <x v="4"/>
    <x v="2"/>
    <x v="1"/>
    <x v="4"/>
  </r>
  <r>
    <d v="2025-02-10T00:00:00"/>
    <x v="6"/>
    <x v="6"/>
    <n v="2"/>
    <n v="30"/>
    <n v="1"/>
    <n v="29.99"/>
    <x v="3"/>
    <x v="0"/>
    <x v="1"/>
    <x v="4"/>
  </r>
  <r>
    <d v="2025-02-11T00:00:00"/>
    <x v="33"/>
    <x v="32"/>
    <n v="0"/>
    <n v="0"/>
    <n v="5"/>
    <n v="1999.75"/>
    <x v="0"/>
    <x v="6"/>
    <x v="1"/>
    <x v="4"/>
  </r>
  <r>
    <d v="2025-02-12T00:00:00"/>
    <x v="12"/>
    <x v="12"/>
    <n v="2"/>
    <n v="65.42"/>
    <n v="5"/>
    <n v="251.6"/>
    <x v="6"/>
    <x v="1"/>
    <x v="1"/>
    <x v="4"/>
  </r>
  <r>
    <d v="2025-02-13T00:00:00"/>
    <x v="34"/>
    <x v="33"/>
    <n v="3"/>
    <n v="732.90000000000009"/>
    <n v="5"/>
    <n v="1745"/>
    <x v="15"/>
    <x v="6"/>
    <x v="1"/>
    <x v="4"/>
  </r>
  <r>
    <d v="2025-02-14T00:00:00"/>
    <x v="25"/>
    <x v="24"/>
    <n v="1"/>
    <n v="12"/>
    <n v="4"/>
    <n v="80"/>
    <x v="10"/>
    <x v="4"/>
    <x v="1"/>
    <x v="4"/>
  </r>
  <r>
    <d v="2025-02-15T00:00:00"/>
    <x v="1"/>
    <x v="1"/>
    <n v="1"/>
    <n v="174.99"/>
    <n v="1"/>
    <n v="249.99"/>
    <x v="1"/>
    <x v="0"/>
    <x v="1"/>
    <x v="4"/>
  </r>
  <r>
    <d v="2025-02-16T00:00:00"/>
    <x v="33"/>
    <x v="32"/>
    <n v="1"/>
    <n v="359.96"/>
    <n v="3"/>
    <n v="1199.8499999999999"/>
    <x v="0"/>
    <x v="6"/>
    <x v="1"/>
    <x v="4"/>
  </r>
  <r>
    <d v="2025-02-17T00:00:00"/>
    <x v="29"/>
    <x v="28"/>
    <n v="1"/>
    <n v="62.99"/>
    <n v="3"/>
    <n v="269.97000000000003"/>
    <x v="2"/>
    <x v="4"/>
    <x v="1"/>
    <x v="4"/>
  </r>
  <r>
    <d v="2025-02-18T00:00:00"/>
    <x v="0"/>
    <x v="0"/>
    <n v="0"/>
    <n v="0"/>
    <n v="3"/>
    <n v="1295.97"/>
    <x v="0"/>
    <x v="0"/>
    <x v="1"/>
    <x v="4"/>
  </r>
  <r>
    <d v="2025-02-19T00:00:00"/>
    <x v="11"/>
    <x v="11"/>
    <n v="3"/>
    <n v="65.97"/>
    <n v="5"/>
    <n v="199.95"/>
    <x v="2"/>
    <x v="1"/>
    <x v="1"/>
    <x v="4"/>
  </r>
  <r>
    <d v="2025-02-20T00:00:00"/>
    <x v="16"/>
    <x v="16"/>
    <n v="1"/>
    <n v="207.99"/>
    <n v="1"/>
    <n v="259.99"/>
    <x v="4"/>
    <x v="2"/>
    <x v="1"/>
    <x v="4"/>
  </r>
  <r>
    <d v="2025-02-21T00:00:00"/>
    <x v="14"/>
    <x v="14"/>
    <n v="3"/>
    <n v="69.09"/>
    <n v="1"/>
    <n v="41.88"/>
    <x v="6"/>
    <x v="1"/>
    <x v="1"/>
    <x v="4"/>
  </r>
  <r>
    <d v="2025-02-22T00:00:00"/>
    <x v="10"/>
    <x v="10"/>
    <n v="2"/>
    <n v="43.98"/>
    <n v="2"/>
    <n v="79.98"/>
    <x v="2"/>
    <x v="1"/>
    <x v="1"/>
    <x v="4"/>
  </r>
  <r>
    <d v="2025-02-23T00:00:00"/>
    <x v="33"/>
    <x v="32"/>
    <n v="2"/>
    <n v="719.92"/>
    <n v="3"/>
    <n v="1199.8499999999999"/>
    <x v="0"/>
    <x v="6"/>
    <x v="1"/>
    <x v="4"/>
  </r>
  <r>
    <d v="2025-02-24T00:00:00"/>
    <x v="34"/>
    <x v="33"/>
    <n v="3"/>
    <n v="732.90000000000009"/>
    <n v="4"/>
    <n v="1396"/>
    <x v="15"/>
    <x v="6"/>
    <x v="1"/>
    <x v="4"/>
  </r>
  <r>
    <d v="2025-02-25T00:00:00"/>
    <x v="18"/>
    <x v="18"/>
    <n v="3"/>
    <n v="60"/>
    <n v="2"/>
    <n v="79.98"/>
    <x v="3"/>
    <x v="2"/>
    <x v="1"/>
    <x v="4"/>
  </r>
  <r>
    <d v="2025-02-26T00:00:00"/>
    <x v="17"/>
    <x v="17"/>
    <n v="1"/>
    <n v="183.25"/>
    <n v="2"/>
    <n v="431.18"/>
    <x v="7"/>
    <x v="2"/>
    <x v="1"/>
    <x v="4"/>
  </r>
  <r>
    <d v="2025-02-27T00:00:00"/>
    <x v="28"/>
    <x v="27"/>
    <n v="3"/>
    <n v="290.25"/>
    <n v="4"/>
    <n v="516"/>
    <x v="12"/>
    <x v="4"/>
    <x v="1"/>
    <x v="4"/>
  </r>
  <r>
    <d v="2025-02-28T00:00:00"/>
    <x v="6"/>
    <x v="6"/>
    <n v="3"/>
    <n v="45"/>
    <n v="2"/>
    <n v="59.98"/>
    <x v="3"/>
    <x v="0"/>
    <x v="1"/>
    <x v="4"/>
  </r>
  <r>
    <d v="2025-03-01T00:00:00"/>
    <x v="4"/>
    <x v="4"/>
    <n v="3"/>
    <n v="30"/>
    <n v="1"/>
    <n v="19.989999999999998"/>
    <x v="2"/>
    <x v="0"/>
    <x v="2"/>
    <x v="4"/>
  </r>
  <r>
    <d v="2025-03-02T00:00:00"/>
    <x v="27"/>
    <x v="26"/>
    <n v="38"/>
    <n v="3676.5"/>
    <n v="3"/>
    <n v="387"/>
    <x v="10"/>
    <x v="4"/>
    <x v="2"/>
    <x v="4"/>
  </r>
  <r>
    <d v="2025-03-03T00:00:00"/>
    <x v="3"/>
    <x v="3"/>
    <n v="30"/>
    <n v="1259.7"/>
    <n v="3"/>
    <n v="209.97"/>
    <x v="1"/>
    <x v="0"/>
    <x v="2"/>
    <x v="4"/>
  </r>
  <r>
    <d v="2025-03-04T00:00:00"/>
    <x v="33"/>
    <x v="32"/>
    <n v="1"/>
    <n v="359.96"/>
    <n v="5"/>
    <n v="1999.75"/>
    <x v="0"/>
    <x v="6"/>
    <x v="2"/>
    <x v="4"/>
  </r>
  <r>
    <d v="2025-03-05T00:00:00"/>
    <x v="10"/>
    <x v="10"/>
    <n v="3"/>
    <n v="65.97"/>
    <n v="4"/>
    <n v="159.96"/>
    <x v="2"/>
    <x v="1"/>
    <x v="2"/>
    <x v="4"/>
  </r>
  <r>
    <d v="2025-03-06T00:00:00"/>
    <x v="22"/>
    <x v="21"/>
    <n v="0"/>
    <n v="0"/>
    <n v="5"/>
    <n v="24975"/>
    <x v="0"/>
    <x v="3"/>
    <x v="2"/>
    <x v="4"/>
  </r>
  <r>
    <d v="2025-03-07T00:00:00"/>
    <x v="29"/>
    <x v="28"/>
    <n v="1"/>
    <n v="62.99"/>
    <n v="4"/>
    <n v="359.96"/>
    <x v="2"/>
    <x v="4"/>
    <x v="2"/>
    <x v="4"/>
  </r>
  <r>
    <d v="2025-03-08T00:00:00"/>
    <x v="29"/>
    <x v="28"/>
    <n v="1"/>
    <n v="62.99"/>
    <n v="5"/>
    <n v="449.95"/>
    <x v="2"/>
    <x v="4"/>
    <x v="2"/>
    <x v="4"/>
  </r>
  <r>
    <d v="2025-03-09T00:00:00"/>
    <x v="16"/>
    <x v="16"/>
    <n v="3"/>
    <n v="623.97"/>
    <n v="3"/>
    <n v="779.97"/>
    <x v="4"/>
    <x v="2"/>
    <x v="2"/>
    <x v="4"/>
  </r>
  <r>
    <d v="2025-03-10T00:00:00"/>
    <x v="2"/>
    <x v="2"/>
    <n v="0"/>
    <n v="0"/>
    <n v="5"/>
    <n v="499.95"/>
    <x v="1"/>
    <x v="0"/>
    <x v="2"/>
    <x v="4"/>
  </r>
  <r>
    <d v="2025-03-11T00:00:00"/>
    <x v="28"/>
    <x v="27"/>
    <n v="3"/>
    <n v="290.25"/>
    <n v="3"/>
    <n v="387"/>
    <x v="12"/>
    <x v="4"/>
    <x v="2"/>
    <x v="4"/>
  </r>
  <r>
    <d v="2025-03-12T00:00:00"/>
    <x v="16"/>
    <x v="16"/>
    <n v="3"/>
    <n v="623.97"/>
    <n v="1"/>
    <n v="259.99"/>
    <x v="4"/>
    <x v="2"/>
    <x v="2"/>
    <x v="4"/>
  </r>
  <r>
    <d v="2025-03-13T00:00:00"/>
    <x v="21"/>
    <x v="20"/>
    <n v="1"/>
    <n v="584.99"/>
    <n v="4"/>
    <n v="2599.96"/>
    <x v="4"/>
    <x v="2"/>
    <x v="2"/>
    <x v="4"/>
  </r>
  <r>
    <d v="2025-03-14T00:00:00"/>
    <x v="20"/>
    <x v="10"/>
    <n v="1"/>
    <n v="20"/>
    <n v="5"/>
    <n v="199.95"/>
    <x v="2"/>
    <x v="2"/>
    <x v="2"/>
    <x v="4"/>
  </r>
  <r>
    <d v="2025-03-15T00:00:00"/>
    <x v="7"/>
    <x v="7"/>
    <n v="2"/>
    <n v="469"/>
    <n v="5"/>
    <n v="1379.4"/>
    <x v="1"/>
    <x v="0"/>
    <x v="2"/>
    <x v="4"/>
  </r>
  <r>
    <d v="2025-03-16T00:00:00"/>
    <x v="13"/>
    <x v="13"/>
    <n v="1"/>
    <n v="89.91"/>
    <n v="4"/>
    <n v="479.52"/>
    <x v="6"/>
    <x v="1"/>
    <x v="2"/>
    <x v="4"/>
  </r>
  <r>
    <d v="2025-03-17T00:00:00"/>
    <x v="2"/>
    <x v="2"/>
    <n v="0"/>
    <n v="0"/>
    <n v="5"/>
    <n v="499.95"/>
    <x v="1"/>
    <x v="0"/>
    <x v="2"/>
    <x v="4"/>
  </r>
  <r>
    <d v="2025-03-18T00:00:00"/>
    <x v="18"/>
    <x v="18"/>
    <n v="2"/>
    <n v="40"/>
    <n v="3"/>
    <n v="119.97"/>
    <x v="3"/>
    <x v="2"/>
    <x v="2"/>
    <x v="4"/>
  </r>
  <r>
    <d v="2025-03-19T00:00:00"/>
    <x v="3"/>
    <x v="3"/>
    <n v="3"/>
    <n v="125.97"/>
    <n v="2"/>
    <n v="139.97999999999999"/>
    <x v="1"/>
    <x v="0"/>
    <x v="2"/>
    <x v="4"/>
  </r>
  <r>
    <d v="2025-03-20T00:00:00"/>
    <x v="0"/>
    <x v="0"/>
    <n v="2"/>
    <n v="691.18"/>
    <n v="2"/>
    <n v="863.98"/>
    <x v="0"/>
    <x v="0"/>
    <x v="2"/>
    <x v="4"/>
  </r>
  <r>
    <d v="2025-03-21T00:00:00"/>
    <x v="3"/>
    <x v="3"/>
    <n v="0"/>
    <n v="0"/>
    <n v="5"/>
    <n v="349.95"/>
    <x v="1"/>
    <x v="0"/>
    <x v="2"/>
    <x v="4"/>
  </r>
  <r>
    <d v="2025-03-22T00:00:00"/>
    <x v="23"/>
    <x v="22"/>
    <n v="1"/>
    <n v="35"/>
    <n v="2"/>
    <n v="140"/>
    <x v="8"/>
    <x v="3"/>
    <x v="2"/>
    <x v="4"/>
  </r>
  <r>
    <d v="2025-03-23T00:00:00"/>
    <x v="2"/>
    <x v="2"/>
    <n v="1"/>
    <n v="64.989999999999995"/>
    <n v="1"/>
    <n v="99.99"/>
    <x v="1"/>
    <x v="0"/>
    <x v="2"/>
    <x v="4"/>
  </r>
  <r>
    <d v="2025-03-24T00:00:00"/>
    <x v="13"/>
    <x v="13"/>
    <n v="2"/>
    <n v="179.82"/>
    <n v="4"/>
    <n v="479.52"/>
    <x v="6"/>
    <x v="1"/>
    <x v="2"/>
    <x v="4"/>
  </r>
  <r>
    <d v="2025-03-25T00:00:00"/>
    <x v="3"/>
    <x v="3"/>
    <n v="3"/>
    <n v="125.97"/>
    <n v="3"/>
    <n v="209.97"/>
    <x v="1"/>
    <x v="0"/>
    <x v="2"/>
    <x v="4"/>
  </r>
  <r>
    <d v="2025-03-26T00:00:00"/>
    <x v="35"/>
    <x v="34"/>
    <n v="0"/>
    <n v="0"/>
    <n v="5"/>
    <n v="265.75"/>
    <x v="16"/>
    <x v="6"/>
    <x v="2"/>
    <x v="4"/>
  </r>
  <r>
    <d v="2025-03-27T00:00:00"/>
    <x v="10"/>
    <x v="10"/>
    <n v="1"/>
    <n v="21.99"/>
    <n v="1"/>
    <n v="39.99"/>
    <x v="2"/>
    <x v="1"/>
    <x v="2"/>
    <x v="4"/>
  </r>
  <r>
    <d v="2025-03-28T00:00:00"/>
    <x v="8"/>
    <x v="8"/>
    <n v="1"/>
    <n v="199.99"/>
    <n v="4"/>
    <n v="999.96"/>
    <x v="4"/>
    <x v="1"/>
    <x v="2"/>
    <x v="4"/>
  </r>
  <r>
    <d v="2025-03-29T00:00:00"/>
    <x v="15"/>
    <x v="15"/>
    <n v="0"/>
    <n v="0"/>
    <n v="2"/>
    <n v="239.98"/>
    <x v="5"/>
    <x v="1"/>
    <x v="2"/>
    <x v="4"/>
  </r>
  <r>
    <d v="2025-03-30T00:00:00"/>
    <x v="14"/>
    <x v="14"/>
    <n v="0"/>
    <n v="0"/>
    <n v="3"/>
    <n v="125.64"/>
    <x v="6"/>
    <x v="1"/>
    <x v="2"/>
    <x v="4"/>
  </r>
  <r>
    <d v="2025-03-31T00:00:00"/>
    <x v="8"/>
    <x v="8"/>
    <n v="1"/>
    <n v="199.99"/>
    <n v="3"/>
    <n v="749.97"/>
    <x v="4"/>
    <x v="1"/>
    <x v="2"/>
    <x v="4"/>
  </r>
  <r>
    <d v="2025-04-01T00:00:00"/>
    <x v="8"/>
    <x v="8"/>
    <n v="1"/>
    <n v="199.99"/>
    <n v="4"/>
    <n v="999.96"/>
    <x v="4"/>
    <x v="1"/>
    <x v="3"/>
    <x v="4"/>
  </r>
  <r>
    <d v="2025-04-02T00:00:00"/>
    <x v="9"/>
    <x v="9"/>
    <n v="2"/>
    <n v="77.98"/>
    <n v="5"/>
    <n v="299.95"/>
    <x v="5"/>
    <x v="1"/>
    <x v="3"/>
    <x v="4"/>
  </r>
  <r>
    <d v="2025-04-03T00:00:00"/>
    <x v="16"/>
    <x v="16"/>
    <n v="2"/>
    <n v="415.98"/>
    <n v="1"/>
    <n v="259.99"/>
    <x v="4"/>
    <x v="2"/>
    <x v="3"/>
    <x v="4"/>
  </r>
  <r>
    <d v="2025-04-04T00:00:00"/>
    <x v="35"/>
    <x v="34"/>
    <n v="0"/>
    <n v="0"/>
    <n v="5"/>
    <n v="265.75"/>
    <x v="16"/>
    <x v="6"/>
    <x v="3"/>
    <x v="4"/>
  </r>
  <r>
    <d v="2025-04-05T00:00:00"/>
    <x v="26"/>
    <x v="25"/>
    <n v="1"/>
    <n v="211.65"/>
    <n v="4"/>
    <n v="996"/>
    <x v="11"/>
    <x v="4"/>
    <x v="3"/>
    <x v="4"/>
  </r>
  <r>
    <d v="2025-04-06T00:00:00"/>
    <x v="30"/>
    <x v="29"/>
    <n v="0"/>
    <n v="0"/>
    <n v="1"/>
    <n v="89.99"/>
    <x v="13"/>
    <x v="4"/>
    <x v="3"/>
    <x v="4"/>
  </r>
  <r>
    <d v="2025-04-07T00:00:00"/>
    <x v="28"/>
    <x v="27"/>
    <n v="3"/>
    <n v="290.25"/>
    <n v="2"/>
    <n v="258"/>
    <x v="12"/>
    <x v="4"/>
    <x v="3"/>
    <x v="4"/>
  </r>
  <r>
    <d v="2025-04-08T00:00:00"/>
    <x v="3"/>
    <x v="3"/>
    <n v="2"/>
    <n v="83.98"/>
    <n v="4"/>
    <n v="279.95999999999998"/>
    <x v="1"/>
    <x v="0"/>
    <x v="3"/>
    <x v="4"/>
  </r>
  <r>
    <d v="2025-04-09T00:00:00"/>
    <x v="32"/>
    <x v="31"/>
    <n v="2"/>
    <n v="149.97999999999999"/>
    <n v="2"/>
    <n v="199.98"/>
    <x v="2"/>
    <x v="5"/>
    <x v="3"/>
    <x v="4"/>
  </r>
  <r>
    <d v="2025-04-10T00:00:00"/>
    <x v="19"/>
    <x v="19"/>
    <n v="0"/>
    <n v="0"/>
    <n v="4"/>
    <n v="1306.76"/>
    <x v="7"/>
    <x v="2"/>
    <x v="3"/>
    <x v="4"/>
  </r>
  <r>
    <d v="2025-04-11T00:00:00"/>
    <x v="31"/>
    <x v="30"/>
    <n v="1"/>
    <n v="38.99"/>
    <n v="3"/>
    <n v="179.97"/>
    <x v="14"/>
    <x v="5"/>
    <x v="3"/>
    <x v="4"/>
  </r>
  <r>
    <d v="2025-04-12T00:00:00"/>
    <x v="14"/>
    <x v="14"/>
    <n v="0"/>
    <n v="0"/>
    <n v="2"/>
    <n v="83.76"/>
    <x v="6"/>
    <x v="1"/>
    <x v="3"/>
    <x v="4"/>
  </r>
  <r>
    <d v="2025-04-13T00:00:00"/>
    <x v="25"/>
    <x v="24"/>
    <n v="1"/>
    <n v="12"/>
    <n v="5"/>
    <n v="100"/>
    <x v="10"/>
    <x v="4"/>
    <x v="3"/>
    <x v="4"/>
  </r>
  <r>
    <d v="2025-04-14T00:00:00"/>
    <x v="35"/>
    <x v="34"/>
    <n v="36"/>
    <n v="1243.8"/>
    <n v="1"/>
    <n v="53.15"/>
    <x v="16"/>
    <x v="6"/>
    <x v="3"/>
    <x v="4"/>
  </r>
  <r>
    <d v="2025-04-15T00:00:00"/>
    <x v="12"/>
    <x v="12"/>
    <n v="2"/>
    <n v="65.42"/>
    <n v="4"/>
    <n v="201.28"/>
    <x v="6"/>
    <x v="1"/>
    <x v="3"/>
    <x v="4"/>
  </r>
  <r>
    <d v="2025-04-16T00:00:00"/>
    <x v="33"/>
    <x v="32"/>
    <n v="2"/>
    <n v="719.92"/>
    <n v="3"/>
    <n v="1199.8499999999999"/>
    <x v="0"/>
    <x v="6"/>
    <x v="3"/>
    <x v="4"/>
  </r>
  <r>
    <d v="2025-04-17T00:00:00"/>
    <x v="5"/>
    <x v="5"/>
    <n v="3"/>
    <n v="42"/>
    <n v="4"/>
    <n v="111.96"/>
    <x v="2"/>
    <x v="0"/>
    <x v="3"/>
    <x v="4"/>
  </r>
  <r>
    <d v="2025-04-18T00:00:00"/>
    <x v="10"/>
    <x v="10"/>
    <n v="1"/>
    <n v="21.99"/>
    <n v="2"/>
    <n v="79.98"/>
    <x v="2"/>
    <x v="1"/>
    <x v="3"/>
    <x v="4"/>
  </r>
  <r>
    <d v="2025-04-19T00:00:00"/>
    <x v="27"/>
    <x v="26"/>
    <n v="1"/>
    <n v="96.75"/>
    <n v="3"/>
    <n v="387"/>
    <x v="10"/>
    <x v="4"/>
    <x v="3"/>
    <x v="4"/>
  </r>
  <r>
    <d v="2025-04-20T00:00:00"/>
    <x v="2"/>
    <x v="2"/>
    <n v="0"/>
    <n v="0"/>
    <n v="2"/>
    <n v="199.98"/>
    <x v="1"/>
    <x v="0"/>
    <x v="3"/>
    <x v="4"/>
  </r>
  <r>
    <d v="2025-04-21T00:00:00"/>
    <x v="19"/>
    <x v="19"/>
    <n v="3"/>
    <n v="882.06"/>
    <n v="5"/>
    <n v="1633.45"/>
    <x v="7"/>
    <x v="2"/>
    <x v="3"/>
    <x v="4"/>
  </r>
  <r>
    <d v="2025-04-22T00:00:00"/>
    <x v="32"/>
    <x v="31"/>
    <n v="1"/>
    <n v="74.989999999999995"/>
    <n v="4"/>
    <n v="399.96"/>
    <x v="2"/>
    <x v="5"/>
    <x v="3"/>
    <x v="4"/>
  </r>
  <r>
    <d v="2025-04-23T00:00:00"/>
    <x v="14"/>
    <x v="14"/>
    <n v="0"/>
    <n v="0"/>
    <n v="3"/>
    <n v="125.64"/>
    <x v="6"/>
    <x v="1"/>
    <x v="3"/>
    <x v="4"/>
  </r>
  <r>
    <d v="2025-04-24T00:00:00"/>
    <x v="12"/>
    <x v="12"/>
    <n v="0"/>
    <n v="0"/>
    <n v="5"/>
    <n v="251.6"/>
    <x v="6"/>
    <x v="1"/>
    <x v="3"/>
    <x v="4"/>
  </r>
  <r>
    <d v="2025-04-25T00:00:00"/>
    <x v="10"/>
    <x v="10"/>
    <n v="0"/>
    <n v="0"/>
    <n v="5"/>
    <n v="199.95"/>
    <x v="2"/>
    <x v="1"/>
    <x v="3"/>
    <x v="4"/>
  </r>
  <r>
    <d v="2025-04-26T00:00:00"/>
    <x v="22"/>
    <x v="21"/>
    <n v="0"/>
    <n v="0"/>
    <n v="3"/>
    <n v="14985"/>
    <x v="0"/>
    <x v="3"/>
    <x v="3"/>
    <x v="4"/>
  </r>
  <r>
    <d v="2025-04-27T00:00:00"/>
    <x v="9"/>
    <x v="9"/>
    <n v="2"/>
    <n v="77.98"/>
    <n v="3"/>
    <n v="179.97"/>
    <x v="5"/>
    <x v="1"/>
    <x v="3"/>
    <x v="4"/>
  </r>
  <r>
    <d v="2025-04-28T00:00:00"/>
    <x v="22"/>
    <x v="21"/>
    <n v="0"/>
    <n v="0"/>
    <n v="1"/>
    <n v="4995"/>
    <x v="0"/>
    <x v="3"/>
    <x v="3"/>
    <x v="4"/>
  </r>
  <r>
    <d v="2025-04-29T00:00:00"/>
    <x v="7"/>
    <x v="7"/>
    <n v="1"/>
    <n v="234.5"/>
    <n v="1"/>
    <n v="275.88"/>
    <x v="1"/>
    <x v="0"/>
    <x v="3"/>
    <x v="4"/>
  </r>
  <r>
    <d v="2025-04-30T00:00:00"/>
    <x v="2"/>
    <x v="2"/>
    <n v="42"/>
    <n v="2729.58"/>
    <n v="4"/>
    <n v="399.96"/>
    <x v="1"/>
    <x v="0"/>
    <x v="3"/>
    <x v="4"/>
  </r>
  <r>
    <d v="2025-05-01T00:00:00"/>
    <x v="34"/>
    <x v="33"/>
    <n v="1"/>
    <n v="244.3"/>
    <n v="1"/>
    <n v="349"/>
    <x v="15"/>
    <x v="6"/>
    <x v="4"/>
    <x v="4"/>
  </r>
  <r>
    <d v="2025-05-02T00:00:00"/>
    <x v="12"/>
    <x v="12"/>
    <n v="0"/>
    <n v="0"/>
    <n v="1"/>
    <n v="50.32"/>
    <x v="6"/>
    <x v="1"/>
    <x v="4"/>
    <x v="4"/>
  </r>
  <r>
    <d v="2025-05-03T00:00:00"/>
    <x v="8"/>
    <x v="8"/>
    <n v="2"/>
    <n v="399.98"/>
    <n v="3"/>
    <n v="749.97"/>
    <x v="4"/>
    <x v="1"/>
    <x v="4"/>
    <x v="4"/>
  </r>
  <r>
    <d v="2025-05-04T00:00:00"/>
    <x v="3"/>
    <x v="3"/>
    <n v="0"/>
    <n v="0"/>
    <n v="3"/>
    <n v="209.97"/>
    <x v="1"/>
    <x v="0"/>
    <x v="4"/>
    <x v="4"/>
  </r>
  <r>
    <d v="2025-05-05T00:00:00"/>
    <x v="5"/>
    <x v="5"/>
    <n v="0"/>
    <n v="0"/>
    <n v="1"/>
    <n v="27.99"/>
    <x v="2"/>
    <x v="0"/>
    <x v="4"/>
    <x v="4"/>
  </r>
  <r>
    <d v="2025-05-06T00:00:00"/>
    <x v="33"/>
    <x v="32"/>
    <n v="0"/>
    <n v="0"/>
    <n v="4"/>
    <n v="1599.8"/>
    <x v="0"/>
    <x v="6"/>
    <x v="4"/>
    <x v="4"/>
  </r>
  <r>
    <d v="2025-05-07T00:00:00"/>
    <x v="12"/>
    <x v="12"/>
    <n v="2"/>
    <n v="65.42"/>
    <n v="3"/>
    <n v="150.96"/>
    <x v="6"/>
    <x v="1"/>
    <x v="4"/>
    <x v="4"/>
  </r>
  <r>
    <d v="2025-05-08T00:00:00"/>
    <x v="18"/>
    <x v="18"/>
    <n v="0"/>
    <n v="0"/>
    <n v="1"/>
    <n v="39.99"/>
    <x v="3"/>
    <x v="2"/>
    <x v="4"/>
    <x v="4"/>
  </r>
  <r>
    <d v="2025-05-09T00:00:00"/>
    <x v="2"/>
    <x v="2"/>
    <n v="0"/>
    <n v="0"/>
    <n v="3"/>
    <n v="299.97000000000003"/>
    <x v="1"/>
    <x v="0"/>
    <x v="4"/>
    <x v="4"/>
  </r>
  <r>
    <d v="2025-05-10T00:00:00"/>
    <x v="16"/>
    <x v="16"/>
    <n v="3"/>
    <n v="623.97"/>
    <n v="3"/>
    <n v="779.97"/>
    <x v="4"/>
    <x v="2"/>
    <x v="4"/>
    <x v="4"/>
  </r>
  <r>
    <d v="2025-05-11T00:00:00"/>
    <x v="28"/>
    <x v="27"/>
    <n v="0"/>
    <n v="0"/>
    <n v="1"/>
    <n v="129"/>
    <x v="12"/>
    <x v="4"/>
    <x v="4"/>
    <x v="4"/>
  </r>
  <r>
    <d v="2025-05-12T00:00:00"/>
    <x v="4"/>
    <x v="4"/>
    <n v="2"/>
    <n v="20"/>
    <n v="5"/>
    <n v="99.95"/>
    <x v="2"/>
    <x v="0"/>
    <x v="4"/>
    <x v="4"/>
  </r>
  <r>
    <d v="2025-05-13T00:00:00"/>
    <x v="12"/>
    <x v="12"/>
    <n v="1"/>
    <n v="32.71"/>
    <n v="5"/>
    <n v="251.6"/>
    <x v="6"/>
    <x v="1"/>
    <x v="4"/>
    <x v="4"/>
  </r>
  <r>
    <d v="2025-05-14T00:00:00"/>
    <x v="0"/>
    <x v="0"/>
    <n v="26"/>
    <n v="8985.34"/>
    <n v="2"/>
    <n v="863.98"/>
    <x v="0"/>
    <x v="0"/>
    <x v="4"/>
    <x v="4"/>
  </r>
  <r>
    <d v="2025-05-15T00:00:00"/>
    <x v="26"/>
    <x v="25"/>
    <n v="3"/>
    <n v="634.95000000000005"/>
    <n v="5"/>
    <n v="1245"/>
    <x v="11"/>
    <x v="4"/>
    <x v="4"/>
    <x v="4"/>
  </r>
  <r>
    <d v="2025-05-16T00:00:00"/>
    <x v="3"/>
    <x v="3"/>
    <n v="1"/>
    <n v="41.99"/>
    <n v="3"/>
    <n v="209.97"/>
    <x v="1"/>
    <x v="0"/>
    <x v="4"/>
    <x v="4"/>
  </r>
  <r>
    <d v="2025-05-17T00:00:00"/>
    <x v="0"/>
    <x v="0"/>
    <n v="3"/>
    <n v="1036.77"/>
    <n v="4"/>
    <n v="1727.96"/>
    <x v="0"/>
    <x v="0"/>
    <x v="4"/>
    <x v="4"/>
  </r>
  <r>
    <d v="2025-05-18T00:00:00"/>
    <x v="22"/>
    <x v="21"/>
    <n v="0"/>
    <n v="0"/>
    <n v="5"/>
    <n v="24975"/>
    <x v="0"/>
    <x v="3"/>
    <x v="4"/>
    <x v="4"/>
  </r>
  <r>
    <d v="2025-05-19T00:00:00"/>
    <x v="2"/>
    <x v="2"/>
    <n v="1"/>
    <n v="64.989999999999995"/>
    <n v="4"/>
    <n v="399.96"/>
    <x v="1"/>
    <x v="0"/>
    <x v="4"/>
    <x v="4"/>
  </r>
  <r>
    <d v="2025-05-20T00:00:00"/>
    <x v="27"/>
    <x v="26"/>
    <n v="0"/>
    <n v="0"/>
    <n v="4"/>
    <n v="516"/>
    <x v="10"/>
    <x v="4"/>
    <x v="4"/>
    <x v="4"/>
  </r>
  <r>
    <d v="2025-05-21T00:00:00"/>
    <x v="33"/>
    <x v="32"/>
    <n v="3"/>
    <n v="1079.8799999999999"/>
    <n v="3"/>
    <n v="1199.8499999999999"/>
    <x v="0"/>
    <x v="6"/>
    <x v="4"/>
    <x v="4"/>
  </r>
  <r>
    <d v="2025-05-22T00:00:00"/>
    <x v="26"/>
    <x v="25"/>
    <n v="2"/>
    <n v="423.3"/>
    <n v="1"/>
    <n v="249"/>
    <x v="11"/>
    <x v="4"/>
    <x v="4"/>
    <x v="4"/>
  </r>
  <r>
    <d v="2025-05-23T00:00:00"/>
    <x v="24"/>
    <x v="23"/>
    <n v="6"/>
    <n v="75600"/>
    <n v="1"/>
    <n v="14000"/>
    <x v="9"/>
    <x v="3"/>
    <x v="4"/>
    <x v="4"/>
  </r>
  <r>
    <d v="2025-05-24T00:00:00"/>
    <x v="7"/>
    <x v="7"/>
    <n v="3"/>
    <n v="703.5"/>
    <n v="3"/>
    <n v="827.64"/>
    <x v="1"/>
    <x v="0"/>
    <x v="4"/>
    <x v="4"/>
  </r>
  <r>
    <d v="2025-05-25T00:00:00"/>
    <x v="25"/>
    <x v="24"/>
    <n v="0"/>
    <n v="0"/>
    <n v="1"/>
    <n v="20"/>
    <x v="10"/>
    <x v="4"/>
    <x v="4"/>
    <x v="4"/>
  </r>
  <r>
    <d v="2025-05-26T00:00:00"/>
    <x v="6"/>
    <x v="6"/>
    <n v="2"/>
    <n v="30"/>
    <n v="3"/>
    <n v="89.97"/>
    <x v="3"/>
    <x v="0"/>
    <x v="4"/>
    <x v="4"/>
  </r>
  <r>
    <d v="2025-05-27T00:00:00"/>
    <x v="6"/>
    <x v="6"/>
    <n v="1"/>
    <n v="15"/>
    <n v="2"/>
    <n v="59.98"/>
    <x v="3"/>
    <x v="0"/>
    <x v="4"/>
    <x v="4"/>
  </r>
  <r>
    <d v="2025-05-28T00:00:00"/>
    <x v="22"/>
    <x v="21"/>
    <n v="2"/>
    <n v="8991"/>
    <n v="2"/>
    <n v="9990"/>
    <x v="0"/>
    <x v="3"/>
    <x v="4"/>
    <x v="4"/>
  </r>
  <r>
    <d v="2025-05-29T00:00:00"/>
    <x v="12"/>
    <x v="12"/>
    <n v="1"/>
    <n v="32.71"/>
    <n v="5"/>
    <n v="251.6"/>
    <x v="6"/>
    <x v="1"/>
    <x v="4"/>
    <x v="4"/>
  </r>
  <r>
    <d v="2025-05-30T00:00:00"/>
    <x v="30"/>
    <x v="29"/>
    <n v="3"/>
    <n v="188.97"/>
    <n v="2"/>
    <n v="179.98"/>
    <x v="13"/>
    <x v="4"/>
    <x v="4"/>
    <x v="4"/>
  </r>
  <r>
    <d v="2025-05-31T00:00:00"/>
    <x v="33"/>
    <x v="32"/>
    <n v="1"/>
    <n v="359.96"/>
    <n v="4"/>
    <n v="1599.8"/>
    <x v="0"/>
    <x v="6"/>
    <x v="4"/>
    <x v="4"/>
  </r>
  <r>
    <d v="2025-06-01T00:00:00"/>
    <x v="17"/>
    <x v="17"/>
    <n v="3"/>
    <n v="549.75"/>
    <n v="1"/>
    <n v="215.59"/>
    <x v="7"/>
    <x v="2"/>
    <x v="5"/>
    <x v="4"/>
  </r>
  <r>
    <d v="2025-06-02T00:00:00"/>
    <x v="0"/>
    <x v="0"/>
    <n v="0"/>
    <n v="0"/>
    <n v="5"/>
    <n v="2159.9499999999998"/>
    <x v="0"/>
    <x v="0"/>
    <x v="5"/>
    <x v="4"/>
  </r>
  <r>
    <d v="2025-06-03T00:00:00"/>
    <x v="6"/>
    <x v="6"/>
    <n v="1"/>
    <n v="15"/>
    <n v="2"/>
    <n v="59.98"/>
    <x v="3"/>
    <x v="0"/>
    <x v="5"/>
    <x v="4"/>
  </r>
  <r>
    <d v="2025-06-04T00:00:00"/>
    <x v="33"/>
    <x v="32"/>
    <n v="2"/>
    <n v="719.92"/>
    <n v="5"/>
    <n v="1999.75"/>
    <x v="0"/>
    <x v="6"/>
    <x v="5"/>
    <x v="4"/>
  </r>
  <r>
    <d v="2025-06-05T00:00:00"/>
    <x v="35"/>
    <x v="34"/>
    <n v="3"/>
    <n v="103.64999999999999"/>
    <n v="1"/>
    <n v="53.15"/>
    <x v="16"/>
    <x v="6"/>
    <x v="5"/>
    <x v="4"/>
  </r>
  <r>
    <d v="2025-06-06T00:00:00"/>
    <x v="3"/>
    <x v="3"/>
    <n v="3"/>
    <n v="125.97"/>
    <n v="1"/>
    <n v="69.989999999999995"/>
    <x v="1"/>
    <x v="0"/>
    <x v="5"/>
    <x v="4"/>
  </r>
  <r>
    <d v="2025-06-07T00:00:00"/>
    <x v="28"/>
    <x v="27"/>
    <n v="3"/>
    <n v="290.25"/>
    <n v="3"/>
    <n v="387"/>
    <x v="12"/>
    <x v="4"/>
    <x v="5"/>
    <x v="4"/>
  </r>
  <r>
    <d v="2025-06-08T00:00:00"/>
    <x v="17"/>
    <x v="17"/>
    <n v="0"/>
    <n v="0"/>
    <n v="5"/>
    <n v="1077.95"/>
    <x v="7"/>
    <x v="2"/>
    <x v="5"/>
    <x v="4"/>
  </r>
  <r>
    <d v="2025-06-09T00:00:00"/>
    <x v="6"/>
    <x v="6"/>
    <n v="2"/>
    <n v="30"/>
    <n v="1"/>
    <n v="29.99"/>
    <x v="3"/>
    <x v="0"/>
    <x v="5"/>
    <x v="4"/>
  </r>
  <r>
    <d v="2025-06-10T00:00:00"/>
    <x v="28"/>
    <x v="27"/>
    <n v="3"/>
    <n v="290.25"/>
    <n v="5"/>
    <n v="645"/>
    <x v="12"/>
    <x v="4"/>
    <x v="5"/>
    <x v="4"/>
  </r>
  <r>
    <d v="2025-06-11T00:00:00"/>
    <x v="8"/>
    <x v="8"/>
    <n v="2"/>
    <n v="399.98"/>
    <n v="1"/>
    <n v="249.99"/>
    <x v="4"/>
    <x v="1"/>
    <x v="5"/>
    <x v="4"/>
  </r>
  <r>
    <d v="2025-06-12T00:00:00"/>
    <x v="18"/>
    <x v="18"/>
    <n v="3"/>
    <n v="60"/>
    <n v="5"/>
    <n v="199.95"/>
    <x v="3"/>
    <x v="2"/>
    <x v="5"/>
    <x v="4"/>
  </r>
  <r>
    <d v="2025-06-13T00:00:00"/>
    <x v="18"/>
    <x v="18"/>
    <n v="2"/>
    <n v="40"/>
    <n v="3"/>
    <n v="119.97"/>
    <x v="3"/>
    <x v="2"/>
    <x v="5"/>
    <x v="4"/>
  </r>
  <r>
    <d v="2025-06-14T00:00:00"/>
    <x v="19"/>
    <x v="19"/>
    <n v="1"/>
    <n v="294.02"/>
    <n v="5"/>
    <n v="1633.45"/>
    <x v="7"/>
    <x v="2"/>
    <x v="5"/>
    <x v="4"/>
  </r>
  <r>
    <d v="2025-06-15T00:00:00"/>
    <x v="25"/>
    <x v="24"/>
    <n v="0"/>
    <n v="0"/>
    <n v="4"/>
    <n v="80"/>
    <x v="10"/>
    <x v="4"/>
    <x v="5"/>
    <x v="4"/>
  </r>
  <r>
    <d v="2025-06-16T00:00:00"/>
    <x v="5"/>
    <x v="5"/>
    <n v="0"/>
    <n v="0"/>
    <n v="2"/>
    <n v="55.98"/>
    <x v="2"/>
    <x v="0"/>
    <x v="5"/>
    <x v="4"/>
  </r>
  <r>
    <d v="2025-06-17T00:00:00"/>
    <x v="2"/>
    <x v="2"/>
    <n v="2"/>
    <n v="129.97999999999999"/>
    <n v="2"/>
    <n v="199.98"/>
    <x v="1"/>
    <x v="0"/>
    <x v="5"/>
    <x v="4"/>
  </r>
  <r>
    <d v="2025-06-18T00:00:00"/>
    <x v="33"/>
    <x v="32"/>
    <n v="2"/>
    <n v="719.92"/>
    <n v="5"/>
    <n v="1999.75"/>
    <x v="0"/>
    <x v="6"/>
    <x v="5"/>
    <x v="4"/>
  </r>
  <r>
    <d v="2025-06-19T00:00:00"/>
    <x v="19"/>
    <x v="19"/>
    <n v="3"/>
    <n v="882.06"/>
    <n v="1"/>
    <n v="326.69"/>
    <x v="7"/>
    <x v="2"/>
    <x v="5"/>
    <x v="4"/>
  </r>
  <r>
    <d v="2025-06-20T00:00:00"/>
    <x v="24"/>
    <x v="23"/>
    <n v="1"/>
    <n v="12600"/>
    <n v="1"/>
    <n v="14000"/>
    <x v="9"/>
    <x v="3"/>
    <x v="5"/>
    <x v="4"/>
  </r>
  <r>
    <d v="2025-06-21T00:00:00"/>
    <x v="25"/>
    <x v="24"/>
    <n v="1"/>
    <n v="12"/>
    <n v="2"/>
    <n v="40"/>
    <x v="10"/>
    <x v="4"/>
    <x v="5"/>
    <x v="4"/>
  </r>
  <r>
    <d v="2025-06-22T00:00:00"/>
    <x v="5"/>
    <x v="5"/>
    <n v="3"/>
    <n v="42"/>
    <n v="4"/>
    <n v="111.96"/>
    <x v="2"/>
    <x v="0"/>
    <x v="5"/>
    <x v="4"/>
  </r>
  <r>
    <d v="2025-06-23T00:00:00"/>
    <x v="10"/>
    <x v="10"/>
    <n v="1"/>
    <n v="21.99"/>
    <n v="4"/>
    <n v="159.96"/>
    <x v="2"/>
    <x v="1"/>
    <x v="5"/>
    <x v="4"/>
  </r>
  <r>
    <d v="2025-06-24T00:00:00"/>
    <x v="18"/>
    <x v="18"/>
    <n v="0"/>
    <n v="0"/>
    <n v="1"/>
    <n v="39.99"/>
    <x v="3"/>
    <x v="2"/>
    <x v="5"/>
    <x v="4"/>
  </r>
  <r>
    <d v="2025-06-25T00:00:00"/>
    <x v="35"/>
    <x v="34"/>
    <n v="2"/>
    <n v="69.099999999999994"/>
    <n v="2"/>
    <n v="106.3"/>
    <x v="16"/>
    <x v="6"/>
    <x v="5"/>
    <x v="4"/>
  </r>
  <r>
    <d v="2025-06-26T00:00:00"/>
    <x v="26"/>
    <x v="25"/>
    <n v="3"/>
    <n v="634.95000000000005"/>
    <n v="1"/>
    <n v="249"/>
    <x v="11"/>
    <x v="4"/>
    <x v="5"/>
    <x v="4"/>
  </r>
  <r>
    <d v="2025-06-27T00:00:00"/>
    <x v="33"/>
    <x v="32"/>
    <n v="3"/>
    <n v="1079.8799999999999"/>
    <n v="5"/>
    <n v="1999.75"/>
    <x v="0"/>
    <x v="6"/>
    <x v="5"/>
    <x v="4"/>
  </r>
  <r>
    <d v="2025-06-28T00:00:00"/>
    <x v="25"/>
    <x v="24"/>
    <n v="0"/>
    <n v="0"/>
    <n v="1"/>
    <n v="20"/>
    <x v="10"/>
    <x v="4"/>
    <x v="5"/>
    <x v="4"/>
  </r>
  <r>
    <d v="2025-06-29T00:00:00"/>
    <x v="15"/>
    <x v="15"/>
    <n v="2"/>
    <n v="179.98"/>
    <n v="3"/>
    <n v="359.97"/>
    <x v="5"/>
    <x v="1"/>
    <x v="5"/>
    <x v="4"/>
  </r>
  <r>
    <d v="2025-06-30T00:00:00"/>
    <x v="27"/>
    <x v="26"/>
    <n v="3"/>
    <n v="290.25"/>
    <n v="4"/>
    <n v="516"/>
    <x v="10"/>
    <x v="4"/>
    <x v="5"/>
    <x v="4"/>
  </r>
  <r>
    <d v="2025-07-01T00:00:00"/>
    <x v="21"/>
    <x v="20"/>
    <n v="0"/>
    <n v="0"/>
    <n v="2"/>
    <n v="1299.98"/>
    <x v="4"/>
    <x v="2"/>
    <x v="6"/>
    <x v="4"/>
  </r>
  <r>
    <d v="2025-07-02T00:00:00"/>
    <x v="0"/>
    <x v="0"/>
    <n v="2"/>
    <n v="691.18"/>
    <n v="3"/>
    <n v="1295.97"/>
    <x v="0"/>
    <x v="0"/>
    <x v="6"/>
    <x v="4"/>
  </r>
  <r>
    <d v="2025-07-03T00:00:00"/>
    <x v="27"/>
    <x v="26"/>
    <n v="2"/>
    <n v="193.5"/>
    <n v="1"/>
    <n v="129"/>
    <x v="10"/>
    <x v="4"/>
    <x v="6"/>
    <x v="4"/>
  </r>
  <r>
    <d v="2025-07-04T00:00:00"/>
    <x v="18"/>
    <x v="18"/>
    <n v="2"/>
    <n v="40"/>
    <n v="5"/>
    <n v="199.95"/>
    <x v="3"/>
    <x v="2"/>
    <x v="6"/>
    <x v="4"/>
  </r>
  <r>
    <d v="2025-07-05T00:00:00"/>
    <x v="21"/>
    <x v="20"/>
    <n v="2"/>
    <n v="1169.98"/>
    <n v="4"/>
    <n v="2599.96"/>
    <x v="4"/>
    <x v="2"/>
    <x v="6"/>
    <x v="4"/>
  </r>
  <r>
    <d v="2025-07-06T00:00:00"/>
    <x v="24"/>
    <x v="23"/>
    <n v="0"/>
    <n v="0"/>
    <n v="1"/>
    <n v="14000"/>
    <x v="9"/>
    <x v="3"/>
    <x v="6"/>
    <x v="4"/>
  </r>
  <r>
    <d v="2025-07-07T00:00:00"/>
    <x v="18"/>
    <x v="18"/>
    <n v="2"/>
    <n v="40"/>
    <n v="4"/>
    <n v="159.96"/>
    <x v="3"/>
    <x v="2"/>
    <x v="6"/>
    <x v="4"/>
  </r>
  <r>
    <d v="2025-07-08T00:00:00"/>
    <x v="13"/>
    <x v="13"/>
    <n v="3"/>
    <n v="269.73"/>
    <n v="4"/>
    <n v="479.52"/>
    <x v="6"/>
    <x v="1"/>
    <x v="6"/>
    <x v="4"/>
  </r>
  <r>
    <d v="2025-07-09T00:00:00"/>
    <x v="7"/>
    <x v="7"/>
    <n v="2"/>
    <n v="469"/>
    <n v="5"/>
    <n v="1379.4"/>
    <x v="1"/>
    <x v="0"/>
    <x v="6"/>
    <x v="4"/>
  </r>
  <r>
    <d v="2025-07-10T00:00:00"/>
    <x v="6"/>
    <x v="6"/>
    <n v="0"/>
    <n v="0"/>
    <n v="5"/>
    <n v="149.94999999999999"/>
    <x v="3"/>
    <x v="0"/>
    <x v="6"/>
    <x v="4"/>
  </r>
  <r>
    <d v="2025-07-11T00:00:00"/>
    <x v="15"/>
    <x v="15"/>
    <n v="3"/>
    <n v="269.96999999999997"/>
    <n v="2"/>
    <n v="239.98"/>
    <x v="5"/>
    <x v="1"/>
    <x v="6"/>
    <x v="4"/>
  </r>
  <r>
    <d v="2025-07-12T00:00:00"/>
    <x v="15"/>
    <x v="15"/>
    <n v="2"/>
    <n v="179.98"/>
    <n v="5"/>
    <n v="599.95000000000005"/>
    <x v="5"/>
    <x v="1"/>
    <x v="6"/>
    <x v="4"/>
  </r>
  <r>
    <d v="2025-07-13T00:00:00"/>
    <x v="1"/>
    <x v="1"/>
    <n v="31"/>
    <n v="5424.6900000000005"/>
    <n v="1"/>
    <n v="249.99"/>
    <x v="1"/>
    <x v="0"/>
    <x v="6"/>
    <x v="4"/>
  </r>
  <r>
    <d v="2025-07-14T00:00:00"/>
    <x v="30"/>
    <x v="29"/>
    <n v="3"/>
    <n v="188.97"/>
    <n v="5"/>
    <n v="449.95"/>
    <x v="13"/>
    <x v="4"/>
    <x v="6"/>
    <x v="4"/>
  </r>
  <r>
    <d v="2025-07-15T00:00:00"/>
    <x v="1"/>
    <x v="1"/>
    <n v="2"/>
    <n v="349.98"/>
    <n v="4"/>
    <n v="999.96"/>
    <x v="1"/>
    <x v="0"/>
    <x v="6"/>
    <x v="4"/>
  </r>
  <r>
    <d v="2025-07-16T00:00:00"/>
    <x v="18"/>
    <x v="18"/>
    <n v="2"/>
    <n v="40"/>
    <n v="2"/>
    <n v="79.98"/>
    <x v="3"/>
    <x v="2"/>
    <x v="6"/>
    <x v="4"/>
  </r>
  <r>
    <d v="2025-07-17T00:00:00"/>
    <x v="1"/>
    <x v="1"/>
    <n v="0"/>
    <n v="0"/>
    <n v="5"/>
    <n v="1249.95"/>
    <x v="1"/>
    <x v="0"/>
    <x v="6"/>
    <x v="4"/>
  </r>
  <r>
    <d v="2025-07-18T00:00:00"/>
    <x v="30"/>
    <x v="29"/>
    <n v="1"/>
    <n v="62.99"/>
    <n v="5"/>
    <n v="449.95"/>
    <x v="13"/>
    <x v="4"/>
    <x v="6"/>
    <x v="4"/>
  </r>
  <r>
    <d v="2025-07-19T00:00:00"/>
    <x v="0"/>
    <x v="0"/>
    <n v="1"/>
    <n v="345.59"/>
    <n v="4"/>
    <n v="1727.96"/>
    <x v="0"/>
    <x v="0"/>
    <x v="6"/>
    <x v="4"/>
  </r>
  <r>
    <d v="2025-07-20T00:00:00"/>
    <x v="28"/>
    <x v="27"/>
    <n v="2"/>
    <n v="193.5"/>
    <n v="3"/>
    <n v="387"/>
    <x v="12"/>
    <x v="4"/>
    <x v="6"/>
    <x v="4"/>
  </r>
  <r>
    <d v="2025-07-21T00:00:00"/>
    <x v="24"/>
    <x v="23"/>
    <n v="1"/>
    <n v="12600"/>
    <n v="1"/>
    <n v="14000"/>
    <x v="9"/>
    <x v="3"/>
    <x v="6"/>
    <x v="4"/>
  </r>
  <r>
    <d v="2025-07-22T00:00:00"/>
    <x v="7"/>
    <x v="7"/>
    <n v="3"/>
    <n v="703.5"/>
    <n v="2"/>
    <n v="551.76"/>
    <x v="1"/>
    <x v="0"/>
    <x v="6"/>
    <x v="4"/>
  </r>
  <r>
    <d v="2025-07-23T00:00:00"/>
    <x v="9"/>
    <x v="9"/>
    <n v="2"/>
    <n v="77.98"/>
    <n v="5"/>
    <n v="299.95"/>
    <x v="5"/>
    <x v="1"/>
    <x v="6"/>
    <x v="4"/>
  </r>
  <r>
    <d v="2025-07-24T00:00:00"/>
    <x v="21"/>
    <x v="20"/>
    <n v="1"/>
    <n v="584.99"/>
    <n v="1"/>
    <n v="649.99"/>
    <x v="4"/>
    <x v="2"/>
    <x v="6"/>
    <x v="4"/>
  </r>
  <r>
    <d v="2025-07-25T00:00:00"/>
    <x v="24"/>
    <x v="23"/>
    <n v="1"/>
    <n v="12600"/>
    <n v="1"/>
    <n v="14000"/>
    <x v="9"/>
    <x v="3"/>
    <x v="6"/>
    <x v="4"/>
  </r>
  <r>
    <d v="2025-07-26T00:00:00"/>
    <x v="9"/>
    <x v="9"/>
    <n v="3"/>
    <n v="116.97"/>
    <n v="2"/>
    <n v="119.98"/>
    <x v="5"/>
    <x v="1"/>
    <x v="6"/>
    <x v="4"/>
  </r>
  <r>
    <d v="2025-07-27T00:00:00"/>
    <x v="21"/>
    <x v="20"/>
    <n v="0"/>
    <n v="0"/>
    <n v="2"/>
    <n v="1299.98"/>
    <x v="4"/>
    <x v="2"/>
    <x v="6"/>
    <x v="4"/>
  </r>
  <r>
    <d v="2025-07-28T00:00:00"/>
    <x v="25"/>
    <x v="24"/>
    <n v="1"/>
    <n v="12"/>
    <n v="1"/>
    <n v="20"/>
    <x v="10"/>
    <x v="4"/>
    <x v="6"/>
    <x v="4"/>
  </r>
  <r>
    <d v="2025-07-29T00:00:00"/>
    <x v="14"/>
    <x v="14"/>
    <n v="2"/>
    <n v="46.06"/>
    <n v="3"/>
    <n v="125.64"/>
    <x v="6"/>
    <x v="1"/>
    <x v="6"/>
    <x v="4"/>
  </r>
  <r>
    <d v="2025-07-30T00:00:00"/>
    <x v="15"/>
    <x v="15"/>
    <n v="0"/>
    <n v="0"/>
    <n v="2"/>
    <n v="239.98"/>
    <x v="5"/>
    <x v="1"/>
    <x v="6"/>
    <x v="4"/>
  </r>
  <r>
    <d v="2025-07-31T00:00:00"/>
    <x v="6"/>
    <x v="6"/>
    <n v="3"/>
    <n v="45"/>
    <n v="3"/>
    <n v="89.97"/>
    <x v="3"/>
    <x v="0"/>
    <x v="6"/>
    <x v="4"/>
  </r>
  <r>
    <d v="2025-08-01T00:00:00"/>
    <x v="16"/>
    <x v="16"/>
    <n v="3"/>
    <n v="623.97"/>
    <n v="2"/>
    <n v="519.98"/>
    <x v="4"/>
    <x v="2"/>
    <x v="7"/>
    <x v="4"/>
  </r>
  <r>
    <d v="2025-08-02T00:00:00"/>
    <x v="13"/>
    <x v="13"/>
    <n v="1"/>
    <n v="89.91"/>
    <n v="1"/>
    <n v="119.88"/>
    <x v="6"/>
    <x v="1"/>
    <x v="7"/>
    <x v="4"/>
  </r>
  <r>
    <d v="2025-08-03T00:00:00"/>
    <x v="11"/>
    <x v="11"/>
    <n v="0"/>
    <n v="0"/>
    <n v="2"/>
    <n v="79.98"/>
    <x v="2"/>
    <x v="1"/>
    <x v="7"/>
    <x v="4"/>
  </r>
  <r>
    <d v="2025-08-04T00:00:00"/>
    <x v="15"/>
    <x v="15"/>
    <n v="3"/>
    <n v="269.96999999999997"/>
    <n v="2"/>
    <n v="239.98"/>
    <x v="5"/>
    <x v="1"/>
    <x v="7"/>
    <x v="4"/>
  </r>
  <r>
    <d v="2025-08-05T00:00:00"/>
    <x v="8"/>
    <x v="8"/>
    <n v="2"/>
    <n v="399.98"/>
    <n v="3"/>
    <n v="749.97"/>
    <x v="4"/>
    <x v="1"/>
    <x v="7"/>
    <x v="4"/>
  </r>
  <r>
    <d v="2025-08-06T00:00:00"/>
    <x v="7"/>
    <x v="7"/>
    <n v="3"/>
    <n v="703.5"/>
    <n v="4"/>
    <n v="1103.52"/>
    <x v="1"/>
    <x v="0"/>
    <x v="7"/>
    <x v="4"/>
  </r>
  <r>
    <d v="2025-08-07T00:00:00"/>
    <x v="30"/>
    <x v="29"/>
    <n v="3"/>
    <n v="188.97"/>
    <n v="1"/>
    <n v="89.99"/>
    <x v="13"/>
    <x v="4"/>
    <x v="7"/>
    <x v="4"/>
  </r>
  <r>
    <d v="2025-08-08T00:00:00"/>
    <x v="30"/>
    <x v="29"/>
    <n v="1"/>
    <n v="62.99"/>
    <n v="4"/>
    <n v="359.96"/>
    <x v="13"/>
    <x v="4"/>
    <x v="7"/>
    <x v="4"/>
  </r>
  <r>
    <d v="2025-08-09T00:00:00"/>
    <x v="31"/>
    <x v="30"/>
    <n v="0"/>
    <n v="0"/>
    <n v="4"/>
    <n v="239.96"/>
    <x v="14"/>
    <x v="5"/>
    <x v="7"/>
    <x v="4"/>
  </r>
  <r>
    <d v="2025-08-10T00:00:00"/>
    <x v="11"/>
    <x v="11"/>
    <n v="3"/>
    <n v="65.97"/>
    <n v="2"/>
    <n v="79.98"/>
    <x v="2"/>
    <x v="1"/>
    <x v="7"/>
    <x v="4"/>
  </r>
  <r>
    <d v="2025-08-11T00:00:00"/>
    <x v="12"/>
    <x v="12"/>
    <n v="1"/>
    <n v="32.71"/>
    <n v="3"/>
    <n v="150.96"/>
    <x v="6"/>
    <x v="1"/>
    <x v="7"/>
    <x v="4"/>
  </r>
  <r>
    <d v="2025-08-12T00:00:00"/>
    <x v="21"/>
    <x v="20"/>
    <n v="1"/>
    <n v="584.99"/>
    <n v="1"/>
    <n v="649.99"/>
    <x v="4"/>
    <x v="2"/>
    <x v="7"/>
    <x v="4"/>
  </r>
  <r>
    <d v="2025-08-13T00:00:00"/>
    <x v="7"/>
    <x v="7"/>
    <n v="3"/>
    <n v="703.5"/>
    <n v="5"/>
    <n v="1379.4"/>
    <x v="1"/>
    <x v="0"/>
    <x v="7"/>
    <x v="4"/>
  </r>
  <r>
    <d v="2025-08-14T00:00:00"/>
    <x v="0"/>
    <x v="0"/>
    <n v="1"/>
    <n v="345.59"/>
    <n v="3"/>
    <n v="1295.97"/>
    <x v="0"/>
    <x v="0"/>
    <x v="7"/>
    <x v="4"/>
  </r>
  <r>
    <d v="2025-08-15T00:00:00"/>
    <x v="0"/>
    <x v="0"/>
    <n v="2"/>
    <n v="691.18"/>
    <n v="2"/>
    <n v="863.98"/>
    <x v="0"/>
    <x v="0"/>
    <x v="7"/>
    <x v="4"/>
  </r>
  <r>
    <d v="2025-08-16T00:00:00"/>
    <x v="21"/>
    <x v="20"/>
    <n v="2"/>
    <n v="1169.98"/>
    <n v="3"/>
    <n v="1949.97"/>
    <x v="4"/>
    <x v="2"/>
    <x v="7"/>
    <x v="4"/>
  </r>
  <r>
    <d v="2025-08-17T00:00:00"/>
    <x v="5"/>
    <x v="5"/>
    <n v="0"/>
    <n v="0"/>
    <n v="2"/>
    <n v="55.98"/>
    <x v="2"/>
    <x v="0"/>
    <x v="7"/>
    <x v="4"/>
  </r>
  <r>
    <d v="2025-08-18T00:00:00"/>
    <x v="19"/>
    <x v="19"/>
    <n v="0"/>
    <n v="0"/>
    <n v="3"/>
    <n v="980.07"/>
    <x v="7"/>
    <x v="2"/>
    <x v="7"/>
    <x v="4"/>
  </r>
  <r>
    <d v="2025-08-19T00:00:00"/>
    <x v="18"/>
    <x v="18"/>
    <n v="3"/>
    <n v="60"/>
    <n v="1"/>
    <n v="39.99"/>
    <x v="3"/>
    <x v="2"/>
    <x v="7"/>
    <x v="4"/>
  </r>
  <r>
    <d v="2025-08-20T00:00:00"/>
    <x v="32"/>
    <x v="31"/>
    <n v="0"/>
    <n v="0"/>
    <n v="3"/>
    <n v="299.97000000000003"/>
    <x v="2"/>
    <x v="5"/>
    <x v="7"/>
    <x v="4"/>
  </r>
  <r>
    <d v="2025-08-21T00:00:00"/>
    <x v="7"/>
    <x v="7"/>
    <n v="2"/>
    <n v="469"/>
    <n v="1"/>
    <n v="275.88"/>
    <x v="1"/>
    <x v="0"/>
    <x v="7"/>
    <x v="4"/>
  </r>
  <r>
    <d v="2025-08-22T00:00:00"/>
    <x v="19"/>
    <x v="19"/>
    <n v="1"/>
    <n v="294.02"/>
    <n v="1"/>
    <n v="326.69"/>
    <x v="7"/>
    <x v="2"/>
    <x v="7"/>
    <x v="4"/>
  </r>
  <r>
    <d v="2025-08-23T00:00:00"/>
    <x v="35"/>
    <x v="34"/>
    <n v="2"/>
    <n v="69.099999999999994"/>
    <n v="5"/>
    <n v="265.75"/>
    <x v="16"/>
    <x v="6"/>
    <x v="7"/>
    <x v="4"/>
  </r>
  <r>
    <d v="2025-08-24T00:00:00"/>
    <x v="12"/>
    <x v="12"/>
    <n v="1"/>
    <n v="32.71"/>
    <n v="4"/>
    <n v="201.28"/>
    <x v="6"/>
    <x v="1"/>
    <x v="7"/>
    <x v="4"/>
  </r>
  <r>
    <d v="2025-08-25T00:00:00"/>
    <x v="12"/>
    <x v="12"/>
    <n v="1"/>
    <n v="32.71"/>
    <n v="2"/>
    <n v="100.64"/>
    <x v="6"/>
    <x v="1"/>
    <x v="7"/>
    <x v="4"/>
  </r>
  <r>
    <d v="2025-08-26T00:00:00"/>
    <x v="3"/>
    <x v="3"/>
    <n v="2"/>
    <n v="83.98"/>
    <n v="3"/>
    <n v="209.97"/>
    <x v="1"/>
    <x v="0"/>
    <x v="7"/>
    <x v="4"/>
  </r>
  <r>
    <d v="2025-08-27T00:00:00"/>
    <x v="18"/>
    <x v="18"/>
    <n v="1"/>
    <n v="20"/>
    <n v="2"/>
    <n v="79.98"/>
    <x v="3"/>
    <x v="2"/>
    <x v="7"/>
    <x v="4"/>
  </r>
  <r>
    <d v="2025-08-28T00:00:00"/>
    <x v="3"/>
    <x v="3"/>
    <n v="0"/>
    <n v="0"/>
    <n v="2"/>
    <n v="139.97999999999999"/>
    <x v="1"/>
    <x v="0"/>
    <x v="7"/>
    <x v="4"/>
  </r>
  <r>
    <d v="2025-08-29T00:00:00"/>
    <x v="28"/>
    <x v="27"/>
    <n v="3"/>
    <n v="290.25"/>
    <n v="3"/>
    <n v="387"/>
    <x v="12"/>
    <x v="4"/>
    <x v="7"/>
    <x v="4"/>
  </r>
  <r>
    <d v="2025-08-30T00:00:00"/>
    <x v="13"/>
    <x v="13"/>
    <n v="1"/>
    <n v="89.91"/>
    <n v="2"/>
    <n v="239.76"/>
    <x v="6"/>
    <x v="1"/>
    <x v="7"/>
    <x v="4"/>
  </r>
  <r>
    <d v="2025-08-31T00:00:00"/>
    <x v="31"/>
    <x v="30"/>
    <n v="0"/>
    <n v="0"/>
    <n v="4"/>
    <n v="239.96"/>
    <x v="14"/>
    <x v="5"/>
    <x v="7"/>
    <x v="4"/>
  </r>
  <r>
    <d v="2025-09-01T00:00:00"/>
    <x v="32"/>
    <x v="31"/>
    <n v="3"/>
    <n v="224.96999999999997"/>
    <n v="3"/>
    <n v="299.97000000000003"/>
    <x v="2"/>
    <x v="5"/>
    <x v="8"/>
    <x v="4"/>
  </r>
  <r>
    <d v="2025-09-02T00:00:00"/>
    <x v="22"/>
    <x v="21"/>
    <n v="2"/>
    <n v="8991"/>
    <n v="2"/>
    <n v="9990"/>
    <x v="0"/>
    <x v="3"/>
    <x v="8"/>
    <x v="4"/>
  </r>
  <r>
    <d v="2025-09-03T00:00:00"/>
    <x v="25"/>
    <x v="24"/>
    <n v="0"/>
    <n v="0"/>
    <n v="5"/>
    <n v="100"/>
    <x v="10"/>
    <x v="4"/>
    <x v="8"/>
    <x v="4"/>
  </r>
  <r>
    <d v="2025-09-04T00:00:00"/>
    <x v="17"/>
    <x v="17"/>
    <n v="2"/>
    <n v="366.5"/>
    <n v="3"/>
    <n v="646.77"/>
    <x v="7"/>
    <x v="2"/>
    <x v="8"/>
    <x v="4"/>
  </r>
  <r>
    <d v="2025-09-05T00:00:00"/>
    <x v="22"/>
    <x v="21"/>
    <n v="1"/>
    <n v="4495.5"/>
    <n v="3"/>
    <n v="14985"/>
    <x v="0"/>
    <x v="3"/>
    <x v="8"/>
    <x v="4"/>
  </r>
  <r>
    <d v="2025-09-06T00:00:00"/>
    <x v="2"/>
    <x v="2"/>
    <n v="1"/>
    <n v="64.989999999999995"/>
    <n v="1"/>
    <n v="99.99"/>
    <x v="1"/>
    <x v="0"/>
    <x v="8"/>
    <x v="4"/>
  </r>
  <r>
    <d v="2025-09-07T00:00:00"/>
    <x v="18"/>
    <x v="18"/>
    <n v="0"/>
    <n v="0"/>
    <n v="5"/>
    <n v="199.95"/>
    <x v="3"/>
    <x v="2"/>
    <x v="8"/>
    <x v="4"/>
  </r>
  <r>
    <d v="2025-09-08T00:00:00"/>
    <x v="24"/>
    <x v="23"/>
    <n v="6"/>
    <n v="75600"/>
    <n v="1"/>
    <n v="14000"/>
    <x v="9"/>
    <x v="3"/>
    <x v="8"/>
    <x v="4"/>
  </r>
  <r>
    <d v="2025-09-09T00:00:00"/>
    <x v="20"/>
    <x v="10"/>
    <n v="2"/>
    <n v="40"/>
    <n v="2"/>
    <n v="79.98"/>
    <x v="2"/>
    <x v="2"/>
    <x v="8"/>
    <x v="4"/>
  </r>
  <r>
    <d v="2025-09-10T00:00:00"/>
    <x v="13"/>
    <x v="13"/>
    <n v="0"/>
    <n v="0"/>
    <n v="4"/>
    <n v="479.52"/>
    <x v="6"/>
    <x v="1"/>
    <x v="8"/>
    <x v="4"/>
  </r>
  <r>
    <d v="2025-09-11T00:00:00"/>
    <x v="30"/>
    <x v="29"/>
    <n v="2"/>
    <n v="125.98"/>
    <n v="4"/>
    <n v="359.96"/>
    <x v="13"/>
    <x v="4"/>
    <x v="8"/>
    <x v="4"/>
  </r>
  <r>
    <d v="2025-09-12T00:00:00"/>
    <x v="17"/>
    <x v="17"/>
    <n v="3"/>
    <n v="549.75"/>
    <n v="5"/>
    <n v="1077.95"/>
    <x v="7"/>
    <x v="2"/>
    <x v="8"/>
    <x v="4"/>
  </r>
  <r>
    <d v="2025-09-13T00:00:00"/>
    <x v="18"/>
    <x v="18"/>
    <n v="0"/>
    <n v="0"/>
    <n v="3"/>
    <n v="119.97"/>
    <x v="3"/>
    <x v="2"/>
    <x v="8"/>
    <x v="4"/>
  </r>
  <r>
    <d v="2025-09-14T00:00:00"/>
    <x v="27"/>
    <x v="26"/>
    <n v="2"/>
    <n v="193.5"/>
    <n v="4"/>
    <n v="516"/>
    <x v="10"/>
    <x v="4"/>
    <x v="8"/>
    <x v="4"/>
  </r>
  <r>
    <d v="2025-09-15T00:00:00"/>
    <x v="13"/>
    <x v="13"/>
    <n v="0"/>
    <n v="0"/>
    <n v="3"/>
    <n v="359.64"/>
    <x v="6"/>
    <x v="1"/>
    <x v="8"/>
    <x v="4"/>
  </r>
  <r>
    <d v="2025-09-16T00:00:00"/>
    <x v="30"/>
    <x v="29"/>
    <n v="3"/>
    <n v="188.97"/>
    <n v="2"/>
    <n v="179.98"/>
    <x v="13"/>
    <x v="4"/>
    <x v="8"/>
    <x v="4"/>
  </r>
  <r>
    <d v="2025-09-17T00:00:00"/>
    <x v="16"/>
    <x v="16"/>
    <n v="1"/>
    <n v="207.99"/>
    <n v="1"/>
    <n v="259.99"/>
    <x v="4"/>
    <x v="2"/>
    <x v="8"/>
    <x v="4"/>
  </r>
  <r>
    <d v="2025-09-18T00:00:00"/>
    <x v="24"/>
    <x v="23"/>
    <n v="1"/>
    <n v="12600"/>
    <n v="1"/>
    <n v="14000"/>
    <x v="9"/>
    <x v="3"/>
    <x v="8"/>
    <x v="4"/>
  </r>
  <r>
    <d v="2025-09-19T00:00:00"/>
    <x v="33"/>
    <x v="32"/>
    <n v="0"/>
    <n v="0"/>
    <n v="2"/>
    <n v="799.9"/>
    <x v="0"/>
    <x v="6"/>
    <x v="8"/>
    <x v="4"/>
  </r>
  <r>
    <d v="2025-09-20T00:00:00"/>
    <x v="5"/>
    <x v="5"/>
    <n v="1"/>
    <n v="14"/>
    <n v="5"/>
    <n v="139.94999999999999"/>
    <x v="2"/>
    <x v="0"/>
    <x v="8"/>
    <x v="4"/>
  </r>
  <r>
    <d v="2025-09-21T00:00:00"/>
    <x v="28"/>
    <x v="27"/>
    <n v="2"/>
    <n v="193.5"/>
    <n v="5"/>
    <n v="645"/>
    <x v="12"/>
    <x v="4"/>
    <x v="8"/>
    <x v="4"/>
  </r>
  <r>
    <d v="2025-09-22T00:00:00"/>
    <x v="12"/>
    <x v="12"/>
    <n v="1"/>
    <n v="32.71"/>
    <n v="3"/>
    <n v="150.96"/>
    <x v="6"/>
    <x v="1"/>
    <x v="8"/>
    <x v="4"/>
  </r>
  <r>
    <d v="2025-09-23T00:00:00"/>
    <x v="19"/>
    <x v="19"/>
    <n v="1"/>
    <n v="294.02"/>
    <n v="5"/>
    <n v="1633.45"/>
    <x v="7"/>
    <x v="2"/>
    <x v="8"/>
    <x v="4"/>
  </r>
  <r>
    <d v="2025-09-24T00:00:00"/>
    <x v="33"/>
    <x v="32"/>
    <n v="3"/>
    <n v="1079.8799999999999"/>
    <n v="2"/>
    <n v="799.9"/>
    <x v="0"/>
    <x v="6"/>
    <x v="8"/>
    <x v="4"/>
  </r>
  <r>
    <d v="2025-09-25T00:00:00"/>
    <x v="25"/>
    <x v="24"/>
    <n v="2"/>
    <n v="24"/>
    <n v="5"/>
    <n v="100"/>
    <x v="10"/>
    <x v="4"/>
    <x v="8"/>
    <x v="4"/>
  </r>
  <r>
    <d v="2025-09-26T00:00:00"/>
    <x v="10"/>
    <x v="10"/>
    <n v="1"/>
    <n v="21.99"/>
    <n v="4"/>
    <n v="159.96"/>
    <x v="2"/>
    <x v="1"/>
    <x v="8"/>
    <x v="4"/>
  </r>
  <r>
    <d v="2025-09-27T00:00:00"/>
    <x v="2"/>
    <x v="2"/>
    <n v="0"/>
    <n v="0"/>
    <n v="4"/>
    <n v="399.96"/>
    <x v="1"/>
    <x v="0"/>
    <x v="8"/>
    <x v="4"/>
  </r>
  <r>
    <d v="2025-09-28T00:00:00"/>
    <x v="14"/>
    <x v="14"/>
    <n v="1"/>
    <n v="23.03"/>
    <n v="4"/>
    <n v="167.52"/>
    <x v="6"/>
    <x v="1"/>
    <x v="8"/>
    <x v="4"/>
  </r>
  <r>
    <d v="2025-09-29T00:00:00"/>
    <x v="30"/>
    <x v="29"/>
    <n v="3"/>
    <n v="188.97"/>
    <n v="5"/>
    <n v="449.95"/>
    <x v="13"/>
    <x v="4"/>
    <x v="8"/>
    <x v="4"/>
  </r>
  <r>
    <d v="2025-09-30T00:00:00"/>
    <x v="15"/>
    <x v="15"/>
    <n v="0"/>
    <n v="0"/>
    <n v="1"/>
    <n v="119.99"/>
    <x v="5"/>
    <x v="1"/>
    <x v="8"/>
    <x v="4"/>
  </r>
  <r>
    <d v="2025-10-01T00:00:00"/>
    <x v="22"/>
    <x v="21"/>
    <n v="2"/>
    <n v="8991"/>
    <n v="3"/>
    <n v="14985"/>
    <x v="0"/>
    <x v="3"/>
    <x v="9"/>
    <x v="4"/>
  </r>
  <r>
    <d v="2025-10-02T00:00:00"/>
    <x v="8"/>
    <x v="8"/>
    <n v="3"/>
    <n v="599.97"/>
    <n v="4"/>
    <n v="999.96"/>
    <x v="4"/>
    <x v="1"/>
    <x v="9"/>
    <x v="4"/>
  </r>
  <r>
    <d v="2025-10-03T00:00:00"/>
    <x v="29"/>
    <x v="28"/>
    <n v="0"/>
    <n v="0"/>
    <n v="1"/>
    <n v="89.99"/>
    <x v="2"/>
    <x v="4"/>
    <x v="9"/>
    <x v="4"/>
  </r>
  <r>
    <d v="2025-10-04T00:00:00"/>
    <x v="4"/>
    <x v="4"/>
    <n v="2"/>
    <n v="20"/>
    <n v="3"/>
    <n v="59.97"/>
    <x v="2"/>
    <x v="0"/>
    <x v="9"/>
    <x v="4"/>
  </r>
  <r>
    <d v="2025-10-05T00:00:00"/>
    <x v="13"/>
    <x v="13"/>
    <n v="0"/>
    <n v="0"/>
    <n v="4"/>
    <n v="479.52"/>
    <x v="6"/>
    <x v="1"/>
    <x v="9"/>
    <x v="4"/>
  </r>
  <r>
    <d v="2025-10-06T00:00:00"/>
    <x v="25"/>
    <x v="24"/>
    <n v="0"/>
    <n v="0"/>
    <n v="5"/>
    <n v="100"/>
    <x v="10"/>
    <x v="4"/>
    <x v="9"/>
    <x v="4"/>
  </r>
  <r>
    <d v="2025-10-07T00:00:00"/>
    <x v="14"/>
    <x v="14"/>
    <n v="1"/>
    <n v="23.03"/>
    <n v="2"/>
    <n v="83.76"/>
    <x v="6"/>
    <x v="1"/>
    <x v="9"/>
    <x v="4"/>
  </r>
  <r>
    <d v="2025-10-08T00:00:00"/>
    <x v="29"/>
    <x v="28"/>
    <n v="3"/>
    <n v="188.97"/>
    <n v="5"/>
    <n v="449.95"/>
    <x v="2"/>
    <x v="4"/>
    <x v="9"/>
    <x v="4"/>
  </r>
  <r>
    <d v="2025-10-09T00:00:00"/>
    <x v="28"/>
    <x v="27"/>
    <n v="1"/>
    <n v="96.75"/>
    <n v="2"/>
    <n v="258"/>
    <x v="12"/>
    <x v="4"/>
    <x v="9"/>
    <x v="4"/>
  </r>
  <r>
    <d v="2025-10-10T00:00:00"/>
    <x v="2"/>
    <x v="2"/>
    <n v="0"/>
    <n v="0"/>
    <n v="5"/>
    <n v="499.95"/>
    <x v="1"/>
    <x v="0"/>
    <x v="9"/>
    <x v="4"/>
  </r>
  <r>
    <d v="2025-10-11T00:00:00"/>
    <x v="32"/>
    <x v="31"/>
    <n v="1"/>
    <n v="74.989999999999995"/>
    <n v="5"/>
    <n v="499.95"/>
    <x v="2"/>
    <x v="5"/>
    <x v="9"/>
    <x v="4"/>
  </r>
  <r>
    <d v="2025-10-12T00:00:00"/>
    <x v="24"/>
    <x v="23"/>
    <n v="1"/>
    <n v="12600"/>
    <n v="2"/>
    <n v="28000"/>
    <x v="9"/>
    <x v="3"/>
    <x v="9"/>
    <x v="4"/>
  </r>
  <r>
    <d v="2025-10-13T00:00:00"/>
    <x v="10"/>
    <x v="10"/>
    <n v="3"/>
    <n v="65.97"/>
    <n v="3"/>
    <n v="119.97"/>
    <x v="2"/>
    <x v="1"/>
    <x v="9"/>
    <x v="4"/>
  </r>
  <r>
    <d v="2025-10-14T00:00:00"/>
    <x v="17"/>
    <x v="17"/>
    <n v="1"/>
    <n v="183.25"/>
    <n v="3"/>
    <n v="646.77"/>
    <x v="7"/>
    <x v="2"/>
    <x v="9"/>
    <x v="4"/>
  </r>
  <r>
    <d v="2025-10-15T00:00:00"/>
    <x v="23"/>
    <x v="22"/>
    <n v="2"/>
    <n v="70"/>
    <n v="2"/>
    <n v="140"/>
    <x v="8"/>
    <x v="3"/>
    <x v="9"/>
    <x v="4"/>
  </r>
  <r>
    <d v="2025-10-16T00:00:00"/>
    <x v="23"/>
    <x v="22"/>
    <n v="0"/>
    <n v="0"/>
    <n v="5"/>
    <n v="350"/>
    <x v="8"/>
    <x v="3"/>
    <x v="9"/>
    <x v="4"/>
  </r>
  <r>
    <d v="2025-10-17T00:00:00"/>
    <x v="9"/>
    <x v="9"/>
    <n v="1"/>
    <n v="38.99"/>
    <n v="2"/>
    <n v="119.98"/>
    <x v="5"/>
    <x v="1"/>
    <x v="9"/>
    <x v="4"/>
  </r>
  <r>
    <d v="2025-10-18T00:00:00"/>
    <x v="30"/>
    <x v="29"/>
    <n v="1"/>
    <n v="62.99"/>
    <n v="3"/>
    <n v="269.97000000000003"/>
    <x v="13"/>
    <x v="4"/>
    <x v="9"/>
    <x v="4"/>
  </r>
  <r>
    <d v="2025-10-19T00:00:00"/>
    <x v="1"/>
    <x v="1"/>
    <n v="0"/>
    <n v="0"/>
    <n v="5"/>
    <n v="1249.95"/>
    <x v="1"/>
    <x v="0"/>
    <x v="9"/>
    <x v="4"/>
  </r>
  <r>
    <d v="2025-10-20T00:00:00"/>
    <x v="1"/>
    <x v="1"/>
    <n v="1"/>
    <n v="174.99"/>
    <n v="2"/>
    <n v="499.98"/>
    <x v="1"/>
    <x v="0"/>
    <x v="9"/>
    <x v="4"/>
  </r>
  <r>
    <d v="2025-10-21T00:00:00"/>
    <x v="5"/>
    <x v="5"/>
    <n v="0"/>
    <n v="0"/>
    <n v="3"/>
    <n v="83.97"/>
    <x v="2"/>
    <x v="0"/>
    <x v="9"/>
    <x v="4"/>
  </r>
  <r>
    <d v="2025-10-22T00:00:00"/>
    <x v="28"/>
    <x v="27"/>
    <n v="0"/>
    <n v="0"/>
    <n v="3"/>
    <n v="387"/>
    <x v="12"/>
    <x v="4"/>
    <x v="9"/>
    <x v="4"/>
  </r>
  <r>
    <d v="2025-10-23T00:00:00"/>
    <x v="16"/>
    <x v="16"/>
    <n v="1"/>
    <n v="207.99"/>
    <n v="1"/>
    <n v="259.99"/>
    <x v="4"/>
    <x v="2"/>
    <x v="9"/>
    <x v="4"/>
  </r>
  <r>
    <d v="2025-10-24T00:00:00"/>
    <x v="17"/>
    <x v="17"/>
    <n v="3"/>
    <n v="549.75"/>
    <n v="5"/>
    <n v="1077.95"/>
    <x v="7"/>
    <x v="2"/>
    <x v="9"/>
    <x v="4"/>
  </r>
  <r>
    <d v="2025-10-25T00:00:00"/>
    <x v="21"/>
    <x v="20"/>
    <n v="3"/>
    <n v="1754.97"/>
    <n v="2"/>
    <n v="1299.98"/>
    <x v="4"/>
    <x v="2"/>
    <x v="9"/>
    <x v="4"/>
  </r>
  <r>
    <d v="2025-10-26T00:00:00"/>
    <x v="3"/>
    <x v="3"/>
    <n v="3"/>
    <n v="125.97"/>
    <n v="1"/>
    <n v="69.989999999999995"/>
    <x v="1"/>
    <x v="0"/>
    <x v="9"/>
    <x v="4"/>
  </r>
  <r>
    <d v="2025-10-27T00:00:00"/>
    <x v="30"/>
    <x v="29"/>
    <n v="0"/>
    <n v="0"/>
    <n v="5"/>
    <n v="449.95"/>
    <x v="13"/>
    <x v="4"/>
    <x v="9"/>
    <x v="4"/>
  </r>
  <r>
    <d v="2025-10-28T00:00:00"/>
    <x v="15"/>
    <x v="15"/>
    <n v="0"/>
    <n v="0"/>
    <n v="3"/>
    <n v="359.97"/>
    <x v="5"/>
    <x v="1"/>
    <x v="9"/>
    <x v="4"/>
  </r>
  <r>
    <d v="2025-10-29T00:00:00"/>
    <x v="7"/>
    <x v="7"/>
    <n v="0"/>
    <n v="0"/>
    <n v="5"/>
    <n v="1379.4"/>
    <x v="1"/>
    <x v="0"/>
    <x v="9"/>
    <x v="4"/>
  </r>
  <r>
    <d v="2025-10-30T00:00:00"/>
    <x v="19"/>
    <x v="19"/>
    <n v="3"/>
    <n v="882.06"/>
    <n v="4"/>
    <n v="1306.76"/>
    <x v="7"/>
    <x v="2"/>
    <x v="9"/>
    <x v="4"/>
  </r>
  <r>
    <d v="2025-10-31T00:00:00"/>
    <x v="25"/>
    <x v="24"/>
    <n v="3"/>
    <n v="36"/>
    <n v="4"/>
    <n v="80"/>
    <x v="10"/>
    <x v="4"/>
    <x v="9"/>
    <x v="4"/>
  </r>
  <r>
    <d v="2025-11-01T00:00:00"/>
    <x v="9"/>
    <x v="9"/>
    <n v="1"/>
    <n v="38.99"/>
    <n v="1"/>
    <n v="59.99"/>
    <x v="5"/>
    <x v="1"/>
    <x v="10"/>
    <x v="4"/>
  </r>
  <r>
    <d v="2025-11-02T00:00:00"/>
    <x v="33"/>
    <x v="32"/>
    <n v="1"/>
    <n v="359.96"/>
    <n v="4"/>
    <n v="1599.8"/>
    <x v="0"/>
    <x v="6"/>
    <x v="10"/>
    <x v="4"/>
  </r>
  <r>
    <d v="2025-11-03T00:00:00"/>
    <x v="21"/>
    <x v="20"/>
    <n v="2"/>
    <n v="1169.98"/>
    <n v="3"/>
    <n v="1949.97"/>
    <x v="4"/>
    <x v="2"/>
    <x v="10"/>
    <x v="4"/>
  </r>
  <r>
    <d v="2025-11-04T00:00:00"/>
    <x v="32"/>
    <x v="31"/>
    <n v="3"/>
    <n v="224.96999999999997"/>
    <n v="4"/>
    <n v="399.96"/>
    <x v="2"/>
    <x v="5"/>
    <x v="10"/>
    <x v="4"/>
  </r>
  <r>
    <d v="2025-11-05T00:00:00"/>
    <x v="15"/>
    <x v="15"/>
    <n v="2"/>
    <n v="179.98"/>
    <n v="2"/>
    <n v="239.98"/>
    <x v="5"/>
    <x v="1"/>
    <x v="10"/>
    <x v="4"/>
  </r>
  <r>
    <d v="2025-11-06T00:00:00"/>
    <x v="24"/>
    <x v="23"/>
    <n v="1"/>
    <n v="12600"/>
    <n v="1"/>
    <n v="14000"/>
    <x v="9"/>
    <x v="3"/>
    <x v="10"/>
    <x v="4"/>
  </r>
  <r>
    <d v="2025-11-07T00:00:00"/>
    <x v="24"/>
    <x v="23"/>
    <n v="1"/>
    <n v="12600"/>
    <n v="2"/>
    <n v="28000"/>
    <x v="9"/>
    <x v="3"/>
    <x v="10"/>
    <x v="4"/>
  </r>
  <r>
    <d v="2025-11-08T00:00:00"/>
    <x v="1"/>
    <x v="1"/>
    <n v="1"/>
    <n v="174.99"/>
    <n v="3"/>
    <n v="749.97"/>
    <x v="1"/>
    <x v="0"/>
    <x v="10"/>
    <x v="4"/>
  </r>
  <r>
    <d v="2025-11-09T00:00:00"/>
    <x v="12"/>
    <x v="12"/>
    <n v="2"/>
    <n v="65.42"/>
    <n v="3"/>
    <n v="150.96"/>
    <x v="6"/>
    <x v="1"/>
    <x v="10"/>
    <x v="4"/>
  </r>
  <r>
    <d v="2025-11-10T00:00:00"/>
    <x v="28"/>
    <x v="27"/>
    <n v="2"/>
    <n v="193.5"/>
    <n v="2"/>
    <n v="258"/>
    <x v="12"/>
    <x v="4"/>
    <x v="10"/>
    <x v="4"/>
  </r>
  <r>
    <d v="2025-11-11T00:00:00"/>
    <x v="19"/>
    <x v="19"/>
    <n v="0"/>
    <n v="0"/>
    <n v="4"/>
    <n v="1306.76"/>
    <x v="7"/>
    <x v="2"/>
    <x v="10"/>
    <x v="4"/>
  </r>
  <r>
    <d v="2025-11-12T00:00:00"/>
    <x v="3"/>
    <x v="3"/>
    <n v="1"/>
    <n v="41.99"/>
    <n v="1"/>
    <n v="69.989999999999995"/>
    <x v="1"/>
    <x v="0"/>
    <x v="10"/>
    <x v="4"/>
  </r>
  <r>
    <d v="2025-11-13T00:00:00"/>
    <x v="14"/>
    <x v="14"/>
    <n v="0"/>
    <n v="0"/>
    <n v="2"/>
    <n v="83.76"/>
    <x v="6"/>
    <x v="1"/>
    <x v="10"/>
    <x v="4"/>
  </r>
  <r>
    <d v="2025-11-14T00:00:00"/>
    <x v="3"/>
    <x v="3"/>
    <n v="1"/>
    <n v="41.99"/>
    <n v="5"/>
    <n v="349.95"/>
    <x v="1"/>
    <x v="0"/>
    <x v="10"/>
    <x v="4"/>
  </r>
  <r>
    <d v="2025-11-15T00:00:00"/>
    <x v="11"/>
    <x v="11"/>
    <n v="1"/>
    <n v="21.99"/>
    <n v="2"/>
    <n v="79.98"/>
    <x v="2"/>
    <x v="1"/>
    <x v="10"/>
    <x v="4"/>
  </r>
  <r>
    <d v="2025-11-16T00:00:00"/>
    <x v="2"/>
    <x v="2"/>
    <n v="2"/>
    <n v="129.97999999999999"/>
    <n v="4"/>
    <n v="399.96"/>
    <x v="1"/>
    <x v="0"/>
    <x v="10"/>
    <x v="4"/>
  </r>
  <r>
    <d v="2025-11-17T00:00:00"/>
    <x v="35"/>
    <x v="34"/>
    <n v="3"/>
    <n v="103.64999999999999"/>
    <n v="3"/>
    <n v="159.44999999999999"/>
    <x v="16"/>
    <x v="6"/>
    <x v="10"/>
    <x v="4"/>
  </r>
  <r>
    <d v="2025-11-18T00:00:00"/>
    <x v="16"/>
    <x v="16"/>
    <n v="0"/>
    <n v="0"/>
    <n v="5"/>
    <n v="1299.95"/>
    <x v="4"/>
    <x v="2"/>
    <x v="10"/>
    <x v="4"/>
  </r>
  <r>
    <d v="2025-11-19T00:00:00"/>
    <x v="27"/>
    <x v="26"/>
    <n v="2"/>
    <n v="193.5"/>
    <n v="1"/>
    <n v="129"/>
    <x v="10"/>
    <x v="4"/>
    <x v="10"/>
    <x v="4"/>
  </r>
  <r>
    <d v="2025-11-20T00:00:00"/>
    <x v="12"/>
    <x v="12"/>
    <n v="3"/>
    <n v="98.13"/>
    <n v="2"/>
    <n v="100.64"/>
    <x v="6"/>
    <x v="1"/>
    <x v="10"/>
    <x v="4"/>
  </r>
  <r>
    <d v="2025-11-21T00:00:00"/>
    <x v="4"/>
    <x v="4"/>
    <n v="3"/>
    <n v="30"/>
    <n v="4"/>
    <n v="79.959999999999994"/>
    <x v="2"/>
    <x v="0"/>
    <x v="10"/>
    <x v="4"/>
  </r>
  <r>
    <d v="2025-11-22T00:00:00"/>
    <x v="21"/>
    <x v="20"/>
    <n v="3"/>
    <n v="1754.97"/>
    <n v="4"/>
    <n v="2599.96"/>
    <x v="4"/>
    <x v="2"/>
    <x v="10"/>
    <x v="4"/>
  </r>
  <r>
    <d v="2025-11-23T00:00:00"/>
    <x v="16"/>
    <x v="16"/>
    <n v="2"/>
    <n v="415.98"/>
    <n v="4"/>
    <n v="1039.96"/>
    <x v="4"/>
    <x v="2"/>
    <x v="10"/>
    <x v="4"/>
  </r>
  <r>
    <d v="2025-11-24T00:00:00"/>
    <x v="33"/>
    <x v="32"/>
    <n v="0"/>
    <n v="0"/>
    <n v="4"/>
    <n v="1599.8"/>
    <x v="0"/>
    <x v="6"/>
    <x v="10"/>
    <x v="4"/>
  </r>
  <r>
    <d v="2025-11-25T00:00:00"/>
    <x v="12"/>
    <x v="12"/>
    <n v="2"/>
    <n v="65.42"/>
    <n v="1"/>
    <n v="50.32"/>
    <x v="6"/>
    <x v="1"/>
    <x v="10"/>
    <x v="4"/>
  </r>
  <r>
    <d v="2025-11-26T00:00:00"/>
    <x v="27"/>
    <x v="26"/>
    <n v="2"/>
    <n v="193.5"/>
    <n v="4"/>
    <n v="516"/>
    <x v="10"/>
    <x v="4"/>
    <x v="10"/>
    <x v="4"/>
  </r>
  <r>
    <d v="2025-11-27T00:00:00"/>
    <x v="30"/>
    <x v="29"/>
    <n v="3"/>
    <n v="188.97"/>
    <n v="1"/>
    <n v="89.99"/>
    <x v="13"/>
    <x v="4"/>
    <x v="10"/>
    <x v="4"/>
  </r>
  <r>
    <d v="2025-11-28T00:00:00"/>
    <x v="17"/>
    <x v="17"/>
    <n v="0"/>
    <n v="0"/>
    <n v="1"/>
    <n v="215.59"/>
    <x v="7"/>
    <x v="2"/>
    <x v="10"/>
    <x v="4"/>
  </r>
  <r>
    <d v="2025-11-29T00:00:00"/>
    <x v="14"/>
    <x v="14"/>
    <n v="2"/>
    <n v="46.06"/>
    <n v="5"/>
    <n v="209.4"/>
    <x v="6"/>
    <x v="1"/>
    <x v="10"/>
    <x v="4"/>
  </r>
  <r>
    <d v="2025-11-30T00:00:00"/>
    <x v="16"/>
    <x v="16"/>
    <n v="1"/>
    <n v="207.99"/>
    <n v="3"/>
    <n v="779.97"/>
    <x v="4"/>
    <x v="2"/>
    <x v="10"/>
    <x v="4"/>
  </r>
  <r>
    <d v="2025-12-01T00:00:00"/>
    <x v="26"/>
    <x v="25"/>
    <n v="0"/>
    <n v="0"/>
    <n v="5"/>
    <n v="1245"/>
    <x v="11"/>
    <x v="4"/>
    <x v="11"/>
    <x v="4"/>
  </r>
  <r>
    <d v="2025-12-02T00:00:00"/>
    <x v="8"/>
    <x v="8"/>
    <n v="3"/>
    <n v="599.97"/>
    <n v="4"/>
    <n v="999.96"/>
    <x v="4"/>
    <x v="1"/>
    <x v="11"/>
    <x v="4"/>
  </r>
  <r>
    <d v="2025-12-03T00:00:00"/>
    <x v="0"/>
    <x v="0"/>
    <n v="0"/>
    <n v="0"/>
    <n v="2"/>
    <n v="863.98"/>
    <x v="0"/>
    <x v="0"/>
    <x v="11"/>
    <x v="4"/>
  </r>
  <r>
    <d v="2025-12-04T00:00:00"/>
    <x v="32"/>
    <x v="31"/>
    <n v="1"/>
    <n v="74.989999999999995"/>
    <n v="3"/>
    <n v="299.97000000000003"/>
    <x v="2"/>
    <x v="5"/>
    <x v="11"/>
    <x v="4"/>
  </r>
  <r>
    <d v="2025-12-05T00:00:00"/>
    <x v="10"/>
    <x v="10"/>
    <n v="1"/>
    <n v="21.99"/>
    <n v="5"/>
    <n v="199.95"/>
    <x v="2"/>
    <x v="1"/>
    <x v="11"/>
    <x v="4"/>
  </r>
  <r>
    <d v="2025-12-06T00:00:00"/>
    <x v="6"/>
    <x v="6"/>
    <n v="0"/>
    <n v="0"/>
    <n v="5"/>
    <n v="149.94999999999999"/>
    <x v="3"/>
    <x v="0"/>
    <x v="11"/>
    <x v="4"/>
  </r>
  <r>
    <d v="2025-12-07T00:00:00"/>
    <x v="11"/>
    <x v="11"/>
    <n v="2"/>
    <n v="43.98"/>
    <n v="3"/>
    <n v="119.97"/>
    <x v="2"/>
    <x v="1"/>
    <x v="11"/>
    <x v="4"/>
  </r>
  <r>
    <d v="2025-12-08T00:00:00"/>
    <x v="35"/>
    <x v="34"/>
    <n v="2"/>
    <n v="69.099999999999994"/>
    <n v="2"/>
    <n v="106.3"/>
    <x v="16"/>
    <x v="6"/>
    <x v="11"/>
    <x v="4"/>
  </r>
  <r>
    <d v="2025-12-09T00:00:00"/>
    <x v="6"/>
    <x v="6"/>
    <n v="1"/>
    <n v="15"/>
    <n v="3"/>
    <n v="89.97"/>
    <x v="3"/>
    <x v="0"/>
    <x v="11"/>
    <x v="4"/>
  </r>
  <r>
    <d v="2025-12-10T00:00:00"/>
    <x v="4"/>
    <x v="4"/>
    <n v="1"/>
    <n v="10"/>
    <n v="3"/>
    <n v="59.97"/>
    <x v="2"/>
    <x v="0"/>
    <x v="11"/>
    <x v="4"/>
  </r>
  <r>
    <d v="2025-12-11T00:00:00"/>
    <x v="4"/>
    <x v="4"/>
    <n v="3"/>
    <n v="30"/>
    <n v="5"/>
    <n v="99.95"/>
    <x v="2"/>
    <x v="0"/>
    <x v="11"/>
    <x v="4"/>
  </r>
  <r>
    <d v="2025-12-12T00:00:00"/>
    <x v="34"/>
    <x v="33"/>
    <n v="3"/>
    <n v="732.90000000000009"/>
    <n v="1"/>
    <n v="349"/>
    <x v="15"/>
    <x v="6"/>
    <x v="11"/>
    <x v="4"/>
  </r>
  <r>
    <d v="2025-12-13T00:00:00"/>
    <x v="7"/>
    <x v="7"/>
    <n v="3"/>
    <n v="703.5"/>
    <n v="2"/>
    <n v="551.76"/>
    <x v="1"/>
    <x v="0"/>
    <x v="11"/>
    <x v="4"/>
  </r>
  <r>
    <d v="2025-12-14T00:00:00"/>
    <x v="5"/>
    <x v="5"/>
    <n v="3"/>
    <n v="42"/>
    <n v="4"/>
    <n v="111.96"/>
    <x v="2"/>
    <x v="0"/>
    <x v="11"/>
    <x v="4"/>
  </r>
  <r>
    <d v="2025-12-15T00:00:00"/>
    <x v="4"/>
    <x v="4"/>
    <n v="3"/>
    <n v="30"/>
    <n v="4"/>
    <n v="79.959999999999994"/>
    <x v="2"/>
    <x v="0"/>
    <x v="11"/>
    <x v="4"/>
  </r>
  <r>
    <d v="2025-12-16T00:00:00"/>
    <x v="23"/>
    <x v="22"/>
    <n v="1"/>
    <n v="35"/>
    <n v="5"/>
    <n v="350"/>
    <x v="8"/>
    <x v="3"/>
    <x v="11"/>
    <x v="4"/>
  </r>
  <r>
    <d v="2025-12-17T00:00:00"/>
    <x v="33"/>
    <x v="32"/>
    <n v="0"/>
    <n v="0"/>
    <n v="5"/>
    <n v="1999.75"/>
    <x v="0"/>
    <x v="6"/>
    <x v="11"/>
    <x v="4"/>
  </r>
  <r>
    <d v="2025-12-18T00:00:00"/>
    <x v="25"/>
    <x v="24"/>
    <n v="2"/>
    <n v="24"/>
    <n v="3"/>
    <n v="60"/>
    <x v="10"/>
    <x v="4"/>
    <x v="11"/>
    <x v="4"/>
  </r>
  <r>
    <d v="2025-12-19T00:00:00"/>
    <x v="22"/>
    <x v="21"/>
    <n v="1"/>
    <n v="4495.5"/>
    <n v="5"/>
    <n v="24975"/>
    <x v="0"/>
    <x v="3"/>
    <x v="11"/>
    <x v="4"/>
  </r>
  <r>
    <d v="2025-12-20T00:00:00"/>
    <x v="21"/>
    <x v="20"/>
    <n v="2"/>
    <n v="1169.98"/>
    <n v="2"/>
    <n v="1299.98"/>
    <x v="4"/>
    <x v="2"/>
    <x v="11"/>
    <x v="4"/>
  </r>
  <r>
    <d v="2025-12-21T00:00:00"/>
    <x v="9"/>
    <x v="9"/>
    <n v="0"/>
    <n v="0"/>
    <n v="3"/>
    <n v="179.97"/>
    <x v="5"/>
    <x v="1"/>
    <x v="11"/>
    <x v="4"/>
  </r>
  <r>
    <d v="2025-12-22T00:00:00"/>
    <x v="11"/>
    <x v="11"/>
    <n v="3"/>
    <n v="65.97"/>
    <n v="1"/>
    <n v="39.99"/>
    <x v="2"/>
    <x v="1"/>
    <x v="11"/>
    <x v="4"/>
  </r>
  <r>
    <d v="2025-12-23T00:00:00"/>
    <x v="2"/>
    <x v="2"/>
    <n v="1"/>
    <n v="64.989999999999995"/>
    <n v="2"/>
    <n v="199.98"/>
    <x v="1"/>
    <x v="0"/>
    <x v="11"/>
    <x v="4"/>
  </r>
  <r>
    <d v="2025-12-24T00:00:00"/>
    <x v="24"/>
    <x v="23"/>
    <n v="0"/>
    <n v="0"/>
    <n v="1"/>
    <n v="14000"/>
    <x v="9"/>
    <x v="3"/>
    <x v="11"/>
    <x v="4"/>
  </r>
  <r>
    <d v="2025-12-25T00:00:00"/>
    <x v="8"/>
    <x v="8"/>
    <n v="3"/>
    <n v="599.97"/>
    <n v="2"/>
    <n v="499.98"/>
    <x v="4"/>
    <x v="1"/>
    <x v="11"/>
    <x v="4"/>
  </r>
  <r>
    <d v="2025-12-26T00:00:00"/>
    <x v="23"/>
    <x v="22"/>
    <n v="1"/>
    <n v="35"/>
    <n v="1"/>
    <n v="70"/>
    <x v="8"/>
    <x v="3"/>
    <x v="11"/>
    <x v="4"/>
  </r>
  <r>
    <d v="2025-12-27T00:00:00"/>
    <x v="20"/>
    <x v="10"/>
    <n v="3"/>
    <n v="60"/>
    <n v="2"/>
    <n v="79.98"/>
    <x v="2"/>
    <x v="2"/>
    <x v="11"/>
    <x v="4"/>
  </r>
  <r>
    <d v="2025-12-28T00:00:00"/>
    <x v="9"/>
    <x v="9"/>
    <n v="3"/>
    <n v="116.97"/>
    <n v="3"/>
    <n v="179.97"/>
    <x v="5"/>
    <x v="1"/>
    <x v="11"/>
    <x v="4"/>
  </r>
  <r>
    <d v="2025-12-29T00:00:00"/>
    <x v="32"/>
    <x v="31"/>
    <n v="0"/>
    <n v="0"/>
    <n v="1"/>
    <n v="99.99"/>
    <x v="2"/>
    <x v="5"/>
    <x v="11"/>
    <x v="4"/>
  </r>
  <r>
    <d v="2025-12-30T00:00:00"/>
    <x v="9"/>
    <x v="9"/>
    <n v="0"/>
    <n v="0"/>
    <n v="1"/>
    <n v="59.99"/>
    <x v="5"/>
    <x v="1"/>
    <x v="11"/>
    <x v="4"/>
  </r>
  <r>
    <d v="2025-12-31T00:00:00"/>
    <x v="25"/>
    <x v="24"/>
    <n v="1"/>
    <n v="12"/>
    <n v="5"/>
    <n v="100"/>
    <x v="10"/>
    <x v="4"/>
    <x v="11"/>
    <x v="4"/>
  </r>
  <r>
    <d v="2026-01-01T00:00:00"/>
    <x v="27"/>
    <x v="26"/>
    <n v="1"/>
    <n v="96.75"/>
    <n v="3"/>
    <n v="387"/>
    <x v="10"/>
    <x v="4"/>
    <x v="0"/>
    <x v="5"/>
  </r>
  <r>
    <d v="2026-01-01T00:00:00"/>
    <x v="26"/>
    <x v="25"/>
    <n v="3"/>
    <n v="634.95000000000005"/>
    <n v="5"/>
    <n v="1245"/>
    <x v="11"/>
    <x v="4"/>
    <x v="0"/>
    <x v="5"/>
  </r>
  <r>
    <d v="2026-01-02T00:00:00"/>
    <x v="34"/>
    <x v="33"/>
    <n v="3"/>
    <n v="732.90000000000009"/>
    <n v="3"/>
    <n v="1047"/>
    <x v="15"/>
    <x v="6"/>
    <x v="0"/>
    <x v="5"/>
  </r>
  <r>
    <d v="2026-01-02T00:00:00"/>
    <x v="2"/>
    <x v="2"/>
    <n v="3"/>
    <n v="194.96999999999997"/>
    <n v="5"/>
    <n v="499.95"/>
    <x v="1"/>
    <x v="0"/>
    <x v="0"/>
    <x v="5"/>
  </r>
  <r>
    <d v="2026-01-03T00:00:00"/>
    <x v="12"/>
    <x v="12"/>
    <n v="3"/>
    <n v="98.13"/>
    <n v="5"/>
    <n v="251.6"/>
    <x v="6"/>
    <x v="1"/>
    <x v="0"/>
    <x v="5"/>
  </r>
  <r>
    <d v="2026-01-03T00:00:00"/>
    <x v="4"/>
    <x v="4"/>
    <n v="1"/>
    <n v="10"/>
    <n v="5"/>
    <n v="99.95"/>
    <x v="2"/>
    <x v="0"/>
    <x v="0"/>
    <x v="5"/>
  </r>
  <r>
    <d v="2026-01-04T00:00:00"/>
    <x v="11"/>
    <x v="11"/>
    <n v="0"/>
    <n v="0"/>
    <n v="3"/>
    <n v="119.97"/>
    <x v="2"/>
    <x v="1"/>
    <x v="0"/>
    <x v="5"/>
  </r>
  <r>
    <d v="2026-01-05T00:00:00"/>
    <x v="6"/>
    <x v="6"/>
    <n v="1"/>
    <n v="15"/>
    <n v="2"/>
    <n v="59.98"/>
    <x v="3"/>
    <x v="0"/>
    <x v="0"/>
    <x v="5"/>
  </r>
  <r>
    <d v="2026-01-05T00:00:00"/>
    <x v="1"/>
    <x v="1"/>
    <n v="0"/>
    <n v="0"/>
    <n v="5"/>
    <n v="1249.95"/>
    <x v="1"/>
    <x v="0"/>
    <x v="0"/>
    <x v="5"/>
  </r>
  <r>
    <d v="2026-01-06T00:00:00"/>
    <x v="11"/>
    <x v="11"/>
    <n v="1"/>
    <n v="21.99"/>
    <n v="1"/>
    <n v="39.99"/>
    <x v="2"/>
    <x v="1"/>
    <x v="0"/>
    <x v="5"/>
  </r>
  <r>
    <d v="2026-01-07T00:00:00"/>
    <x v="8"/>
    <x v="8"/>
    <n v="0"/>
    <n v="0"/>
    <n v="2"/>
    <n v="499.98"/>
    <x v="4"/>
    <x v="1"/>
    <x v="0"/>
    <x v="5"/>
  </r>
  <r>
    <d v="2026-01-08T00:00:00"/>
    <x v="5"/>
    <x v="5"/>
    <n v="1"/>
    <n v="14"/>
    <n v="5"/>
    <n v="139.94999999999999"/>
    <x v="2"/>
    <x v="0"/>
    <x v="0"/>
    <x v="5"/>
  </r>
  <r>
    <d v="2026-01-08T00:00:00"/>
    <x v="4"/>
    <x v="4"/>
    <n v="0"/>
    <n v="0"/>
    <n v="5"/>
    <n v="99.95"/>
    <x v="2"/>
    <x v="0"/>
    <x v="0"/>
    <x v="5"/>
  </r>
  <r>
    <d v="2026-01-09T00:00:00"/>
    <x v="12"/>
    <x v="12"/>
    <n v="2"/>
    <n v="65.42"/>
    <n v="2"/>
    <n v="100.64"/>
    <x v="6"/>
    <x v="1"/>
    <x v="0"/>
    <x v="5"/>
  </r>
  <r>
    <d v="2026-01-10T00:00:00"/>
    <x v="4"/>
    <x v="4"/>
    <n v="0"/>
    <n v="0"/>
    <n v="1"/>
    <n v="19.989999999999998"/>
    <x v="2"/>
    <x v="0"/>
    <x v="0"/>
    <x v="5"/>
  </r>
  <r>
    <d v="2026-01-11T00:00:00"/>
    <x v="10"/>
    <x v="10"/>
    <n v="0"/>
    <n v="0"/>
    <n v="2"/>
    <n v="79.98"/>
    <x v="2"/>
    <x v="1"/>
    <x v="0"/>
    <x v="5"/>
  </r>
  <r>
    <d v="2026-01-12T00:00:00"/>
    <x v="26"/>
    <x v="25"/>
    <n v="0"/>
    <n v="0"/>
    <n v="1"/>
    <n v="249"/>
    <x v="11"/>
    <x v="4"/>
    <x v="0"/>
    <x v="5"/>
  </r>
  <r>
    <d v="2026-01-12T00:00:00"/>
    <x v="6"/>
    <x v="6"/>
    <n v="3"/>
    <n v="45"/>
    <n v="5"/>
    <n v="149.94999999999999"/>
    <x v="3"/>
    <x v="0"/>
    <x v="0"/>
    <x v="5"/>
  </r>
  <r>
    <d v="2026-01-13T00:00:00"/>
    <x v="27"/>
    <x v="26"/>
    <n v="2"/>
    <n v="193.5"/>
    <n v="1"/>
    <n v="129"/>
    <x v="10"/>
    <x v="4"/>
    <x v="0"/>
    <x v="5"/>
  </r>
  <r>
    <d v="2026-01-14T00:00:00"/>
    <x v="18"/>
    <x v="18"/>
    <n v="2"/>
    <n v="40"/>
    <n v="2"/>
    <n v="79.98"/>
    <x v="3"/>
    <x v="2"/>
    <x v="0"/>
    <x v="5"/>
  </r>
  <r>
    <d v="2026-01-15T00:00:00"/>
    <x v="22"/>
    <x v="21"/>
    <n v="0"/>
    <n v="0"/>
    <n v="1"/>
    <n v="4995"/>
    <x v="0"/>
    <x v="3"/>
    <x v="0"/>
    <x v="5"/>
  </r>
  <r>
    <d v="2026-01-16T00:00:00"/>
    <x v="24"/>
    <x v="23"/>
    <n v="1"/>
    <n v="12600"/>
    <n v="1"/>
    <n v="14000"/>
    <x v="9"/>
    <x v="3"/>
    <x v="0"/>
    <x v="5"/>
  </r>
  <r>
    <d v="2026-01-17T00:00:00"/>
    <x v="0"/>
    <x v="0"/>
    <n v="0"/>
    <n v="0"/>
    <n v="4"/>
    <n v="1727.96"/>
    <x v="0"/>
    <x v="0"/>
    <x v="0"/>
    <x v="5"/>
  </r>
  <r>
    <d v="2026-01-18T00:00:00"/>
    <x v="34"/>
    <x v="33"/>
    <n v="3"/>
    <n v="732.90000000000009"/>
    <n v="1"/>
    <n v="349"/>
    <x v="15"/>
    <x v="6"/>
    <x v="0"/>
    <x v="5"/>
  </r>
  <r>
    <d v="2026-01-18T00:00:00"/>
    <x v="4"/>
    <x v="4"/>
    <n v="0"/>
    <n v="0"/>
    <n v="5"/>
    <n v="99.95"/>
    <x v="2"/>
    <x v="0"/>
    <x v="0"/>
    <x v="5"/>
  </r>
  <r>
    <d v="2026-01-19T00:00:00"/>
    <x v="20"/>
    <x v="10"/>
    <n v="2"/>
    <n v="40"/>
    <n v="4"/>
    <n v="159.96"/>
    <x v="2"/>
    <x v="2"/>
    <x v="0"/>
    <x v="5"/>
  </r>
  <r>
    <d v="2026-01-20T00:00:00"/>
    <x v="22"/>
    <x v="21"/>
    <n v="1"/>
    <n v="4495.5"/>
    <n v="5"/>
    <n v="24975"/>
    <x v="0"/>
    <x v="3"/>
    <x v="0"/>
    <x v="5"/>
  </r>
  <r>
    <d v="2026-01-21T00:00:00"/>
    <x v="15"/>
    <x v="15"/>
    <n v="3"/>
    <n v="269.96999999999997"/>
    <n v="2"/>
    <n v="239.98"/>
    <x v="5"/>
    <x v="1"/>
    <x v="0"/>
    <x v="5"/>
  </r>
  <r>
    <d v="2026-01-21T00:00:00"/>
    <x v="10"/>
    <x v="10"/>
    <n v="0"/>
    <n v="0"/>
    <n v="5"/>
    <n v="199.95"/>
    <x v="2"/>
    <x v="1"/>
    <x v="0"/>
    <x v="5"/>
  </r>
  <r>
    <d v="2026-01-21T00:00:00"/>
    <x v="3"/>
    <x v="3"/>
    <n v="0"/>
    <n v="0"/>
    <n v="5"/>
    <n v="349.95"/>
    <x v="1"/>
    <x v="0"/>
    <x v="0"/>
    <x v="5"/>
  </r>
  <r>
    <d v="2026-01-22T00:00:00"/>
    <x v="34"/>
    <x v="33"/>
    <n v="3"/>
    <n v="732.90000000000009"/>
    <n v="4"/>
    <n v="1396"/>
    <x v="15"/>
    <x v="6"/>
    <x v="0"/>
    <x v="5"/>
  </r>
  <r>
    <d v="2026-01-23T00:00:00"/>
    <x v="12"/>
    <x v="12"/>
    <n v="1"/>
    <n v="32.71"/>
    <n v="1"/>
    <n v="50.32"/>
    <x v="6"/>
    <x v="1"/>
    <x v="0"/>
    <x v="5"/>
  </r>
  <r>
    <d v="2026-01-24T00:00:00"/>
    <x v="0"/>
    <x v="0"/>
    <n v="2"/>
    <n v="691.18"/>
    <n v="4"/>
    <n v="1727.96"/>
    <x v="0"/>
    <x v="0"/>
    <x v="0"/>
    <x v="5"/>
  </r>
  <r>
    <d v="2026-01-25T00:00:00"/>
    <x v="27"/>
    <x v="26"/>
    <n v="1"/>
    <n v="96.75"/>
    <n v="3"/>
    <n v="387"/>
    <x v="10"/>
    <x v="4"/>
    <x v="0"/>
    <x v="5"/>
  </r>
  <r>
    <d v="2026-01-26T00:00:00"/>
    <x v="6"/>
    <x v="6"/>
    <n v="2"/>
    <n v="30"/>
    <n v="1"/>
    <n v="29.99"/>
    <x v="3"/>
    <x v="0"/>
    <x v="0"/>
    <x v="5"/>
  </r>
  <r>
    <d v="2026-01-27T00:00:00"/>
    <x v="30"/>
    <x v="29"/>
    <n v="2"/>
    <n v="125.98"/>
    <n v="3"/>
    <n v="269.97000000000003"/>
    <x v="13"/>
    <x v="4"/>
    <x v="0"/>
    <x v="5"/>
  </r>
  <r>
    <d v="2026-01-28T00:00:00"/>
    <x v="2"/>
    <x v="2"/>
    <n v="3"/>
    <n v="194.96999999999997"/>
    <n v="2"/>
    <n v="199.98"/>
    <x v="1"/>
    <x v="0"/>
    <x v="0"/>
    <x v="5"/>
  </r>
  <r>
    <d v="2026-01-28T00:00:00"/>
    <x v="30"/>
    <x v="29"/>
    <n v="1"/>
    <n v="62.99"/>
    <n v="5"/>
    <n v="449.95"/>
    <x v="13"/>
    <x v="4"/>
    <x v="0"/>
    <x v="5"/>
  </r>
  <r>
    <d v="2026-01-29T00:00:00"/>
    <x v="23"/>
    <x v="22"/>
    <n v="1"/>
    <n v="35"/>
    <n v="3"/>
    <n v="210"/>
    <x v="8"/>
    <x v="3"/>
    <x v="0"/>
    <x v="5"/>
  </r>
  <r>
    <d v="2026-01-30T00:00:00"/>
    <x v="35"/>
    <x v="34"/>
    <n v="0"/>
    <n v="0"/>
    <n v="1"/>
    <n v="53.15"/>
    <x v="16"/>
    <x v="6"/>
    <x v="0"/>
    <x v="5"/>
  </r>
  <r>
    <d v="2026-01-31T00:00:00"/>
    <x v="28"/>
    <x v="27"/>
    <n v="0"/>
    <n v="0"/>
    <n v="2"/>
    <n v="258"/>
    <x v="12"/>
    <x v="4"/>
    <x v="0"/>
    <x v="5"/>
  </r>
  <r>
    <d v="2026-02-01T00:00:00"/>
    <x v="23"/>
    <x v="22"/>
    <n v="2"/>
    <n v="70"/>
    <n v="1"/>
    <n v="70"/>
    <x v="8"/>
    <x v="3"/>
    <x v="1"/>
    <x v="5"/>
  </r>
  <r>
    <d v="2026-02-02T00:00:00"/>
    <x v="11"/>
    <x v="11"/>
    <n v="2"/>
    <n v="43.98"/>
    <n v="5"/>
    <n v="199.95"/>
    <x v="2"/>
    <x v="1"/>
    <x v="1"/>
    <x v="5"/>
  </r>
  <r>
    <d v="2026-02-03T00:00:00"/>
    <x v="8"/>
    <x v="8"/>
    <n v="1"/>
    <n v="199.99"/>
    <n v="4"/>
    <n v="999.96"/>
    <x v="4"/>
    <x v="1"/>
    <x v="1"/>
    <x v="5"/>
  </r>
  <r>
    <d v="2026-02-04T00:00:00"/>
    <x v="33"/>
    <x v="32"/>
    <n v="3"/>
    <n v="1079.8799999999999"/>
    <n v="5"/>
    <n v="1999.75"/>
    <x v="0"/>
    <x v="6"/>
    <x v="1"/>
    <x v="5"/>
  </r>
  <r>
    <d v="2026-02-04T00:00:00"/>
    <x v="14"/>
    <x v="14"/>
    <n v="0"/>
    <n v="0"/>
    <n v="5"/>
    <n v="209.4"/>
    <x v="6"/>
    <x v="1"/>
    <x v="1"/>
    <x v="5"/>
  </r>
  <r>
    <d v="2026-02-05T00:00:00"/>
    <x v="4"/>
    <x v="4"/>
    <n v="1"/>
    <n v="10"/>
    <n v="5"/>
    <n v="99.95"/>
    <x v="2"/>
    <x v="0"/>
    <x v="1"/>
    <x v="5"/>
  </r>
  <r>
    <d v="2026-02-06T00:00:00"/>
    <x v="31"/>
    <x v="30"/>
    <n v="1"/>
    <n v="38.99"/>
    <n v="5"/>
    <n v="299.95"/>
    <x v="14"/>
    <x v="5"/>
    <x v="1"/>
    <x v="5"/>
  </r>
  <r>
    <d v="2026-02-07T00:00:00"/>
    <x v="28"/>
    <x v="27"/>
    <n v="1"/>
    <n v="96.75"/>
    <n v="4"/>
    <n v="516"/>
    <x v="12"/>
    <x v="4"/>
    <x v="1"/>
    <x v="5"/>
  </r>
  <r>
    <d v="2026-02-07T00:00:00"/>
    <x v="8"/>
    <x v="8"/>
    <n v="3"/>
    <n v="599.97"/>
    <n v="5"/>
    <n v="1249.95"/>
    <x v="4"/>
    <x v="1"/>
    <x v="1"/>
    <x v="5"/>
  </r>
  <r>
    <d v="2026-02-08T00:00:00"/>
    <x v="27"/>
    <x v="26"/>
    <n v="1"/>
    <n v="96.75"/>
    <n v="1"/>
    <n v="129"/>
    <x v="10"/>
    <x v="4"/>
    <x v="1"/>
    <x v="5"/>
  </r>
  <r>
    <d v="2026-02-09T00:00:00"/>
    <x v="9"/>
    <x v="9"/>
    <n v="3"/>
    <n v="116.97"/>
    <n v="4"/>
    <n v="239.96"/>
    <x v="5"/>
    <x v="1"/>
    <x v="1"/>
    <x v="5"/>
  </r>
  <r>
    <d v="2026-02-10T00:00:00"/>
    <x v="35"/>
    <x v="34"/>
    <n v="0"/>
    <n v="0"/>
    <n v="4"/>
    <n v="212.6"/>
    <x v="16"/>
    <x v="6"/>
    <x v="1"/>
    <x v="5"/>
  </r>
  <r>
    <d v="2026-02-11T00:00:00"/>
    <x v="12"/>
    <x v="12"/>
    <n v="0"/>
    <n v="0"/>
    <n v="4"/>
    <n v="201.28"/>
    <x v="6"/>
    <x v="1"/>
    <x v="1"/>
    <x v="5"/>
  </r>
  <r>
    <d v="2026-02-12T00:00:00"/>
    <x v="7"/>
    <x v="7"/>
    <n v="3"/>
    <n v="703.5"/>
    <n v="1"/>
    <n v="275.88"/>
    <x v="1"/>
    <x v="0"/>
    <x v="1"/>
    <x v="5"/>
  </r>
  <r>
    <d v="2026-02-12T00:00:00"/>
    <x v="20"/>
    <x v="10"/>
    <n v="2"/>
    <n v="40"/>
    <n v="5"/>
    <n v="199.95"/>
    <x v="2"/>
    <x v="2"/>
    <x v="1"/>
    <x v="5"/>
  </r>
  <r>
    <d v="2026-02-13T00:00:00"/>
    <x v="33"/>
    <x v="32"/>
    <n v="1"/>
    <n v="359.96"/>
    <n v="5"/>
    <n v="1999.75"/>
    <x v="0"/>
    <x v="6"/>
    <x v="1"/>
    <x v="5"/>
  </r>
  <r>
    <d v="2026-02-13T00:00:00"/>
    <x v="1"/>
    <x v="1"/>
    <n v="3"/>
    <n v="524.97"/>
    <n v="5"/>
    <n v="1249.95"/>
    <x v="1"/>
    <x v="0"/>
    <x v="1"/>
    <x v="5"/>
  </r>
  <r>
    <d v="2026-02-14T00:00:00"/>
    <x v="33"/>
    <x v="32"/>
    <n v="1"/>
    <n v="359.96"/>
    <n v="3"/>
    <n v="1199.8499999999999"/>
    <x v="0"/>
    <x v="6"/>
    <x v="1"/>
    <x v="5"/>
  </r>
  <r>
    <d v="2026-02-15T00:00:00"/>
    <x v="31"/>
    <x v="30"/>
    <n v="1"/>
    <n v="38.99"/>
    <n v="4"/>
    <n v="239.96"/>
    <x v="14"/>
    <x v="5"/>
    <x v="1"/>
    <x v="5"/>
  </r>
  <r>
    <d v="2026-02-16T00:00:00"/>
    <x v="10"/>
    <x v="10"/>
    <n v="2"/>
    <n v="43.98"/>
    <n v="2"/>
    <n v="79.98"/>
    <x v="2"/>
    <x v="1"/>
    <x v="1"/>
    <x v="5"/>
  </r>
  <r>
    <d v="2026-02-17T00:00:00"/>
    <x v="28"/>
    <x v="27"/>
    <n v="3"/>
    <n v="290.25"/>
    <n v="4"/>
    <n v="516"/>
    <x v="12"/>
    <x v="4"/>
    <x v="1"/>
    <x v="5"/>
  </r>
  <r>
    <d v="2026-02-18T00:00:00"/>
    <x v="20"/>
    <x v="10"/>
    <n v="3"/>
    <n v="60"/>
    <n v="3"/>
    <n v="119.97"/>
    <x v="2"/>
    <x v="2"/>
    <x v="1"/>
    <x v="5"/>
  </r>
  <r>
    <d v="2026-02-19T00:00:00"/>
    <x v="26"/>
    <x v="25"/>
    <n v="2"/>
    <n v="423.3"/>
    <n v="2"/>
    <n v="498"/>
    <x v="11"/>
    <x v="4"/>
    <x v="1"/>
    <x v="5"/>
  </r>
  <r>
    <d v="2026-02-19T00:00:00"/>
    <x v="32"/>
    <x v="31"/>
    <n v="1"/>
    <n v="74.989999999999995"/>
    <n v="5"/>
    <n v="499.95"/>
    <x v="2"/>
    <x v="5"/>
    <x v="1"/>
    <x v="5"/>
  </r>
  <r>
    <d v="2026-02-20T00:00:00"/>
    <x v="34"/>
    <x v="33"/>
    <n v="2"/>
    <n v="488.6"/>
    <n v="4"/>
    <n v="1396"/>
    <x v="15"/>
    <x v="6"/>
    <x v="1"/>
    <x v="5"/>
  </r>
  <r>
    <d v="2026-02-21T00:00:00"/>
    <x v="4"/>
    <x v="4"/>
    <n v="3"/>
    <n v="30"/>
    <n v="2"/>
    <n v="39.979999999999997"/>
    <x v="2"/>
    <x v="0"/>
    <x v="1"/>
    <x v="5"/>
  </r>
  <r>
    <d v="2026-02-22T00:00:00"/>
    <x v="15"/>
    <x v="15"/>
    <n v="2"/>
    <n v="179.98"/>
    <n v="5"/>
    <n v="599.95000000000005"/>
    <x v="5"/>
    <x v="1"/>
    <x v="1"/>
    <x v="5"/>
  </r>
  <r>
    <d v="2026-02-23T00:00:00"/>
    <x v="8"/>
    <x v="8"/>
    <n v="2"/>
    <n v="399.98"/>
    <n v="3"/>
    <n v="749.97"/>
    <x v="4"/>
    <x v="1"/>
    <x v="1"/>
    <x v="5"/>
  </r>
  <r>
    <d v="2026-02-24T00:00:00"/>
    <x v="12"/>
    <x v="12"/>
    <n v="1"/>
    <n v="32.71"/>
    <n v="1"/>
    <n v="50.32"/>
    <x v="6"/>
    <x v="1"/>
    <x v="1"/>
    <x v="5"/>
  </r>
  <r>
    <d v="2026-02-24T00:00:00"/>
    <x v="31"/>
    <x v="30"/>
    <n v="3"/>
    <n v="116.97"/>
    <n v="5"/>
    <n v="299.95"/>
    <x v="14"/>
    <x v="5"/>
    <x v="1"/>
    <x v="5"/>
  </r>
  <r>
    <d v="2026-02-25T00:00:00"/>
    <x v="29"/>
    <x v="28"/>
    <n v="28"/>
    <n v="1763.72"/>
    <n v="4"/>
    <n v="359.96"/>
    <x v="2"/>
    <x v="4"/>
    <x v="1"/>
    <x v="5"/>
  </r>
  <r>
    <d v="2026-02-26T00:00:00"/>
    <x v="12"/>
    <x v="12"/>
    <n v="0"/>
    <n v="0"/>
    <n v="3"/>
    <n v="150.96"/>
    <x v="6"/>
    <x v="1"/>
    <x v="1"/>
    <x v="5"/>
  </r>
  <r>
    <d v="2026-02-27T00:00:00"/>
    <x v="29"/>
    <x v="28"/>
    <n v="2"/>
    <n v="125.98"/>
    <n v="1"/>
    <n v="89.99"/>
    <x v="2"/>
    <x v="4"/>
    <x v="1"/>
    <x v="5"/>
  </r>
  <r>
    <d v="2026-02-28T00:00:00"/>
    <x v="10"/>
    <x v="10"/>
    <n v="2"/>
    <n v="43.98"/>
    <n v="3"/>
    <n v="119.97"/>
    <x v="2"/>
    <x v="1"/>
    <x v="1"/>
    <x v="5"/>
  </r>
  <r>
    <d v="2026-03-01T00:00:00"/>
    <x v="2"/>
    <x v="2"/>
    <n v="1"/>
    <n v="64.989999999999995"/>
    <n v="2"/>
    <n v="199.98"/>
    <x v="1"/>
    <x v="0"/>
    <x v="2"/>
    <x v="5"/>
  </r>
  <r>
    <d v="2026-03-02T00:00:00"/>
    <x v="27"/>
    <x v="26"/>
    <n v="3"/>
    <n v="290.25"/>
    <n v="1"/>
    <n v="129"/>
    <x v="10"/>
    <x v="4"/>
    <x v="2"/>
    <x v="5"/>
  </r>
  <r>
    <d v="2026-03-03T00:00:00"/>
    <x v="12"/>
    <x v="12"/>
    <n v="0"/>
    <n v="0"/>
    <n v="5"/>
    <n v="251.6"/>
    <x v="6"/>
    <x v="1"/>
    <x v="2"/>
    <x v="5"/>
  </r>
  <r>
    <d v="2026-03-04T00:00:00"/>
    <x v="24"/>
    <x v="23"/>
    <n v="3"/>
    <n v="37800"/>
    <n v="1"/>
    <n v="14000"/>
    <x v="9"/>
    <x v="3"/>
    <x v="2"/>
    <x v="5"/>
  </r>
  <r>
    <d v="2026-03-04T00:00:00"/>
    <x v="4"/>
    <x v="4"/>
    <n v="1"/>
    <n v="10"/>
    <n v="5"/>
    <n v="99.95"/>
    <x v="2"/>
    <x v="0"/>
    <x v="2"/>
    <x v="5"/>
  </r>
  <r>
    <d v="2026-03-05T00:00:00"/>
    <x v="24"/>
    <x v="23"/>
    <n v="4"/>
    <n v="50400"/>
    <n v="1"/>
    <n v="14000"/>
    <x v="9"/>
    <x v="3"/>
    <x v="2"/>
    <x v="5"/>
  </r>
  <r>
    <d v="2026-03-06T00:00:00"/>
    <x v="29"/>
    <x v="28"/>
    <n v="3"/>
    <n v="188.97"/>
    <n v="3"/>
    <n v="269.97000000000003"/>
    <x v="2"/>
    <x v="4"/>
    <x v="2"/>
    <x v="5"/>
  </r>
  <r>
    <d v="2026-03-07T00:00:00"/>
    <x v="24"/>
    <x v="23"/>
    <n v="1"/>
    <n v="12600"/>
    <n v="1"/>
    <n v="14000"/>
    <x v="9"/>
    <x v="3"/>
    <x v="2"/>
    <x v="5"/>
  </r>
  <r>
    <d v="2026-03-08T00:00:00"/>
    <x v="24"/>
    <x v="23"/>
    <n v="0"/>
    <n v="0"/>
    <n v="1"/>
    <n v="14000"/>
    <x v="9"/>
    <x v="3"/>
    <x v="2"/>
    <x v="5"/>
  </r>
  <r>
    <d v="2026-03-09T00:00:00"/>
    <x v="2"/>
    <x v="2"/>
    <n v="2"/>
    <n v="129.97999999999999"/>
    <n v="3"/>
    <n v="299.97000000000003"/>
    <x v="1"/>
    <x v="0"/>
    <x v="2"/>
    <x v="5"/>
  </r>
  <r>
    <d v="2026-03-10T00:00:00"/>
    <x v="10"/>
    <x v="10"/>
    <n v="2"/>
    <n v="43.98"/>
    <n v="5"/>
    <n v="199.95"/>
    <x v="2"/>
    <x v="1"/>
    <x v="2"/>
    <x v="5"/>
  </r>
  <r>
    <d v="2026-03-11T00:00:00"/>
    <x v="11"/>
    <x v="11"/>
    <n v="3"/>
    <n v="65.97"/>
    <n v="5"/>
    <n v="199.95"/>
    <x v="2"/>
    <x v="1"/>
    <x v="2"/>
    <x v="5"/>
  </r>
  <r>
    <d v="2026-03-12T00:00:00"/>
    <x v="27"/>
    <x v="26"/>
    <n v="1"/>
    <n v="96.75"/>
    <n v="3"/>
    <n v="387"/>
    <x v="10"/>
    <x v="4"/>
    <x v="2"/>
    <x v="5"/>
  </r>
  <r>
    <d v="2026-03-13T00:00:00"/>
    <x v="11"/>
    <x v="11"/>
    <n v="2"/>
    <n v="43.98"/>
    <n v="3"/>
    <n v="119.97"/>
    <x v="2"/>
    <x v="1"/>
    <x v="2"/>
    <x v="5"/>
  </r>
  <r>
    <d v="2026-03-14T00:00:00"/>
    <x v="0"/>
    <x v="0"/>
    <n v="1"/>
    <n v="345.59"/>
    <n v="4"/>
    <n v="1727.96"/>
    <x v="0"/>
    <x v="0"/>
    <x v="2"/>
    <x v="5"/>
  </r>
  <r>
    <d v="2026-03-15T00:00:00"/>
    <x v="11"/>
    <x v="11"/>
    <n v="2"/>
    <n v="43.98"/>
    <n v="1"/>
    <n v="39.99"/>
    <x v="2"/>
    <x v="1"/>
    <x v="2"/>
    <x v="5"/>
  </r>
  <r>
    <d v="2026-03-16T00:00:00"/>
    <x v="29"/>
    <x v="28"/>
    <n v="0"/>
    <n v="0"/>
    <n v="2"/>
    <n v="179.98"/>
    <x v="2"/>
    <x v="4"/>
    <x v="2"/>
    <x v="5"/>
  </r>
  <r>
    <d v="2026-03-17T00:00:00"/>
    <x v="10"/>
    <x v="10"/>
    <n v="2"/>
    <n v="43.98"/>
    <n v="4"/>
    <n v="159.96"/>
    <x v="2"/>
    <x v="1"/>
    <x v="2"/>
    <x v="5"/>
  </r>
  <r>
    <d v="2026-03-18T00:00:00"/>
    <x v="32"/>
    <x v="31"/>
    <n v="2"/>
    <n v="149.97999999999999"/>
    <n v="3"/>
    <n v="299.97000000000003"/>
    <x v="2"/>
    <x v="5"/>
    <x v="2"/>
    <x v="5"/>
  </r>
  <r>
    <d v="2026-03-19T00:00:00"/>
    <x v="19"/>
    <x v="19"/>
    <n v="0"/>
    <n v="0"/>
    <n v="1"/>
    <n v="326.69"/>
    <x v="7"/>
    <x v="2"/>
    <x v="2"/>
    <x v="5"/>
  </r>
  <r>
    <d v="2026-03-20T00:00:00"/>
    <x v="28"/>
    <x v="27"/>
    <n v="3"/>
    <n v="290.25"/>
    <n v="3"/>
    <n v="387"/>
    <x v="12"/>
    <x v="4"/>
    <x v="2"/>
    <x v="5"/>
  </r>
  <r>
    <d v="2026-03-21T00:00:00"/>
    <x v="24"/>
    <x v="23"/>
    <n v="0"/>
    <n v="0"/>
    <n v="1"/>
    <n v="14000"/>
    <x v="9"/>
    <x v="3"/>
    <x v="2"/>
    <x v="5"/>
  </r>
  <r>
    <d v="2026-03-22T00:00:00"/>
    <x v="10"/>
    <x v="10"/>
    <n v="3"/>
    <n v="65.97"/>
    <n v="5"/>
    <n v="199.95"/>
    <x v="2"/>
    <x v="1"/>
    <x v="2"/>
    <x v="5"/>
  </r>
  <r>
    <d v="2026-03-23T00:00:00"/>
    <x v="35"/>
    <x v="34"/>
    <n v="3"/>
    <n v="103.64999999999999"/>
    <n v="1"/>
    <n v="53.15"/>
    <x v="16"/>
    <x v="6"/>
    <x v="2"/>
    <x v="5"/>
  </r>
  <r>
    <d v="2026-03-24T00:00:00"/>
    <x v="2"/>
    <x v="2"/>
    <n v="2"/>
    <n v="129.97999999999999"/>
    <n v="5"/>
    <n v="499.95"/>
    <x v="1"/>
    <x v="0"/>
    <x v="2"/>
    <x v="5"/>
  </r>
  <r>
    <d v="2026-03-24T00:00:00"/>
    <x v="29"/>
    <x v="28"/>
    <n v="2"/>
    <n v="125.98"/>
    <n v="5"/>
    <n v="449.95"/>
    <x v="2"/>
    <x v="4"/>
    <x v="2"/>
    <x v="5"/>
  </r>
  <r>
    <d v="2026-03-25T00:00:00"/>
    <x v="4"/>
    <x v="4"/>
    <n v="0"/>
    <n v="0"/>
    <n v="2"/>
    <n v="39.979999999999997"/>
    <x v="2"/>
    <x v="0"/>
    <x v="2"/>
    <x v="5"/>
  </r>
  <r>
    <d v="2026-03-26T00:00:00"/>
    <x v="8"/>
    <x v="8"/>
    <n v="0"/>
    <n v="0"/>
    <n v="3"/>
    <n v="749.97"/>
    <x v="4"/>
    <x v="1"/>
    <x v="2"/>
    <x v="5"/>
  </r>
  <r>
    <d v="2026-03-26T00:00:00"/>
    <x v="17"/>
    <x v="17"/>
    <n v="0"/>
    <n v="0"/>
    <n v="5"/>
    <n v="1077.95"/>
    <x v="7"/>
    <x v="2"/>
    <x v="2"/>
    <x v="5"/>
  </r>
  <r>
    <d v="2026-03-27T00:00:00"/>
    <x v="12"/>
    <x v="12"/>
    <n v="1"/>
    <n v="32.71"/>
    <n v="2"/>
    <n v="100.64"/>
    <x v="6"/>
    <x v="1"/>
    <x v="2"/>
    <x v="5"/>
  </r>
  <r>
    <d v="2026-03-28T00:00:00"/>
    <x v="33"/>
    <x v="32"/>
    <n v="2"/>
    <n v="719.92"/>
    <n v="4"/>
    <n v="1599.8"/>
    <x v="0"/>
    <x v="6"/>
    <x v="2"/>
    <x v="5"/>
  </r>
  <r>
    <d v="2026-03-29T00:00:00"/>
    <x v="35"/>
    <x v="34"/>
    <n v="2"/>
    <n v="69.099999999999994"/>
    <n v="5"/>
    <n v="265.75"/>
    <x v="16"/>
    <x v="6"/>
    <x v="2"/>
    <x v="5"/>
  </r>
  <r>
    <d v="2026-03-30T00:00:00"/>
    <x v="17"/>
    <x v="17"/>
    <n v="1"/>
    <n v="183.25"/>
    <n v="1"/>
    <n v="215.59"/>
    <x v="7"/>
    <x v="2"/>
    <x v="2"/>
    <x v="5"/>
  </r>
  <r>
    <d v="2026-03-31T00:00:00"/>
    <x v="12"/>
    <x v="12"/>
    <n v="0"/>
    <n v="0"/>
    <n v="3"/>
    <n v="150.96"/>
    <x v="6"/>
    <x v="1"/>
    <x v="2"/>
    <x v="5"/>
  </r>
  <r>
    <d v="2026-04-01T00:00:00"/>
    <x v="5"/>
    <x v="5"/>
    <n v="2"/>
    <n v="28"/>
    <n v="2"/>
    <n v="55.98"/>
    <x v="2"/>
    <x v="0"/>
    <x v="3"/>
    <x v="5"/>
  </r>
  <r>
    <d v="2026-04-02T00:00:00"/>
    <x v="20"/>
    <x v="10"/>
    <n v="2"/>
    <n v="40"/>
    <n v="2"/>
    <n v="79.98"/>
    <x v="2"/>
    <x v="2"/>
    <x v="3"/>
    <x v="5"/>
  </r>
  <r>
    <d v="2026-04-03T00:00:00"/>
    <x v="11"/>
    <x v="11"/>
    <n v="1"/>
    <n v="21.99"/>
    <n v="4"/>
    <n v="159.96"/>
    <x v="2"/>
    <x v="1"/>
    <x v="3"/>
    <x v="5"/>
  </r>
  <r>
    <d v="2026-04-04T00:00:00"/>
    <x v="21"/>
    <x v="20"/>
    <n v="3"/>
    <n v="1754.97"/>
    <n v="1"/>
    <n v="649.99"/>
    <x v="4"/>
    <x v="2"/>
    <x v="3"/>
    <x v="5"/>
  </r>
  <r>
    <d v="2026-04-05T00:00:00"/>
    <x v="0"/>
    <x v="0"/>
    <n v="0"/>
    <n v="0"/>
    <n v="5"/>
    <n v="2159.9499999999998"/>
    <x v="0"/>
    <x v="0"/>
    <x v="3"/>
    <x v="5"/>
  </r>
  <r>
    <d v="2026-04-06T00:00:00"/>
    <x v="22"/>
    <x v="21"/>
    <n v="2"/>
    <n v="8991"/>
    <n v="4"/>
    <n v="19980"/>
    <x v="0"/>
    <x v="3"/>
    <x v="3"/>
    <x v="5"/>
  </r>
  <r>
    <d v="2026-04-07T00:00:00"/>
    <x v="24"/>
    <x v="23"/>
    <n v="0"/>
    <n v="0"/>
    <n v="1"/>
    <n v="14000"/>
    <x v="9"/>
    <x v="3"/>
    <x v="3"/>
    <x v="5"/>
  </r>
  <r>
    <d v="2026-04-08T00:00:00"/>
    <x v="22"/>
    <x v="21"/>
    <n v="2"/>
    <n v="8991"/>
    <n v="4"/>
    <n v="19980"/>
    <x v="0"/>
    <x v="3"/>
    <x v="3"/>
    <x v="5"/>
  </r>
  <r>
    <d v="2026-04-09T00:00:00"/>
    <x v="6"/>
    <x v="6"/>
    <n v="0"/>
    <n v="0"/>
    <n v="2"/>
    <n v="59.98"/>
    <x v="3"/>
    <x v="0"/>
    <x v="3"/>
    <x v="5"/>
  </r>
  <r>
    <d v="2026-04-10T00:00:00"/>
    <x v="32"/>
    <x v="31"/>
    <n v="2"/>
    <n v="149.97999999999999"/>
    <n v="2"/>
    <n v="199.98"/>
    <x v="2"/>
    <x v="5"/>
    <x v="3"/>
    <x v="5"/>
  </r>
  <r>
    <d v="2026-04-11T00:00:00"/>
    <x v="6"/>
    <x v="6"/>
    <n v="2"/>
    <n v="30"/>
    <n v="3"/>
    <n v="89.97"/>
    <x v="3"/>
    <x v="0"/>
    <x v="3"/>
    <x v="5"/>
  </r>
  <r>
    <d v="2026-04-12T00:00:00"/>
    <x v="32"/>
    <x v="31"/>
    <n v="3"/>
    <n v="224.96999999999997"/>
    <n v="2"/>
    <n v="199.98"/>
    <x v="2"/>
    <x v="5"/>
    <x v="3"/>
    <x v="5"/>
  </r>
  <r>
    <d v="2026-04-13T00:00:00"/>
    <x v="23"/>
    <x v="22"/>
    <n v="2"/>
    <n v="70"/>
    <n v="4"/>
    <n v="280"/>
    <x v="8"/>
    <x v="3"/>
    <x v="3"/>
    <x v="5"/>
  </r>
  <r>
    <d v="2026-04-14T00:00:00"/>
    <x v="35"/>
    <x v="34"/>
    <n v="0"/>
    <n v="0"/>
    <n v="1"/>
    <n v="53.15"/>
    <x v="16"/>
    <x v="6"/>
    <x v="3"/>
    <x v="5"/>
  </r>
  <r>
    <d v="2026-04-15T00:00:00"/>
    <x v="33"/>
    <x v="32"/>
    <n v="2"/>
    <n v="719.92"/>
    <n v="1"/>
    <n v="399.95"/>
    <x v="0"/>
    <x v="6"/>
    <x v="3"/>
    <x v="5"/>
  </r>
  <r>
    <d v="2026-04-16T00:00:00"/>
    <x v="31"/>
    <x v="30"/>
    <n v="1"/>
    <n v="38.99"/>
    <n v="2"/>
    <n v="119.98"/>
    <x v="14"/>
    <x v="5"/>
    <x v="3"/>
    <x v="5"/>
  </r>
  <r>
    <d v="2026-04-17T00:00:00"/>
    <x v="33"/>
    <x v="32"/>
    <n v="3"/>
    <n v="1079.8799999999999"/>
    <n v="1"/>
    <n v="399.95"/>
    <x v="0"/>
    <x v="6"/>
    <x v="3"/>
    <x v="5"/>
  </r>
  <r>
    <d v="2026-04-17T00:00:00"/>
    <x v="26"/>
    <x v="25"/>
    <n v="2"/>
    <n v="423.3"/>
    <n v="5"/>
    <n v="1245"/>
    <x v="11"/>
    <x v="4"/>
    <x v="3"/>
    <x v="5"/>
  </r>
  <r>
    <d v="2026-04-18T00:00:00"/>
    <x v="21"/>
    <x v="20"/>
    <n v="1"/>
    <n v="584.99"/>
    <n v="3"/>
    <n v="1949.97"/>
    <x v="4"/>
    <x v="2"/>
    <x v="3"/>
    <x v="5"/>
  </r>
  <r>
    <d v="2026-04-18T00:00:00"/>
    <x v="35"/>
    <x v="34"/>
    <n v="3"/>
    <n v="103.64999999999999"/>
    <n v="5"/>
    <n v="265.75"/>
    <x v="16"/>
    <x v="6"/>
    <x v="3"/>
    <x v="5"/>
  </r>
  <r>
    <d v="2026-04-19T00:00:00"/>
    <x v="17"/>
    <x v="17"/>
    <n v="1"/>
    <n v="183.25"/>
    <n v="3"/>
    <n v="646.77"/>
    <x v="7"/>
    <x v="2"/>
    <x v="3"/>
    <x v="5"/>
  </r>
  <r>
    <d v="2026-04-20T00:00:00"/>
    <x v="9"/>
    <x v="9"/>
    <n v="3"/>
    <n v="116.97"/>
    <n v="2"/>
    <n v="119.98"/>
    <x v="5"/>
    <x v="1"/>
    <x v="3"/>
    <x v="5"/>
  </r>
  <r>
    <d v="2026-04-21T00:00:00"/>
    <x v="2"/>
    <x v="2"/>
    <n v="0"/>
    <n v="0"/>
    <n v="2"/>
    <n v="199.98"/>
    <x v="1"/>
    <x v="0"/>
    <x v="3"/>
    <x v="5"/>
  </r>
  <r>
    <d v="2026-04-22T00:00:00"/>
    <x v="16"/>
    <x v="16"/>
    <n v="3"/>
    <n v="623.97"/>
    <n v="5"/>
    <n v="1299.95"/>
    <x v="4"/>
    <x v="2"/>
    <x v="3"/>
    <x v="5"/>
  </r>
  <r>
    <d v="2026-04-22T00:00:00"/>
    <x v="17"/>
    <x v="17"/>
    <n v="0"/>
    <n v="0"/>
    <n v="5"/>
    <n v="1077.95"/>
    <x v="7"/>
    <x v="2"/>
    <x v="3"/>
    <x v="5"/>
  </r>
  <r>
    <d v="2026-04-23T00:00:00"/>
    <x v="17"/>
    <x v="17"/>
    <n v="0"/>
    <n v="0"/>
    <n v="5"/>
    <n v="1077.95"/>
    <x v="7"/>
    <x v="2"/>
    <x v="3"/>
    <x v="5"/>
  </r>
  <r>
    <d v="2026-04-23T00:00:00"/>
    <x v="23"/>
    <x v="22"/>
    <n v="2"/>
    <n v="70"/>
    <n v="5"/>
    <n v="350"/>
    <x v="8"/>
    <x v="3"/>
    <x v="3"/>
    <x v="5"/>
  </r>
  <r>
    <d v="2026-04-24T00:00:00"/>
    <x v="28"/>
    <x v="27"/>
    <n v="0"/>
    <n v="0"/>
    <n v="5"/>
    <n v="645"/>
    <x v="12"/>
    <x v="4"/>
    <x v="3"/>
    <x v="5"/>
  </r>
  <r>
    <d v="2026-04-25T00:00:00"/>
    <x v="19"/>
    <x v="19"/>
    <n v="1"/>
    <n v="294.02"/>
    <n v="1"/>
    <n v="326.69"/>
    <x v="7"/>
    <x v="2"/>
    <x v="3"/>
    <x v="5"/>
  </r>
  <r>
    <d v="2026-04-26T00:00:00"/>
    <x v="13"/>
    <x v="13"/>
    <n v="0"/>
    <n v="0"/>
    <n v="1"/>
    <n v="119.88"/>
    <x v="6"/>
    <x v="1"/>
    <x v="3"/>
    <x v="5"/>
  </r>
  <r>
    <d v="2026-04-27T00:00:00"/>
    <x v="8"/>
    <x v="8"/>
    <n v="0"/>
    <n v="0"/>
    <n v="1"/>
    <n v="249.99"/>
    <x v="4"/>
    <x v="1"/>
    <x v="3"/>
    <x v="5"/>
  </r>
  <r>
    <d v="2026-04-27T00:00:00"/>
    <x v="5"/>
    <x v="5"/>
    <n v="3"/>
    <n v="42"/>
    <n v="5"/>
    <n v="139.94999999999999"/>
    <x v="2"/>
    <x v="0"/>
    <x v="3"/>
    <x v="5"/>
  </r>
  <r>
    <d v="2026-04-28T00:00:00"/>
    <x v="7"/>
    <x v="7"/>
    <n v="1"/>
    <n v="234.5"/>
    <n v="3"/>
    <n v="827.64"/>
    <x v="1"/>
    <x v="0"/>
    <x v="3"/>
    <x v="5"/>
  </r>
  <r>
    <d v="2026-04-29T00:00:00"/>
    <x v="19"/>
    <x v="19"/>
    <n v="0"/>
    <n v="0"/>
    <n v="4"/>
    <n v="1306.76"/>
    <x v="7"/>
    <x v="2"/>
    <x v="3"/>
    <x v="5"/>
  </r>
  <r>
    <d v="2026-04-30T00:00:00"/>
    <x v="12"/>
    <x v="12"/>
    <n v="0"/>
    <n v="0"/>
    <n v="5"/>
    <n v="251.6"/>
    <x v="6"/>
    <x v="1"/>
    <x v="3"/>
    <x v="5"/>
  </r>
  <r>
    <d v="2026-05-01T00:00:00"/>
    <x v="18"/>
    <x v="18"/>
    <n v="2"/>
    <n v="40"/>
    <n v="2"/>
    <n v="79.98"/>
    <x v="3"/>
    <x v="2"/>
    <x v="4"/>
    <x v="5"/>
  </r>
  <r>
    <d v="2026-05-02T00:00:00"/>
    <x v="27"/>
    <x v="26"/>
    <n v="0"/>
    <n v="0"/>
    <n v="4"/>
    <n v="516"/>
    <x v="10"/>
    <x v="4"/>
    <x v="4"/>
    <x v="5"/>
  </r>
  <r>
    <d v="2026-05-03T00:00:00"/>
    <x v="16"/>
    <x v="16"/>
    <n v="2"/>
    <n v="415.98"/>
    <n v="5"/>
    <n v="1299.95"/>
    <x v="4"/>
    <x v="2"/>
    <x v="4"/>
    <x v="5"/>
  </r>
  <r>
    <d v="2026-05-03T00:00:00"/>
    <x v="7"/>
    <x v="7"/>
    <n v="1"/>
    <n v="234.5"/>
    <n v="5"/>
    <n v="1379.4"/>
    <x v="1"/>
    <x v="0"/>
    <x v="4"/>
    <x v="5"/>
  </r>
  <r>
    <d v="2026-05-04T00:00:00"/>
    <x v="13"/>
    <x v="13"/>
    <n v="2"/>
    <n v="179.82"/>
    <n v="5"/>
    <n v="599.4"/>
    <x v="6"/>
    <x v="1"/>
    <x v="4"/>
    <x v="5"/>
  </r>
  <r>
    <d v="2026-05-05T00:00:00"/>
    <x v="24"/>
    <x v="23"/>
    <n v="0"/>
    <n v="0"/>
    <n v="1"/>
    <n v="14000"/>
    <x v="9"/>
    <x v="3"/>
    <x v="4"/>
    <x v="5"/>
  </r>
  <r>
    <d v="2026-05-06T00:00:00"/>
    <x v="27"/>
    <x v="26"/>
    <n v="3"/>
    <n v="290.25"/>
    <n v="1"/>
    <n v="129"/>
    <x v="10"/>
    <x v="4"/>
    <x v="4"/>
    <x v="5"/>
  </r>
  <r>
    <d v="2026-05-07T00:00:00"/>
    <x v="9"/>
    <x v="9"/>
    <n v="3"/>
    <n v="116.97"/>
    <n v="5"/>
    <n v="299.95"/>
    <x v="5"/>
    <x v="1"/>
    <x v="4"/>
    <x v="5"/>
  </r>
  <r>
    <d v="2026-05-08T00:00:00"/>
    <x v="25"/>
    <x v="24"/>
    <n v="1"/>
    <n v="12"/>
    <n v="1"/>
    <n v="20"/>
    <x v="10"/>
    <x v="4"/>
    <x v="4"/>
    <x v="5"/>
  </r>
  <r>
    <d v="2026-05-09T00:00:00"/>
    <x v="29"/>
    <x v="28"/>
    <n v="3"/>
    <n v="188.97"/>
    <n v="5"/>
    <n v="449.95"/>
    <x v="2"/>
    <x v="4"/>
    <x v="4"/>
    <x v="5"/>
  </r>
  <r>
    <d v="2026-05-10T00:00:00"/>
    <x v="22"/>
    <x v="21"/>
    <n v="1"/>
    <n v="4495.5"/>
    <n v="2"/>
    <n v="9990"/>
    <x v="0"/>
    <x v="3"/>
    <x v="4"/>
    <x v="5"/>
  </r>
  <r>
    <d v="2026-05-10T00:00:00"/>
    <x v="12"/>
    <x v="12"/>
    <n v="2"/>
    <n v="65.42"/>
    <n v="5"/>
    <n v="251.6"/>
    <x v="6"/>
    <x v="1"/>
    <x v="4"/>
    <x v="5"/>
  </r>
  <r>
    <d v="2026-05-11T00:00:00"/>
    <x v="33"/>
    <x v="32"/>
    <n v="3"/>
    <n v="1079.8799999999999"/>
    <n v="4"/>
    <n v="1599.8"/>
    <x v="0"/>
    <x v="6"/>
    <x v="4"/>
    <x v="5"/>
  </r>
  <r>
    <d v="2026-05-12T00:00:00"/>
    <x v="35"/>
    <x v="34"/>
    <n v="0"/>
    <n v="0"/>
    <n v="5"/>
    <n v="265.75"/>
    <x v="16"/>
    <x v="6"/>
    <x v="4"/>
    <x v="5"/>
  </r>
  <r>
    <d v="2026-05-13T00:00:00"/>
    <x v="17"/>
    <x v="17"/>
    <n v="3"/>
    <n v="549.75"/>
    <n v="2"/>
    <n v="431.18"/>
    <x v="7"/>
    <x v="2"/>
    <x v="4"/>
    <x v="5"/>
  </r>
  <r>
    <d v="2026-05-14T00:00:00"/>
    <x v="10"/>
    <x v="10"/>
    <n v="1"/>
    <n v="21.99"/>
    <n v="5"/>
    <n v="199.95"/>
    <x v="2"/>
    <x v="1"/>
    <x v="4"/>
    <x v="5"/>
  </r>
  <r>
    <d v="2026-05-14T00:00:00"/>
    <x v="17"/>
    <x v="17"/>
    <n v="2"/>
    <n v="366.5"/>
    <n v="5"/>
    <n v="1077.95"/>
    <x v="7"/>
    <x v="2"/>
    <x v="4"/>
    <x v="5"/>
  </r>
  <r>
    <d v="2026-05-15T00:00:00"/>
    <x v="20"/>
    <x v="10"/>
    <n v="1"/>
    <n v="20"/>
    <n v="4"/>
    <n v="159.96"/>
    <x v="2"/>
    <x v="2"/>
    <x v="4"/>
    <x v="5"/>
  </r>
  <r>
    <d v="2026-05-15T00:00:00"/>
    <x v="9"/>
    <x v="9"/>
    <n v="1"/>
    <n v="38.99"/>
    <n v="5"/>
    <n v="299.95"/>
    <x v="5"/>
    <x v="1"/>
    <x v="4"/>
    <x v="5"/>
  </r>
  <r>
    <d v="2026-05-16T00:00:00"/>
    <x v="12"/>
    <x v="12"/>
    <n v="1"/>
    <n v="32.71"/>
    <n v="4"/>
    <n v="201.28"/>
    <x v="6"/>
    <x v="1"/>
    <x v="4"/>
    <x v="5"/>
  </r>
  <r>
    <d v="2026-05-17T00:00:00"/>
    <x v="11"/>
    <x v="11"/>
    <n v="2"/>
    <n v="43.98"/>
    <n v="3"/>
    <n v="119.97"/>
    <x v="2"/>
    <x v="1"/>
    <x v="4"/>
    <x v="5"/>
  </r>
  <r>
    <d v="2026-05-17T00:00:00"/>
    <x v="23"/>
    <x v="22"/>
    <n v="1"/>
    <n v="35"/>
    <n v="5"/>
    <n v="350"/>
    <x v="8"/>
    <x v="3"/>
    <x v="4"/>
    <x v="5"/>
  </r>
  <r>
    <d v="2026-05-18T00:00:00"/>
    <x v="25"/>
    <x v="24"/>
    <n v="1"/>
    <n v="12"/>
    <n v="5"/>
    <n v="100"/>
    <x v="10"/>
    <x v="4"/>
    <x v="4"/>
    <x v="5"/>
  </r>
  <r>
    <d v="2026-05-19T00:00:00"/>
    <x v="30"/>
    <x v="29"/>
    <n v="3"/>
    <n v="188.97"/>
    <n v="1"/>
    <n v="89.99"/>
    <x v="13"/>
    <x v="4"/>
    <x v="4"/>
    <x v="5"/>
  </r>
  <r>
    <d v="2026-05-20T00:00:00"/>
    <x v="3"/>
    <x v="3"/>
    <n v="1"/>
    <n v="41.99"/>
    <n v="3"/>
    <n v="209.97"/>
    <x v="1"/>
    <x v="0"/>
    <x v="4"/>
    <x v="5"/>
  </r>
  <r>
    <d v="2026-05-20T00:00:00"/>
    <x v="31"/>
    <x v="30"/>
    <n v="3"/>
    <n v="116.97"/>
    <n v="5"/>
    <n v="299.95"/>
    <x v="14"/>
    <x v="5"/>
    <x v="4"/>
    <x v="5"/>
  </r>
  <r>
    <d v="2026-05-21T00:00:00"/>
    <x v="3"/>
    <x v="3"/>
    <n v="1"/>
    <n v="41.99"/>
    <n v="4"/>
    <n v="279.95999999999998"/>
    <x v="1"/>
    <x v="0"/>
    <x v="4"/>
    <x v="5"/>
  </r>
  <r>
    <d v="2026-05-22T00:00:00"/>
    <x v="30"/>
    <x v="29"/>
    <n v="1"/>
    <n v="62.99"/>
    <n v="1"/>
    <n v="89.99"/>
    <x v="13"/>
    <x v="4"/>
    <x v="4"/>
    <x v="5"/>
  </r>
  <r>
    <d v="2026-05-23T00:00:00"/>
    <x v="26"/>
    <x v="25"/>
    <n v="1"/>
    <n v="211.65"/>
    <n v="5"/>
    <n v="1245"/>
    <x v="11"/>
    <x v="4"/>
    <x v="4"/>
    <x v="5"/>
  </r>
  <r>
    <d v="2026-05-23T00:00:00"/>
    <x v="23"/>
    <x v="22"/>
    <n v="1"/>
    <n v="35"/>
    <n v="5"/>
    <n v="350"/>
    <x v="8"/>
    <x v="3"/>
    <x v="4"/>
    <x v="5"/>
  </r>
  <r>
    <d v="2026-05-24T00:00:00"/>
    <x v="21"/>
    <x v="20"/>
    <n v="3"/>
    <n v="1754.97"/>
    <n v="2"/>
    <n v="1299.98"/>
    <x v="4"/>
    <x v="2"/>
    <x v="4"/>
    <x v="5"/>
  </r>
  <r>
    <d v="2026-05-25T00:00:00"/>
    <x v="9"/>
    <x v="9"/>
    <n v="3"/>
    <n v="116.97"/>
    <n v="1"/>
    <n v="59.99"/>
    <x v="5"/>
    <x v="1"/>
    <x v="4"/>
    <x v="5"/>
  </r>
  <r>
    <d v="2026-05-26T00:00:00"/>
    <x v="27"/>
    <x v="26"/>
    <n v="1"/>
    <n v="96.75"/>
    <n v="4"/>
    <n v="516"/>
    <x v="10"/>
    <x v="4"/>
    <x v="4"/>
    <x v="5"/>
  </r>
  <r>
    <d v="2026-05-27T00:00:00"/>
    <x v="20"/>
    <x v="10"/>
    <n v="2"/>
    <n v="40"/>
    <n v="5"/>
    <n v="199.95"/>
    <x v="2"/>
    <x v="2"/>
    <x v="4"/>
    <x v="5"/>
  </r>
  <r>
    <d v="2026-05-28T00:00:00"/>
    <x v="11"/>
    <x v="11"/>
    <n v="1"/>
    <n v="21.99"/>
    <n v="4"/>
    <n v="159.96"/>
    <x v="2"/>
    <x v="1"/>
    <x v="4"/>
    <x v="5"/>
  </r>
  <r>
    <d v="2026-05-29T00:00:00"/>
    <x v="18"/>
    <x v="18"/>
    <n v="1"/>
    <n v="20"/>
    <n v="5"/>
    <n v="199.95"/>
    <x v="3"/>
    <x v="2"/>
    <x v="4"/>
    <x v="5"/>
  </r>
  <r>
    <d v="2026-05-30T00:00:00"/>
    <x v="28"/>
    <x v="27"/>
    <n v="2"/>
    <n v="193.5"/>
    <n v="2"/>
    <n v="258"/>
    <x v="12"/>
    <x v="4"/>
    <x v="4"/>
    <x v="5"/>
  </r>
  <r>
    <d v="2026-05-30T00:00:00"/>
    <x v="30"/>
    <x v="29"/>
    <n v="2"/>
    <n v="125.98"/>
    <n v="5"/>
    <n v="449.95"/>
    <x v="13"/>
    <x v="4"/>
    <x v="4"/>
    <x v="5"/>
  </r>
  <r>
    <d v="2026-05-31T00:00:00"/>
    <x v="6"/>
    <x v="6"/>
    <n v="0"/>
    <n v="0"/>
    <n v="4"/>
    <n v="119.96"/>
    <x v="3"/>
    <x v="0"/>
    <x v="4"/>
    <x v="5"/>
  </r>
  <r>
    <d v="2026-06-01T00:00:00"/>
    <x v="0"/>
    <x v="0"/>
    <n v="2"/>
    <n v="691.18"/>
    <n v="1"/>
    <n v="431.99"/>
    <x v="0"/>
    <x v="0"/>
    <x v="5"/>
    <x v="5"/>
  </r>
  <r>
    <d v="2026-06-01T00:00:00"/>
    <x v="8"/>
    <x v="8"/>
    <n v="0"/>
    <n v="0"/>
    <n v="5"/>
    <n v="1249.95"/>
    <x v="4"/>
    <x v="1"/>
    <x v="5"/>
    <x v="5"/>
  </r>
  <r>
    <d v="2026-06-02T00:00:00"/>
    <x v="15"/>
    <x v="15"/>
    <n v="2"/>
    <n v="179.98"/>
    <n v="1"/>
    <n v="119.99"/>
    <x v="5"/>
    <x v="1"/>
    <x v="5"/>
    <x v="5"/>
  </r>
  <r>
    <d v="2026-06-02T00:00:00"/>
    <x v="30"/>
    <x v="29"/>
    <n v="1"/>
    <n v="62.99"/>
    <n v="5"/>
    <n v="449.95"/>
    <x v="13"/>
    <x v="4"/>
    <x v="5"/>
    <x v="5"/>
  </r>
  <r>
    <d v="2026-06-03T00:00:00"/>
    <x v="33"/>
    <x v="32"/>
    <n v="0"/>
    <n v="0"/>
    <n v="2"/>
    <n v="799.9"/>
    <x v="0"/>
    <x v="6"/>
    <x v="5"/>
    <x v="5"/>
  </r>
  <r>
    <d v="2026-06-04T00:00:00"/>
    <x v="20"/>
    <x v="10"/>
    <n v="2"/>
    <n v="40"/>
    <n v="5"/>
    <n v="199.95"/>
    <x v="2"/>
    <x v="2"/>
    <x v="5"/>
    <x v="5"/>
  </r>
  <r>
    <d v="2026-06-05T00:00:00"/>
    <x v="10"/>
    <x v="10"/>
    <n v="2"/>
    <n v="43.98"/>
    <n v="2"/>
    <n v="79.98"/>
    <x v="2"/>
    <x v="1"/>
    <x v="5"/>
    <x v="5"/>
  </r>
  <r>
    <d v="2026-06-05T00:00:00"/>
    <x v="14"/>
    <x v="14"/>
    <n v="0"/>
    <n v="0"/>
    <n v="5"/>
    <n v="209.4"/>
    <x v="6"/>
    <x v="1"/>
    <x v="5"/>
    <x v="5"/>
  </r>
  <r>
    <d v="2026-06-06T00:00:00"/>
    <x v="13"/>
    <x v="13"/>
    <n v="3"/>
    <n v="269.73"/>
    <n v="2"/>
    <n v="239.76"/>
    <x v="6"/>
    <x v="1"/>
    <x v="5"/>
    <x v="5"/>
  </r>
  <r>
    <d v="2026-06-07T00:00:00"/>
    <x v="33"/>
    <x v="32"/>
    <n v="3"/>
    <n v="1079.8799999999999"/>
    <n v="2"/>
    <n v="799.9"/>
    <x v="0"/>
    <x v="6"/>
    <x v="5"/>
    <x v="5"/>
  </r>
  <r>
    <d v="2026-06-08T00:00:00"/>
    <x v="5"/>
    <x v="5"/>
    <n v="3"/>
    <n v="42"/>
    <n v="1"/>
    <n v="27.99"/>
    <x v="2"/>
    <x v="0"/>
    <x v="5"/>
    <x v="5"/>
  </r>
  <r>
    <d v="2026-06-09T00:00:00"/>
    <x v="32"/>
    <x v="31"/>
    <n v="2"/>
    <n v="149.97999999999999"/>
    <n v="5"/>
    <n v="499.95"/>
    <x v="2"/>
    <x v="5"/>
    <x v="5"/>
    <x v="5"/>
  </r>
  <r>
    <d v="2026-06-10T00:00:00"/>
    <x v="12"/>
    <x v="12"/>
    <n v="3"/>
    <n v="98.13"/>
    <n v="3"/>
    <n v="150.96"/>
    <x v="6"/>
    <x v="1"/>
    <x v="5"/>
    <x v="5"/>
  </r>
  <r>
    <d v="2026-06-11T00:00:00"/>
    <x v="19"/>
    <x v="19"/>
    <n v="0"/>
    <n v="0"/>
    <n v="5"/>
    <n v="1633.45"/>
    <x v="7"/>
    <x v="2"/>
    <x v="5"/>
    <x v="5"/>
  </r>
  <r>
    <d v="2026-06-12T00:00:00"/>
    <x v="27"/>
    <x v="26"/>
    <n v="3"/>
    <n v="290.25"/>
    <n v="5"/>
    <n v="645"/>
    <x v="10"/>
    <x v="4"/>
    <x v="5"/>
    <x v="5"/>
  </r>
  <r>
    <d v="2026-06-13T00:00:00"/>
    <x v="27"/>
    <x v="26"/>
    <n v="1"/>
    <n v="96.75"/>
    <n v="4"/>
    <n v="516"/>
    <x v="10"/>
    <x v="4"/>
    <x v="5"/>
    <x v="5"/>
  </r>
  <r>
    <d v="2026-06-14T00:00:00"/>
    <x v="31"/>
    <x v="30"/>
    <n v="0"/>
    <n v="0"/>
    <n v="5"/>
    <n v="299.95"/>
    <x v="14"/>
    <x v="5"/>
    <x v="5"/>
    <x v="5"/>
  </r>
  <r>
    <d v="2026-06-15T00:00:00"/>
    <x v="32"/>
    <x v="31"/>
    <n v="3"/>
    <n v="224.96999999999997"/>
    <n v="5"/>
    <n v="499.95"/>
    <x v="2"/>
    <x v="5"/>
    <x v="5"/>
    <x v="5"/>
  </r>
  <r>
    <d v="2026-06-16T00:00:00"/>
    <x v="31"/>
    <x v="30"/>
    <n v="1"/>
    <n v="38.99"/>
    <n v="5"/>
    <n v="299.95"/>
    <x v="14"/>
    <x v="5"/>
    <x v="5"/>
    <x v="5"/>
  </r>
  <r>
    <d v="2026-06-16T00:00:00"/>
    <x v="35"/>
    <x v="34"/>
    <n v="0"/>
    <n v="0"/>
    <n v="5"/>
    <n v="265.75"/>
    <x v="16"/>
    <x v="6"/>
    <x v="5"/>
    <x v="5"/>
  </r>
  <r>
    <d v="2026-06-17T00:00:00"/>
    <x v="13"/>
    <x v="13"/>
    <n v="3"/>
    <n v="269.73"/>
    <n v="4"/>
    <n v="479.52"/>
    <x v="6"/>
    <x v="1"/>
    <x v="5"/>
    <x v="5"/>
  </r>
  <r>
    <d v="2026-06-18T00:00:00"/>
    <x v="23"/>
    <x v="22"/>
    <n v="2"/>
    <n v="70"/>
    <n v="1"/>
    <n v="70"/>
    <x v="8"/>
    <x v="3"/>
    <x v="5"/>
    <x v="5"/>
  </r>
  <r>
    <d v="2026-06-19T00:00:00"/>
    <x v="22"/>
    <x v="21"/>
    <n v="2"/>
    <n v="8991"/>
    <n v="2"/>
    <n v="9990"/>
    <x v="0"/>
    <x v="3"/>
    <x v="5"/>
    <x v="5"/>
  </r>
  <r>
    <d v="2026-06-20T00:00:00"/>
    <x v="2"/>
    <x v="2"/>
    <n v="3"/>
    <n v="194.96999999999997"/>
    <n v="1"/>
    <n v="99.99"/>
    <x v="1"/>
    <x v="0"/>
    <x v="5"/>
    <x v="5"/>
  </r>
  <r>
    <d v="2026-06-21T00:00:00"/>
    <x v="3"/>
    <x v="3"/>
    <n v="2"/>
    <n v="83.98"/>
    <n v="4"/>
    <n v="279.95999999999998"/>
    <x v="1"/>
    <x v="0"/>
    <x v="5"/>
    <x v="5"/>
  </r>
  <r>
    <d v="2026-06-22T00:00:00"/>
    <x v="34"/>
    <x v="33"/>
    <n v="0"/>
    <n v="0"/>
    <n v="2"/>
    <n v="698"/>
    <x v="15"/>
    <x v="6"/>
    <x v="5"/>
    <x v="5"/>
  </r>
  <r>
    <d v="2026-06-22T00:00:00"/>
    <x v="17"/>
    <x v="17"/>
    <n v="0"/>
    <n v="0"/>
    <n v="5"/>
    <n v="1077.95"/>
    <x v="7"/>
    <x v="2"/>
    <x v="5"/>
    <x v="5"/>
  </r>
  <r>
    <d v="2026-06-23T00:00:00"/>
    <x v="11"/>
    <x v="11"/>
    <n v="3"/>
    <n v="65.97"/>
    <n v="1"/>
    <n v="39.99"/>
    <x v="2"/>
    <x v="1"/>
    <x v="5"/>
    <x v="5"/>
  </r>
  <r>
    <d v="2026-06-24T00:00:00"/>
    <x v="32"/>
    <x v="31"/>
    <n v="2"/>
    <n v="149.97999999999999"/>
    <n v="4"/>
    <n v="399.96"/>
    <x v="2"/>
    <x v="5"/>
    <x v="5"/>
    <x v="5"/>
  </r>
  <r>
    <d v="2026-06-25T00:00:00"/>
    <x v="11"/>
    <x v="11"/>
    <n v="0"/>
    <n v="0"/>
    <n v="1"/>
    <n v="39.99"/>
    <x v="2"/>
    <x v="1"/>
    <x v="5"/>
    <x v="5"/>
  </r>
  <r>
    <d v="2026-06-26T00:00:00"/>
    <x v="25"/>
    <x v="24"/>
    <n v="2"/>
    <n v="24"/>
    <n v="5"/>
    <n v="100"/>
    <x v="10"/>
    <x v="4"/>
    <x v="5"/>
    <x v="5"/>
  </r>
  <r>
    <d v="2026-06-27T00:00:00"/>
    <x v="23"/>
    <x v="22"/>
    <n v="0"/>
    <n v="0"/>
    <n v="1"/>
    <n v="70"/>
    <x v="8"/>
    <x v="3"/>
    <x v="5"/>
    <x v="5"/>
  </r>
  <r>
    <d v="2026-06-28T00:00:00"/>
    <x v="30"/>
    <x v="29"/>
    <n v="3"/>
    <n v="188.97"/>
    <n v="3"/>
    <n v="269.97000000000003"/>
    <x v="13"/>
    <x v="4"/>
    <x v="5"/>
    <x v="5"/>
  </r>
  <r>
    <d v="2026-06-29T00:00:00"/>
    <x v="12"/>
    <x v="12"/>
    <n v="0"/>
    <n v="0"/>
    <n v="4"/>
    <n v="201.28"/>
    <x v="6"/>
    <x v="1"/>
    <x v="5"/>
    <x v="5"/>
  </r>
  <r>
    <d v="2026-06-30T00:00:00"/>
    <x v="23"/>
    <x v="22"/>
    <n v="2"/>
    <n v="70"/>
    <n v="1"/>
    <n v="70"/>
    <x v="8"/>
    <x v="3"/>
    <x v="5"/>
    <x v="5"/>
  </r>
  <r>
    <d v="2026-06-30T00:00:00"/>
    <x v="0"/>
    <x v="0"/>
    <n v="3"/>
    <n v="1036.77"/>
    <n v="5"/>
    <n v="2159.9499999999998"/>
    <x v="0"/>
    <x v="0"/>
    <x v="5"/>
    <x v="5"/>
  </r>
  <r>
    <d v="2026-07-01T00:00:00"/>
    <x v="30"/>
    <x v="29"/>
    <n v="3"/>
    <n v="188.97"/>
    <n v="2"/>
    <n v="179.98"/>
    <x v="13"/>
    <x v="4"/>
    <x v="6"/>
    <x v="5"/>
  </r>
  <r>
    <d v="2026-07-02T00:00:00"/>
    <x v="19"/>
    <x v="19"/>
    <n v="1"/>
    <n v="294.02"/>
    <n v="1"/>
    <n v="326.69"/>
    <x v="7"/>
    <x v="2"/>
    <x v="6"/>
    <x v="5"/>
  </r>
  <r>
    <d v="2026-07-02T00:00:00"/>
    <x v="3"/>
    <x v="3"/>
    <n v="3"/>
    <n v="125.97"/>
    <n v="5"/>
    <n v="349.95"/>
    <x v="1"/>
    <x v="0"/>
    <x v="6"/>
    <x v="5"/>
  </r>
  <r>
    <d v="2026-07-03T00:00:00"/>
    <x v="25"/>
    <x v="24"/>
    <n v="1"/>
    <n v="12"/>
    <n v="1"/>
    <n v="20"/>
    <x v="10"/>
    <x v="4"/>
    <x v="6"/>
    <x v="5"/>
  </r>
  <r>
    <d v="2026-07-03T00:00:00"/>
    <x v="10"/>
    <x v="10"/>
    <n v="0"/>
    <n v="0"/>
    <n v="5"/>
    <n v="199.95"/>
    <x v="2"/>
    <x v="1"/>
    <x v="6"/>
    <x v="5"/>
  </r>
  <r>
    <d v="2026-07-04T00:00:00"/>
    <x v="19"/>
    <x v="19"/>
    <n v="1"/>
    <n v="294.02"/>
    <n v="2"/>
    <n v="653.38"/>
    <x v="7"/>
    <x v="2"/>
    <x v="6"/>
    <x v="5"/>
  </r>
  <r>
    <d v="2026-07-05T00:00:00"/>
    <x v="17"/>
    <x v="17"/>
    <n v="1"/>
    <n v="183.25"/>
    <n v="5"/>
    <n v="1077.95"/>
    <x v="7"/>
    <x v="2"/>
    <x v="6"/>
    <x v="5"/>
  </r>
  <r>
    <d v="2026-07-06T00:00:00"/>
    <x v="1"/>
    <x v="1"/>
    <n v="2"/>
    <n v="349.98"/>
    <n v="4"/>
    <n v="999.96"/>
    <x v="1"/>
    <x v="0"/>
    <x v="6"/>
    <x v="5"/>
  </r>
  <r>
    <d v="2026-07-07T00:00:00"/>
    <x v="23"/>
    <x v="22"/>
    <n v="3"/>
    <n v="105"/>
    <n v="4"/>
    <n v="280"/>
    <x v="8"/>
    <x v="3"/>
    <x v="6"/>
    <x v="5"/>
  </r>
  <r>
    <d v="2026-07-07T00:00:00"/>
    <x v="5"/>
    <x v="5"/>
    <n v="3"/>
    <n v="42"/>
    <n v="5"/>
    <n v="139.94999999999999"/>
    <x v="2"/>
    <x v="0"/>
    <x v="6"/>
    <x v="5"/>
  </r>
  <r>
    <d v="2026-07-08T00:00:00"/>
    <x v="14"/>
    <x v="14"/>
    <n v="3"/>
    <n v="69.09"/>
    <n v="1"/>
    <n v="41.88"/>
    <x v="6"/>
    <x v="1"/>
    <x v="6"/>
    <x v="5"/>
  </r>
  <r>
    <d v="2026-07-09T00:00:00"/>
    <x v="25"/>
    <x v="24"/>
    <n v="1"/>
    <n v="12"/>
    <n v="4"/>
    <n v="80"/>
    <x v="10"/>
    <x v="4"/>
    <x v="6"/>
    <x v="5"/>
  </r>
  <r>
    <d v="2026-07-10T00:00:00"/>
    <x v="10"/>
    <x v="10"/>
    <n v="2"/>
    <n v="43.98"/>
    <n v="3"/>
    <n v="119.97"/>
    <x v="2"/>
    <x v="1"/>
    <x v="6"/>
    <x v="5"/>
  </r>
  <r>
    <d v="2026-07-11T00:00:00"/>
    <x v="13"/>
    <x v="13"/>
    <n v="3"/>
    <n v="269.73"/>
    <n v="2"/>
    <n v="239.76"/>
    <x v="6"/>
    <x v="1"/>
    <x v="6"/>
    <x v="5"/>
  </r>
  <r>
    <d v="2026-07-11T00:00:00"/>
    <x v="20"/>
    <x v="10"/>
    <n v="1"/>
    <n v="20"/>
    <n v="5"/>
    <n v="199.95"/>
    <x v="2"/>
    <x v="2"/>
    <x v="6"/>
    <x v="5"/>
  </r>
  <r>
    <d v="2026-07-12T00:00:00"/>
    <x v="4"/>
    <x v="4"/>
    <n v="1"/>
    <n v="10"/>
    <n v="1"/>
    <n v="19.989999999999998"/>
    <x v="2"/>
    <x v="0"/>
    <x v="6"/>
    <x v="5"/>
  </r>
  <r>
    <d v="2026-07-12T00:00:00"/>
    <x v="0"/>
    <x v="0"/>
    <n v="0"/>
    <n v="0"/>
    <n v="5"/>
    <n v="2159.9499999999998"/>
    <x v="0"/>
    <x v="0"/>
    <x v="6"/>
    <x v="5"/>
  </r>
  <r>
    <d v="2026-07-13T00:00:00"/>
    <x v="33"/>
    <x v="32"/>
    <n v="0"/>
    <n v="0"/>
    <n v="2"/>
    <n v="799.9"/>
    <x v="0"/>
    <x v="6"/>
    <x v="6"/>
    <x v="5"/>
  </r>
  <r>
    <d v="2026-07-13T00:00:00"/>
    <x v="11"/>
    <x v="11"/>
    <n v="3"/>
    <n v="65.97"/>
    <n v="5"/>
    <n v="199.95"/>
    <x v="2"/>
    <x v="1"/>
    <x v="6"/>
    <x v="5"/>
  </r>
  <r>
    <d v="2026-07-14T00:00:00"/>
    <x v="29"/>
    <x v="28"/>
    <n v="0"/>
    <n v="0"/>
    <n v="2"/>
    <n v="179.98"/>
    <x v="2"/>
    <x v="4"/>
    <x v="6"/>
    <x v="5"/>
  </r>
  <r>
    <d v="2026-07-15T00:00:00"/>
    <x v="28"/>
    <x v="27"/>
    <n v="0"/>
    <n v="0"/>
    <n v="2"/>
    <n v="258"/>
    <x v="12"/>
    <x v="4"/>
    <x v="6"/>
    <x v="5"/>
  </r>
  <r>
    <d v="2026-07-16T00:00:00"/>
    <x v="35"/>
    <x v="34"/>
    <n v="1"/>
    <n v="34.549999999999997"/>
    <n v="1"/>
    <n v="53.15"/>
    <x v="16"/>
    <x v="6"/>
    <x v="6"/>
    <x v="5"/>
  </r>
  <r>
    <d v="2026-07-17T00:00:00"/>
    <x v="0"/>
    <x v="0"/>
    <n v="3"/>
    <n v="1036.77"/>
    <n v="2"/>
    <n v="863.98"/>
    <x v="0"/>
    <x v="0"/>
    <x v="6"/>
    <x v="5"/>
  </r>
  <r>
    <d v="2026-07-18T00:00:00"/>
    <x v="3"/>
    <x v="3"/>
    <n v="1"/>
    <n v="41.99"/>
    <n v="2"/>
    <n v="139.97999999999999"/>
    <x v="1"/>
    <x v="0"/>
    <x v="6"/>
    <x v="5"/>
  </r>
  <r>
    <d v="2026-07-19T00:00:00"/>
    <x v="2"/>
    <x v="2"/>
    <n v="1"/>
    <n v="64.989999999999995"/>
    <n v="2"/>
    <n v="199.98"/>
    <x v="1"/>
    <x v="0"/>
    <x v="6"/>
    <x v="5"/>
  </r>
  <r>
    <d v="2026-07-20T00:00:00"/>
    <x v="17"/>
    <x v="17"/>
    <n v="2"/>
    <n v="366.5"/>
    <n v="2"/>
    <n v="431.18"/>
    <x v="7"/>
    <x v="2"/>
    <x v="6"/>
    <x v="5"/>
  </r>
  <r>
    <d v="2026-07-21T00:00:00"/>
    <x v="11"/>
    <x v="11"/>
    <n v="3"/>
    <n v="65.97"/>
    <n v="1"/>
    <n v="39.99"/>
    <x v="2"/>
    <x v="1"/>
    <x v="6"/>
    <x v="5"/>
  </r>
  <r>
    <d v="2026-07-21T00:00:00"/>
    <x v="7"/>
    <x v="7"/>
    <n v="3"/>
    <n v="703.5"/>
    <n v="5"/>
    <n v="1379.4"/>
    <x v="1"/>
    <x v="0"/>
    <x v="6"/>
    <x v="5"/>
  </r>
  <r>
    <d v="2026-07-22T00:00:00"/>
    <x v="18"/>
    <x v="18"/>
    <n v="1"/>
    <n v="20"/>
    <n v="2"/>
    <n v="79.98"/>
    <x v="3"/>
    <x v="2"/>
    <x v="6"/>
    <x v="5"/>
  </r>
  <r>
    <d v="2026-07-23T00:00:00"/>
    <x v="7"/>
    <x v="7"/>
    <n v="1"/>
    <n v="234.5"/>
    <n v="3"/>
    <n v="827.64"/>
    <x v="1"/>
    <x v="0"/>
    <x v="6"/>
    <x v="5"/>
  </r>
  <r>
    <d v="2026-07-24T00:00:00"/>
    <x v="34"/>
    <x v="33"/>
    <n v="0"/>
    <n v="0"/>
    <n v="5"/>
    <n v="1745"/>
    <x v="15"/>
    <x v="6"/>
    <x v="6"/>
    <x v="5"/>
  </r>
  <r>
    <d v="2026-07-25T00:00:00"/>
    <x v="25"/>
    <x v="24"/>
    <n v="2"/>
    <n v="24"/>
    <n v="2"/>
    <n v="40"/>
    <x v="10"/>
    <x v="4"/>
    <x v="6"/>
    <x v="5"/>
  </r>
  <r>
    <d v="2026-07-26T00:00:00"/>
    <x v="30"/>
    <x v="29"/>
    <n v="0"/>
    <n v="0"/>
    <n v="3"/>
    <n v="269.97000000000003"/>
    <x v="13"/>
    <x v="4"/>
    <x v="6"/>
    <x v="5"/>
  </r>
  <r>
    <d v="2026-07-27T00:00:00"/>
    <x v="20"/>
    <x v="10"/>
    <n v="3"/>
    <n v="60"/>
    <n v="1"/>
    <n v="39.99"/>
    <x v="2"/>
    <x v="2"/>
    <x v="6"/>
    <x v="5"/>
  </r>
  <r>
    <d v="2026-07-28T00:00:00"/>
    <x v="23"/>
    <x v="22"/>
    <n v="3"/>
    <n v="105"/>
    <n v="2"/>
    <n v="140"/>
    <x v="8"/>
    <x v="3"/>
    <x v="6"/>
    <x v="5"/>
  </r>
  <r>
    <d v="2026-07-29T00:00:00"/>
    <x v="15"/>
    <x v="15"/>
    <n v="0"/>
    <n v="0"/>
    <n v="3"/>
    <n v="359.97"/>
    <x v="5"/>
    <x v="1"/>
    <x v="6"/>
    <x v="5"/>
  </r>
  <r>
    <d v="2026-07-30T00:00:00"/>
    <x v="14"/>
    <x v="14"/>
    <n v="0"/>
    <n v="0"/>
    <n v="1"/>
    <n v="41.88"/>
    <x v="6"/>
    <x v="1"/>
    <x v="6"/>
    <x v="5"/>
  </r>
  <r>
    <d v="2026-07-30T00:00:00"/>
    <x v="4"/>
    <x v="4"/>
    <n v="0"/>
    <n v="0"/>
    <n v="5"/>
    <n v="99.95"/>
    <x v="2"/>
    <x v="0"/>
    <x v="6"/>
    <x v="5"/>
  </r>
  <r>
    <d v="2026-07-31T00:00:00"/>
    <x v="29"/>
    <x v="28"/>
    <n v="1"/>
    <n v="62.99"/>
    <n v="5"/>
    <n v="449.95"/>
    <x v="2"/>
    <x v="4"/>
    <x v="6"/>
    <x v="5"/>
  </r>
  <r>
    <d v="2026-08-01T00:00:00"/>
    <x v="33"/>
    <x v="32"/>
    <n v="3"/>
    <n v="1079.8799999999999"/>
    <n v="3"/>
    <n v="1199.8499999999999"/>
    <x v="0"/>
    <x v="6"/>
    <x v="7"/>
    <x v="5"/>
  </r>
  <r>
    <d v="2026-08-01T00:00:00"/>
    <x v="26"/>
    <x v="25"/>
    <n v="1"/>
    <n v="211.65"/>
    <n v="5"/>
    <n v="1245"/>
    <x v="11"/>
    <x v="4"/>
    <x v="7"/>
    <x v="5"/>
  </r>
  <r>
    <d v="2026-08-02T00:00:00"/>
    <x v="29"/>
    <x v="28"/>
    <n v="1"/>
    <n v="62.99"/>
    <n v="5"/>
    <n v="449.95"/>
    <x v="2"/>
    <x v="4"/>
    <x v="7"/>
    <x v="5"/>
  </r>
  <r>
    <d v="2026-08-03T00:00:00"/>
    <x v="14"/>
    <x v="14"/>
    <n v="3"/>
    <n v="69.09"/>
    <n v="3"/>
    <n v="125.64"/>
    <x v="6"/>
    <x v="1"/>
    <x v="7"/>
    <x v="5"/>
  </r>
  <r>
    <d v="2026-08-04T00:00:00"/>
    <x v="5"/>
    <x v="5"/>
    <n v="2"/>
    <n v="28"/>
    <n v="5"/>
    <n v="139.94999999999999"/>
    <x v="2"/>
    <x v="0"/>
    <x v="7"/>
    <x v="5"/>
  </r>
  <r>
    <d v="2026-08-05T00:00:00"/>
    <x v="18"/>
    <x v="18"/>
    <n v="0"/>
    <n v="0"/>
    <n v="1"/>
    <n v="39.99"/>
    <x v="3"/>
    <x v="2"/>
    <x v="7"/>
    <x v="5"/>
  </r>
  <r>
    <d v="2026-08-06T00:00:00"/>
    <x v="29"/>
    <x v="28"/>
    <n v="0"/>
    <n v="0"/>
    <n v="1"/>
    <n v="89.99"/>
    <x v="2"/>
    <x v="4"/>
    <x v="7"/>
    <x v="5"/>
  </r>
  <r>
    <d v="2026-08-06T00:00:00"/>
    <x v="4"/>
    <x v="4"/>
    <n v="0"/>
    <n v="0"/>
    <n v="5"/>
    <n v="99.95"/>
    <x v="2"/>
    <x v="0"/>
    <x v="7"/>
    <x v="5"/>
  </r>
  <r>
    <d v="2026-08-07T00:00:00"/>
    <x v="18"/>
    <x v="18"/>
    <n v="2"/>
    <n v="40"/>
    <n v="2"/>
    <n v="79.98"/>
    <x v="3"/>
    <x v="2"/>
    <x v="7"/>
    <x v="5"/>
  </r>
  <r>
    <d v="2026-08-08T00:00:00"/>
    <x v="21"/>
    <x v="20"/>
    <n v="3"/>
    <n v="1754.97"/>
    <n v="2"/>
    <n v="1299.98"/>
    <x v="4"/>
    <x v="2"/>
    <x v="7"/>
    <x v="5"/>
  </r>
  <r>
    <d v="2026-08-08T00:00:00"/>
    <x v="22"/>
    <x v="21"/>
    <n v="1"/>
    <n v="4495.5"/>
    <n v="5"/>
    <n v="24975"/>
    <x v="0"/>
    <x v="3"/>
    <x v="7"/>
    <x v="5"/>
  </r>
  <r>
    <d v="2026-08-09T00:00:00"/>
    <x v="32"/>
    <x v="31"/>
    <n v="3"/>
    <n v="224.96999999999997"/>
    <n v="2"/>
    <n v="199.98"/>
    <x v="2"/>
    <x v="5"/>
    <x v="7"/>
    <x v="5"/>
  </r>
  <r>
    <d v="2026-08-09T00:00:00"/>
    <x v="2"/>
    <x v="2"/>
    <n v="3"/>
    <n v="194.96999999999997"/>
    <n v="5"/>
    <n v="499.95"/>
    <x v="1"/>
    <x v="0"/>
    <x v="7"/>
    <x v="5"/>
  </r>
  <r>
    <d v="2026-08-10T00:00:00"/>
    <x v="3"/>
    <x v="3"/>
    <n v="1"/>
    <n v="41.99"/>
    <n v="1"/>
    <n v="69.989999999999995"/>
    <x v="1"/>
    <x v="0"/>
    <x v="7"/>
    <x v="5"/>
  </r>
  <r>
    <d v="2026-08-11T00:00:00"/>
    <x v="21"/>
    <x v="20"/>
    <n v="3"/>
    <n v="1754.97"/>
    <n v="2"/>
    <n v="1299.98"/>
    <x v="4"/>
    <x v="2"/>
    <x v="7"/>
    <x v="5"/>
  </r>
  <r>
    <d v="2026-08-12T00:00:00"/>
    <x v="31"/>
    <x v="30"/>
    <n v="1"/>
    <n v="38.99"/>
    <n v="1"/>
    <n v="59.99"/>
    <x v="14"/>
    <x v="5"/>
    <x v="7"/>
    <x v="5"/>
  </r>
  <r>
    <d v="2026-08-13T00:00:00"/>
    <x v="5"/>
    <x v="5"/>
    <n v="2"/>
    <n v="28"/>
    <n v="1"/>
    <n v="27.99"/>
    <x v="2"/>
    <x v="0"/>
    <x v="7"/>
    <x v="5"/>
  </r>
  <r>
    <d v="2026-08-14T00:00:00"/>
    <x v="31"/>
    <x v="30"/>
    <n v="2"/>
    <n v="77.98"/>
    <n v="3"/>
    <n v="179.97"/>
    <x v="14"/>
    <x v="5"/>
    <x v="7"/>
    <x v="5"/>
  </r>
  <r>
    <d v="2026-08-15T00:00:00"/>
    <x v="3"/>
    <x v="3"/>
    <n v="1"/>
    <n v="41.99"/>
    <n v="2"/>
    <n v="139.97999999999999"/>
    <x v="1"/>
    <x v="0"/>
    <x v="7"/>
    <x v="5"/>
  </r>
  <r>
    <d v="2026-08-16T00:00:00"/>
    <x v="20"/>
    <x v="10"/>
    <n v="1"/>
    <n v="20"/>
    <n v="3"/>
    <n v="119.97"/>
    <x v="2"/>
    <x v="2"/>
    <x v="7"/>
    <x v="5"/>
  </r>
  <r>
    <d v="2026-08-17T00:00:00"/>
    <x v="11"/>
    <x v="11"/>
    <n v="0"/>
    <n v="0"/>
    <n v="2"/>
    <n v="79.98"/>
    <x v="2"/>
    <x v="1"/>
    <x v="7"/>
    <x v="5"/>
  </r>
  <r>
    <d v="2026-08-18T00:00:00"/>
    <x v="24"/>
    <x v="23"/>
    <n v="1"/>
    <n v="12600"/>
    <n v="2"/>
    <n v="28000"/>
    <x v="9"/>
    <x v="3"/>
    <x v="7"/>
    <x v="5"/>
  </r>
  <r>
    <d v="2026-08-19T00:00:00"/>
    <x v="16"/>
    <x v="16"/>
    <n v="3"/>
    <n v="623.97"/>
    <n v="1"/>
    <n v="259.99"/>
    <x v="4"/>
    <x v="2"/>
    <x v="7"/>
    <x v="5"/>
  </r>
  <r>
    <d v="2026-08-20T00:00:00"/>
    <x v="21"/>
    <x v="20"/>
    <n v="3"/>
    <n v="1754.97"/>
    <n v="4"/>
    <n v="2599.96"/>
    <x v="4"/>
    <x v="2"/>
    <x v="7"/>
    <x v="5"/>
  </r>
  <r>
    <d v="2026-08-20T00:00:00"/>
    <x v="10"/>
    <x v="10"/>
    <n v="3"/>
    <n v="65.97"/>
    <n v="5"/>
    <n v="199.95"/>
    <x v="2"/>
    <x v="1"/>
    <x v="7"/>
    <x v="5"/>
  </r>
  <r>
    <d v="2026-08-21T00:00:00"/>
    <x v="10"/>
    <x v="10"/>
    <n v="3"/>
    <n v="65.97"/>
    <n v="2"/>
    <n v="79.98"/>
    <x v="2"/>
    <x v="1"/>
    <x v="7"/>
    <x v="5"/>
  </r>
  <r>
    <d v="2026-08-22T00:00:00"/>
    <x v="5"/>
    <x v="5"/>
    <n v="3"/>
    <n v="42"/>
    <n v="2"/>
    <n v="55.98"/>
    <x v="2"/>
    <x v="0"/>
    <x v="7"/>
    <x v="5"/>
  </r>
  <r>
    <d v="2026-08-22T00:00:00"/>
    <x v="2"/>
    <x v="2"/>
    <n v="3"/>
    <n v="194.96999999999997"/>
    <n v="5"/>
    <n v="499.95"/>
    <x v="1"/>
    <x v="0"/>
    <x v="7"/>
    <x v="5"/>
  </r>
  <r>
    <d v="2026-08-23T00:00:00"/>
    <x v="26"/>
    <x v="25"/>
    <n v="1"/>
    <n v="211.65"/>
    <n v="1"/>
    <n v="249"/>
    <x v="11"/>
    <x v="4"/>
    <x v="7"/>
    <x v="5"/>
  </r>
  <r>
    <d v="2026-08-24T00:00:00"/>
    <x v="28"/>
    <x v="27"/>
    <n v="1"/>
    <n v="96.75"/>
    <n v="3"/>
    <n v="387"/>
    <x v="12"/>
    <x v="4"/>
    <x v="7"/>
    <x v="5"/>
  </r>
  <r>
    <d v="2026-08-25T00:00:00"/>
    <x v="9"/>
    <x v="9"/>
    <n v="0"/>
    <n v="0"/>
    <n v="5"/>
    <n v="299.95"/>
    <x v="5"/>
    <x v="1"/>
    <x v="7"/>
    <x v="5"/>
  </r>
  <r>
    <d v="2026-08-26T00:00:00"/>
    <x v="6"/>
    <x v="6"/>
    <n v="3"/>
    <n v="45"/>
    <n v="2"/>
    <n v="59.98"/>
    <x v="3"/>
    <x v="0"/>
    <x v="7"/>
    <x v="5"/>
  </r>
  <r>
    <d v="2026-08-27T00:00:00"/>
    <x v="9"/>
    <x v="9"/>
    <n v="3"/>
    <n v="116.97"/>
    <n v="5"/>
    <n v="299.95"/>
    <x v="5"/>
    <x v="1"/>
    <x v="7"/>
    <x v="5"/>
  </r>
  <r>
    <d v="2026-08-28T00:00:00"/>
    <x v="17"/>
    <x v="17"/>
    <n v="2"/>
    <n v="366.5"/>
    <n v="4"/>
    <n v="862.36"/>
    <x v="7"/>
    <x v="2"/>
    <x v="7"/>
    <x v="5"/>
  </r>
  <r>
    <d v="2026-08-29T00:00:00"/>
    <x v="14"/>
    <x v="14"/>
    <n v="3"/>
    <n v="69.09"/>
    <n v="2"/>
    <n v="83.76"/>
    <x v="6"/>
    <x v="1"/>
    <x v="7"/>
    <x v="5"/>
  </r>
  <r>
    <d v="2026-08-30T00:00:00"/>
    <x v="15"/>
    <x v="15"/>
    <n v="3"/>
    <n v="269.96999999999997"/>
    <n v="4"/>
    <n v="479.96"/>
    <x v="5"/>
    <x v="1"/>
    <x v="7"/>
    <x v="5"/>
  </r>
  <r>
    <d v="2026-08-31T00:00:00"/>
    <x v="11"/>
    <x v="11"/>
    <n v="1"/>
    <n v="21.99"/>
    <n v="5"/>
    <n v="199.95"/>
    <x v="2"/>
    <x v="1"/>
    <x v="7"/>
    <x v="5"/>
  </r>
  <r>
    <d v="2026-09-01T00:00:00"/>
    <x v="25"/>
    <x v="24"/>
    <n v="3"/>
    <n v="36"/>
    <n v="2"/>
    <n v="40"/>
    <x v="10"/>
    <x v="4"/>
    <x v="8"/>
    <x v="5"/>
  </r>
  <r>
    <d v="2026-09-02T00:00:00"/>
    <x v="18"/>
    <x v="18"/>
    <n v="2"/>
    <n v="40"/>
    <n v="1"/>
    <n v="39.99"/>
    <x v="3"/>
    <x v="2"/>
    <x v="8"/>
    <x v="5"/>
  </r>
  <r>
    <d v="2026-09-02T00:00:00"/>
    <x v="16"/>
    <x v="16"/>
    <n v="3"/>
    <n v="623.97"/>
    <n v="5"/>
    <n v="1299.95"/>
    <x v="4"/>
    <x v="2"/>
    <x v="8"/>
    <x v="5"/>
  </r>
  <r>
    <d v="2026-09-03T00:00:00"/>
    <x v="6"/>
    <x v="6"/>
    <n v="1"/>
    <n v="15"/>
    <n v="1"/>
    <n v="29.99"/>
    <x v="3"/>
    <x v="0"/>
    <x v="8"/>
    <x v="5"/>
  </r>
  <r>
    <d v="2026-09-04T00:00:00"/>
    <x v="22"/>
    <x v="21"/>
    <n v="2"/>
    <n v="8991"/>
    <n v="5"/>
    <n v="24975"/>
    <x v="0"/>
    <x v="3"/>
    <x v="8"/>
    <x v="5"/>
  </r>
  <r>
    <d v="2026-09-05T00:00:00"/>
    <x v="23"/>
    <x v="22"/>
    <n v="3"/>
    <n v="105"/>
    <n v="1"/>
    <n v="70"/>
    <x v="8"/>
    <x v="3"/>
    <x v="8"/>
    <x v="5"/>
  </r>
  <r>
    <d v="2026-09-06T00:00:00"/>
    <x v="30"/>
    <x v="29"/>
    <n v="3"/>
    <n v="188.97"/>
    <n v="5"/>
    <n v="449.95"/>
    <x v="13"/>
    <x v="4"/>
    <x v="8"/>
    <x v="5"/>
  </r>
  <r>
    <d v="2026-09-07T00:00:00"/>
    <x v="14"/>
    <x v="14"/>
    <n v="0"/>
    <n v="0"/>
    <n v="5"/>
    <n v="209.4"/>
    <x v="6"/>
    <x v="1"/>
    <x v="8"/>
    <x v="5"/>
  </r>
  <r>
    <d v="2026-09-08T00:00:00"/>
    <x v="9"/>
    <x v="9"/>
    <n v="3"/>
    <n v="116.97"/>
    <n v="4"/>
    <n v="239.96"/>
    <x v="5"/>
    <x v="1"/>
    <x v="8"/>
    <x v="5"/>
  </r>
  <r>
    <d v="2026-09-09T00:00:00"/>
    <x v="15"/>
    <x v="15"/>
    <n v="2"/>
    <n v="179.98"/>
    <n v="5"/>
    <n v="599.95000000000005"/>
    <x v="5"/>
    <x v="1"/>
    <x v="8"/>
    <x v="5"/>
  </r>
  <r>
    <d v="2026-09-10T00:00:00"/>
    <x v="7"/>
    <x v="7"/>
    <n v="0"/>
    <n v="0"/>
    <n v="4"/>
    <n v="1103.52"/>
    <x v="1"/>
    <x v="0"/>
    <x v="8"/>
    <x v="5"/>
  </r>
  <r>
    <d v="2026-09-11T00:00:00"/>
    <x v="26"/>
    <x v="25"/>
    <n v="0"/>
    <n v="0"/>
    <n v="4"/>
    <n v="996"/>
    <x v="11"/>
    <x v="4"/>
    <x v="8"/>
    <x v="5"/>
  </r>
  <r>
    <d v="2026-09-12T00:00:00"/>
    <x v="6"/>
    <x v="6"/>
    <n v="0"/>
    <n v="0"/>
    <n v="4"/>
    <n v="119.96"/>
    <x v="3"/>
    <x v="0"/>
    <x v="8"/>
    <x v="5"/>
  </r>
  <r>
    <d v="2026-09-13T00:00:00"/>
    <x v="1"/>
    <x v="1"/>
    <n v="1"/>
    <n v="174.99"/>
    <n v="2"/>
    <n v="499.98"/>
    <x v="1"/>
    <x v="0"/>
    <x v="8"/>
    <x v="5"/>
  </r>
  <r>
    <d v="2026-09-14T00:00:00"/>
    <x v="34"/>
    <x v="33"/>
    <n v="2"/>
    <n v="488.6"/>
    <n v="1"/>
    <n v="349"/>
    <x v="15"/>
    <x v="6"/>
    <x v="8"/>
    <x v="5"/>
  </r>
  <r>
    <d v="2026-09-15T00:00:00"/>
    <x v="34"/>
    <x v="33"/>
    <n v="0"/>
    <n v="0"/>
    <n v="1"/>
    <n v="349"/>
    <x v="15"/>
    <x v="6"/>
    <x v="8"/>
    <x v="5"/>
  </r>
  <r>
    <d v="2026-09-16T00:00:00"/>
    <x v="5"/>
    <x v="5"/>
    <n v="3"/>
    <n v="42"/>
    <n v="1"/>
    <n v="27.99"/>
    <x v="2"/>
    <x v="0"/>
    <x v="8"/>
    <x v="5"/>
  </r>
  <r>
    <d v="2026-09-17T00:00:00"/>
    <x v="30"/>
    <x v="29"/>
    <n v="2"/>
    <n v="125.98"/>
    <n v="1"/>
    <n v="89.99"/>
    <x v="13"/>
    <x v="4"/>
    <x v="8"/>
    <x v="5"/>
  </r>
  <r>
    <d v="2026-09-18T00:00:00"/>
    <x v="24"/>
    <x v="23"/>
    <n v="0"/>
    <n v="0"/>
    <n v="1"/>
    <n v="14000"/>
    <x v="9"/>
    <x v="3"/>
    <x v="8"/>
    <x v="5"/>
  </r>
  <r>
    <d v="2026-09-19T00:00:00"/>
    <x v="25"/>
    <x v="24"/>
    <n v="3"/>
    <n v="36"/>
    <n v="4"/>
    <n v="80"/>
    <x v="10"/>
    <x v="4"/>
    <x v="8"/>
    <x v="5"/>
  </r>
  <r>
    <d v="2026-09-19T00:00:00"/>
    <x v="17"/>
    <x v="17"/>
    <n v="2"/>
    <n v="366.5"/>
    <n v="5"/>
    <n v="1077.95"/>
    <x v="7"/>
    <x v="2"/>
    <x v="8"/>
    <x v="5"/>
  </r>
  <r>
    <d v="2026-09-20T00:00:00"/>
    <x v="23"/>
    <x v="22"/>
    <n v="2"/>
    <n v="70"/>
    <n v="4"/>
    <n v="280"/>
    <x v="8"/>
    <x v="3"/>
    <x v="8"/>
    <x v="5"/>
  </r>
  <r>
    <d v="2026-09-21T00:00:00"/>
    <x v="12"/>
    <x v="12"/>
    <n v="2"/>
    <n v="65.42"/>
    <n v="3"/>
    <n v="150.96"/>
    <x v="6"/>
    <x v="1"/>
    <x v="8"/>
    <x v="5"/>
  </r>
  <r>
    <d v="2026-09-22T00:00:00"/>
    <x v="23"/>
    <x v="22"/>
    <n v="2"/>
    <n v="70"/>
    <n v="3"/>
    <n v="210"/>
    <x v="8"/>
    <x v="3"/>
    <x v="8"/>
    <x v="5"/>
  </r>
  <r>
    <d v="2026-09-23T00:00:00"/>
    <x v="34"/>
    <x v="33"/>
    <n v="2"/>
    <n v="488.6"/>
    <n v="5"/>
    <n v="1745"/>
    <x v="15"/>
    <x v="6"/>
    <x v="8"/>
    <x v="5"/>
  </r>
  <r>
    <d v="2026-09-23T00:00:00"/>
    <x v="16"/>
    <x v="16"/>
    <n v="2"/>
    <n v="415.98"/>
    <n v="5"/>
    <n v="1299.95"/>
    <x v="4"/>
    <x v="2"/>
    <x v="8"/>
    <x v="5"/>
  </r>
  <r>
    <d v="2026-09-24T00:00:00"/>
    <x v="24"/>
    <x v="23"/>
    <n v="1"/>
    <n v="12600"/>
    <n v="1"/>
    <n v="14000"/>
    <x v="9"/>
    <x v="3"/>
    <x v="8"/>
    <x v="5"/>
  </r>
  <r>
    <d v="2026-09-25T00:00:00"/>
    <x v="35"/>
    <x v="34"/>
    <n v="3"/>
    <n v="103.64999999999999"/>
    <n v="3"/>
    <n v="159.44999999999999"/>
    <x v="16"/>
    <x v="6"/>
    <x v="8"/>
    <x v="5"/>
  </r>
  <r>
    <d v="2026-09-26T00:00:00"/>
    <x v="14"/>
    <x v="14"/>
    <n v="2"/>
    <n v="46.06"/>
    <n v="1"/>
    <n v="41.88"/>
    <x v="6"/>
    <x v="1"/>
    <x v="8"/>
    <x v="5"/>
  </r>
  <r>
    <d v="2026-09-27T00:00:00"/>
    <x v="24"/>
    <x v="23"/>
    <n v="1"/>
    <n v="12600"/>
    <n v="1"/>
    <n v="14000"/>
    <x v="9"/>
    <x v="3"/>
    <x v="8"/>
    <x v="5"/>
  </r>
  <r>
    <d v="2026-09-27T00:00:00"/>
    <x v="12"/>
    <x v="12"/>
    <n v="2"/>
    <n v="65.42"/>
    <n v="5"/>
    <n v="251.6"/>
    <x v="6"/>
    <x v="1"/>
    <x v="8"/>
    <x v="5"/>
  </r>
  <r>
    <d v="2026-09-28T00:00:00"/>
    <x v="18"/>
    <x v="18"/>
    <n v="0"/>
    <n v="0"/>
    <n v="5"/>
    <n v="199.95"/>
    <x v="3"/>
    <x v="2"/>
    <x v="8"/>
    <x v="5"/>
  </r>
  <r>
    <d v="2026-09-29T00:00:00"/>
    <x v="11"/>
    <x v="11"/>
    <n v="2"/>
    <n v="43.98"/>
    <n v="2"/>
    <n v="79.98"/>
    <x v="2"/>
    <x v="1"/>
    <x v="8"/>
    <x v="5"/>
  </r>
  <r>
    <d v="2026-09-30T00:00:00"/>
    <x v="21"/>
    <x v="20"/>
    <n v="3"/>
    <n v="1754.97"/>
    <n v="4"/>
    <n v="2599.96"/>
    <x v="4"/>
    <x v="2"/>
    <x v="8"/>
    <x v="5"/>
  </r>
  <r>
    <d v="2026-10-01T00:00:00"/>
    <x v="0"/>
    <x v="0"/>
    <n v="3"/>
    <n v="1036.77"/>
    <n v="2"/>
    <n v="863.98"/>
    <x v="0"/>
    <x v="0"/>
    <x v="9"/>
    <x v="5"/>
  </r>
  <r>
    <d v="2026-10-02T00:00:00"/>
    <x v="31"/>
    <x v="30"/>
    <n v="0"/>
    <n v="0"/>
    <n v="1"/>
    <n v="59.99"/>
    <x v="14"/>
    <x v="5"/>
    <x v="9"/>
    <x v="5"/>
  </r>
  <r>
    <d v="2026-10-03T00:00:00"/>
    <x v="12"/>
    <x v="12"/>
    <n v="3"/>
    <n v="98.13"/>
    <n v="2"/>
    <n v="100.64"/>
    <x v="6"/>
    <x v="1"/>
    <x v="9"/>
    <x v="5"/>
  </r>
  <r>
    <d v="2026-10-04T00:00:00"/>
    <x v="34"/>
    <x v="33"/>
    <n v="1"/>
    <n v="244.3"/>
    <n v="1"/>
    <n v="349"/>
    <x v="15"/>
    <x v="6"/>
    <x v="9"/>
    <x v="5"/>
  </r>
  <r>
    <d v="2026-10-04T00:00:00"/>
    <x v="10"/>
    <x v="10"/>
    <n v="1"/>
    <n v="21.99"/>
    <n v="5"/>
    <n v="199.95"/>
    <x v="2"/>
    <x v="1"/>
    <x v="9"/>
    <x v="5"/>
  </r>
  <r>
    <d v="2026-10-05T00:00:00"/>
    <x v="21"/>
    <x v="20"/>
    <n v="3"/>
    <n v="1754.97"/>
    <n v="4"/>
    <n v="2599.96"/>
    <x v="4"/>
    <x v="2"/>
    <x v="9"/>
    <x v="5"/>
  </r>
  <r>
    <d v="2026-10-06T00:00:00"/>
    <x v="17"/>
    <x v="17"/>
    <n v="1"/>
    <n v="183.25"/>
    <n v="5"/>
    <n v="1077.95"/>
    <x v="7"/>
    <x v="2"/>
    <x v="9"/>
    <x v="5"/>
  </r>
  <r>
    <d v="2026-10-07T00:00:00"/>
    <x v="11"/>
    <x v="11"/>
    <n v="1"/>
    <n v="21.99"/>
    <n v="1"/>
    <n v="39.99"/>
    <x v="2"/>
    <x v="1"/>
    <x v="9"/>
    <x v="5"/>
  </r>
  <r>
    <d v="2026-10-08T00:00:00"/>
    <x v="23"/>
    <x v="22"/>
    <n v="3"/>
    <n v="105"/>
    <n v="5"/>
    <n v="350"/>
    <x v="8"/>
    <x v="3"/>
    <x v="9"/>
    <x v="5"/>
  </r>
  <r>
    <d v="2026-10-08T00:00:00"/>
    <x v="10"/>
    <x v="10"/>
    <n v="2"/>
    <n v="43.98"/>
    <n v="5"/>
    <n v="199.95"/>
    <x v="2"/>
    <x v="1"/>
    <x v="9"/>
    <x v="5"/>
  </r>
  <r>
    <d v="2026-10-09T00:00:00"/>
    <x v="22"/>
    <x v="21"/>
    <n v="2"/>
    <n v="8991"/>
    <n v="5"/>
    <n v="24975"/>
    <x v="0"/>
    <x v="3"/>
    <x v="9"/>
    <x v="5"/>
  </r>
  <r>
    <d v="2026-10-10T00:00:00"/>
    <x v="24"/>
    <x v="23"/>
    <n v="1"/>
    <n v="12600"/>
    <n v="1"/>
    <n v="14000"/>
    <x v="9"/>
    <x v="3"/>
    <x v="9"/>
    <x v="5"/>
  </r>
  <r>
    <d v="2026-10-11T00:00:00"/>
    <x v="12"/>
    <x v="12"/>
    <n v="1"/>
    <n v="32.71"/>
    <n v="2"/>
    <n v="100.64"/>
    <x v="6"/>
    <x v="1"/>
    <x v="9"/>
    <x v="5"/>
  </r>
  <r>
    <d v="2026-10-12T00:00:00"/>
    <x v="11"/>
    <x v="11"/>
    <n v="3"/>
    <n v="65.97"/>
    <n v="4"/>
    <n v="159.96"/>
    <x v="2"/>
    <x v="1"/>
    <x v="9"/>
    <x v="5"/>
  </r>
  <r>
    <d v="2026-10-13T00:00:00"/>
    <x v="4"/>
    <x v="4"/>
    <n v="0"/>
    <n v="0"/>
    <n v="1"/>
    <n v="19.989999999999998"/>
    <x v="2"/>
    <x v="0"/>
    <x v="9"/>
    <x v="5"/>
  </r>
  <r>
    <d v="2026-10-14T00:00:00"/>
    <x v="21"/>
    <x v="20"/>
    <n v="2"/>
    <n v="1169.98"/>
    <n v="4"/>
    <n v="2599.96"/>
    <x v="4"/>
    <x v="2"/>
    <x v="9"/>
    <x v="5"/>
  </r>
  <r>
    <d v="2026-10-15T00:00:00"/>
    <x v="10"/>
    <x v="10"/>
    <n v="0"/>
    <n v="0"/>
    <n v="2"/>
    <n v="79.98"/>
    <x v="2"/>
    <x v="1"/>
    <x v="9"/>
    <x v="5"/>
  </r>
  <r>
    <d v="2026-10-16T00:00:00"/>
    <x v="9"/>
    <x v="9"/>
    <n v="3"/>
    <n v="116.97"/>
    <n v="1"/>
    <n v="59.99"/>
    <x v="5"/>
    <x v="1"/>
    <x v="9"/>
    <x v="5"/>
  </r>
  <r>
    <d v="2026-10-17T00:00:00"/>
    <x v="13"/>
    <x v="13"/>
    <n v="0"/>
    <n v="0"/>
    <n v="2"/>
    <n v="239.76"/>
    <x v="6"/>
    <x v="1"/>
    <x v="9"/>
    <x v="5"/>
  </r>
  <r>
    <d v="2026-10-18T00:00:00"/>
    <x v="13"/>
    <x v="13"/>
    <n v="1"/>
    <n v="89.91"/>
    <n v="5"/>
    <n v="599.4"/>
    <x v="6"/>
    <x v="1"/>
    <x v="9"/>
    <x v="5"/>
  </r>
  <r>
    <d v="2026-10-18T00:00:00"/>
    <x v="10"/>
    <x v="10"/>
    <n v="2"/>
    <n v="43.98"/>
    <n v="5"/>
    <n v="199.95"/>
    <x v="2"/>
    <x v="1"/>
    <x v="9"/>
    <x v="5"/>
  </r>
  <r>
    <d v="2026-10-19T00:00:00"/>
    <x v="30"/>
    <x v="29"/>
    <n v="1"/>
    <n v="62.99"/>
    <n v="2"/>
    <n v="179.98"/>
    <x v="13"/>
    <x v="4"/>
    <x v="9"/>
    <x v="5"/>
  </r>
  <r>
    <d v="2026-10-19T00:00:00"/>
    <x v="13"/>
    <x v="13"/>
    <n v="2"/>
    <n v="179.82"/>
    <n v="5"/>
    <n v="599.4"/>
    <x v="6"/>
    <x v="1"/>
    <x v="9"/>
    <x v="5"/>
  </r>
  <r>
    <d v="2026-10-20T00:00:00"/>
    <x v="0"/>
    <x v="0"/>
    <n v="3"/>
    <n v="1036.77"/>
    <n v="3"/>
    <n v="1295.97"/>
    <x v="0"/>
    <x v="0"/>
    <x v="9"/>
    <x v="5"/>
  </r>
  <r>
    <d v="2026-10-21T00:00:00"/>
    <x v="9"/>
    <x v="9"/>
    <n v="3"/>
    <n v="116.97"/>
    <n v="3"/>
    <n v="179.97"/>
    <x v="5"/>
    <x v="1"/>
    <x v="9"/>
    <x v="5"/>
  </r>
  <r>
    <d v="2026-10-22T00:00:00"/>
    <x v="23"/>
    <x v="22"/>
    <n v="0"/>
    <n v="0"/>
    <n v="2"/>
    <n v="140"/>
    <x v="8"/>
    <x v="3"/>
    <x v="9"/>
    <x v="5"/>
  </r>
  <r>
    <d v="2026-10-22T00:00:00"/>
    <x v="33"/>
    <x v="32"/>
    <n v="3"/>
    <n v="1079.8799999999999"/>
    <n v="5"/>
    <n v="1999.75"/>
    <x v="0"/>
    <x v="6"/>
    <x v="9"/>
    <x v="5"/>
  </r>
  <r>
    <d v="2026-10-23T00:00:00"/>
    <x v="14"/>
    <x v="14"/>
    <n v="2"/>
    <n v="46.06"/>
    <n v="2"/>
    <n v="83.76"/>
    <x v="6"/>
    <x v="1"/>
    <x v="9"/>
    <x v="5"/>
  </r>
  <r>
    <d v="2026-10-24T00:00:00"/>
    <x v="29"/>
    <x v="28"/>
    <n v="3"/>
    <n v="188.97"/>
    <n v="5"/>
    <n v="449.95"/>
    <x v="2"/>
    <x v="4"/>
    <x v="9"/>
    <x v="5"/>
  </r>
  <r>
    <d v="2026-10-25T00:00:00"/>
    <x v="10"/>
    <x v="10"/>
    <n v="3"/>
    <n v="65.97"/>
    <n v="2"/>
    <n v="79.98"/>
    <x v="2"/>
    <x v="1"/>
    <x v="9"/>
    <x v="5"/>
  </r>
  <r>
    <d v="2026-10-26T00:00:00"/>
    <x v="1"/>
    <x v="1"/>
    <n v="2"/>
    <n v="349.98"/>
    <n v="2"/>
    <n v="499.98"/>
    <x v="1"/>
    <x v="0"/>
    <x v="9"/>
    <x v="5"/>
  </r>
  <r>
    <d v="2026-10-26T00:00:00"/>
    <x v="23"/>
    <x v="22"/>
    <n v="0"/>
    <n v="0"/>
    <n v="5"/>
    <n v="350"/>
    <x v="8"/>
    <x v="3"/>
    <x v="9"/>
    <x v="5"/>
  </r>
  <r>
    <d v="2026-10-27T00:00:00"/>
    <x v="2"/>
    <x v="2"/>
    <n v="1"/>
    <n v="64.989999999999995"/>
    <n v="2"/>
    <n v="199.98"/>
    <x v="1"/>
    <x v="0"/>
    <x v="9"/>
    <x v="5"/>
  </r>
  <r>
    <d v="2026-10-28T00:00:00"/>
    <x v="1"/>
    <x v="1"/>
    <n v="1"/>
    <n v="174.99"/>
    <n v="4"/>
    <n v="999.96"/>
    <x v="1"/>
    <x v="0"/>
    <x v="9"/>
    <x v="5"/>
  </r>
  <r>
    <d v="2026-10-28T00:00:00"/>
    <x v="9"/>
    <x v="9"/>
    <n v="2"/>
    <n v="77.98"/>
    <n v="5"/>
    <n v="299.95"/>
    <x v="5"/>
    <x v="1"/>
    <x v="9"/>
    <x v="5"/>
  </r>
  <r>
    <d v="2026-10-29T00:00:00"/>
    <x v="9"/>
    <x v="9"/>
    <n v="3"/>
    <n v="116.97"/>
    <n v="4"/>
    <n v="239.96"/>
    <x v="5"/>
    <x v="1"/>
    <x v="9"/>
    <x v="5"/>
  </r>
  <r>
    <d v="2026-10-30T00:00:00"/>
    <x v="35"/>
    <x v="34"/>
    <n v="2"/>
    <n v="69.099999999999994"/>
    <n v="3"/>
    <n v="159.44999999999999"/>
    <x v="16"/>
    <x v="6"/>
    <x v="9"/>
    <x v="5"/>
  </r>
  <r>
    <d v="2026-10-31T00:00:00"/>
    <x v="14"/>
    <x v="14"/>
    <n v="0"/>
    <n v="0"/>
    <n v="1"/>
    <n v="41.88"/>
    <x v="6"/>
    <x v="1"/>
    <x v="9"/>
    <x v="5"/>
  </r>
  <r>
    <d v="2026-11-01T00:00:00"/>
    <x v="14"/>
    <x v="14"/>
    <n v="2"/>
    <n v="46.06"/>
    <n v="3"/>
    <n v="125.64"/>
    <x v="6"/>
    <x v="1"/>
    <x v="10"/>
    <x v="5"/>
  </r>
  <r>
    <d v="2026-11-02T00:00:00"/>
    <x v="22"/>
    <x v="21"/>
    <n v="2"/>
    <n v="8991"/>
    <n v="3"/>
    <n v="14985"/>
    <x v="0"/>
    <x v="3"/>
    <x v="10"/>
    <x v="5"/>
  </r>
  <r>
    <d v="2026-11-03T00:00:00"/>
    <x v="14"/>
    <x v="14"/>
    <n v="1"/>
    <n v="23.03"/>
    <n v="2"/>
    <n v="83.76"/>
    <x v="6"/>
    <x v="1"/>
    <x v="10"/>
    <x v="5"/>
  </r>
  <r>
    <d v="2026-11-03T00:00:00"/>
    <x v="30"/>
    <x v="29"/>
    <n v="2"/>
    <n v="125.98"/>
    <n v="5"/>
    <n v="449.95"/>
    <x v="13"/>
    <x v="4"/>
    <x v="10"/>
    <x v="5"/>
  </r>
  <r>
    <d v="2026-11-04T00:00:00"/>
    <x v="16"/>
    <x v="16"/>
    <n v="1"/>
    <n v="207.99"/>
    <n v="2"/>
    <n v="519.98"/>
    <x v="4"/>
    <x v="2"/>
    <x v="10"/>
    <x v="5"/>
  </r>
  <r>
    <d v="2026-11-05T00:00:00"/>
    <x v="7"/>
    <x v="7"/>
    <n v="1"/>
    <n v="234.5"/>
    <n v="4"/>
    <n v="1103.52"/>
    <x v="1"/>
    <x v="0"/>
    <x v="10"/>
    <x v="5"/>
  </r>
  <r>
    <d v="2026-11-06T00:00:00"/>
    <x v="1"/>
    <x v="1"/>
    <n v="3"/>
    <n v="524.97"/>
    <n v="4"/>
    <n v="999.96"/>
    <x v="1"/>
    <x v="0"/>
    <x v="10"/>
    <x v="5"/>
  </r>
  <r>
    <d v="2026-11-07T00:00:00"/>
    <x v="24"/>
    <x v="23"/>
    <n v="1"/>
    <n v="12600"/>
    <n v="1"/>
    <n v="14000"/>
    <x v="9"/>
    <x v="3"/>
    <x v="10"/>
    <x v="5"/>
  </r>
  <r>
    <d v="2026-11-07T00:00:00"/>
    <x v="25"/>
    <x v="24"/>
    <n v="2"/>
    <n v="24"/>
    <n v="5"/>
    <n v="100"/>
    <x v="10"/>
    <x v="4"/>
    <x v="10"/>
    <x v="5"/>
  </r>
  <r>
    <d v="2026-11-08T00:00:00"/>
    <x v="2"/>
    <x v="2"/>
    <n v="3"/>
    <n v="194.96999999999997"/>
    <n v="1"/>
    <n v="99.99"/>
    <x v="1"/>
    <x v="0"/>
    <x v="10"/>
    <x v="5"/>
  </r>
  <r>
    <d v="2026-11-09T00:00:00"/>
    <x v="8"/>
    <x v="8"/>
    <n v="2"/>
    <n v="399.98"/>
    <n v="4"/>
    <n v="999.96"/>
    <x v="4"/>
    <x v="1"/>
    <x v="10"/>
    <x v="5"/>
  </r>
  <r>
    <d v="2026-11-10T00:00:00"/>
    <x v="23"/>
    <x v="22"/>
    <n v="3"/>
    <n v="105"/>
    <n v="2"/>
    <n v="140"/>
    <x v="8"/>
    <x v="3"/>
    <x v="10"/>
    <x v="5"/>
  </r>
  <r>
    <d v="2026-11-11T00:00:00"/>
    <x v="34"/>
    <x v="33"/>
    <n v="3"/>
    <n v="732.90000000000009"/>
    <n v="4"/>
    <n v="1396"/>
    <x v="15"/>
    <x v="6"/>
    <x v="10"/>
    <x v="5"/>
  </r>
  <r>
    <d v="2026-11-12T00:00:00"/>
    <x v="12"/>
    <x v="12"/>
    <n v="2"/>
    <n v="65.42"/>
    <n v="2"/>
    <n v="100.64"/>
    <x v="6"/>
    <x v="1"/>
    <x v="10"/>
    <x v="5"/>
  </r>
  <r>
    <d v="2026-11-13T00:00:00"/>
    <x v="11"/>
    <x v="11"/>
    <n v="0"/>
    <n v="0"/>
    <n v="4"/>
    <n v="159.96"/>
    <x v="2"/>
    <x v="1"/>
    <x v="10"/>
    <x v="5"/>
  </r>
  <r>
    <d v="2026-11-14T00:00:00"/>
    <x v="7"/>
    <x v="7"/>
    <n v="2"/>
    <n v="469"/>
    <n v="3"/>
    <n v="827.64"/>
    <x v="1"/>
    <x v="0"/>
    <x v="10"/>
    <x v="5"/>
  </r>
  <r>
    <d v="2026-11-14T00:00:00"/>
    <x v="3"/>
    <x v="3"/>
    <n v="0"/>
    <n v="0"/>
    <n v="5"/>
    <n v="349.95"/>
    <x v="1"/>
    <x v="0"/>
    <x v="10"/>
    <x v="5"/>
  </r>
  <r>
    <d v="2026-11-15T00:00:00"/>
    <x v="9"/>
    <x v="9"/>
    <n v="0"/>
    <n v="0"/>
    <n v="4"/>
    <n v="239.96"/>
    <x v="5"/>
    <x v="1"/>
    <x v="10"/>
    <x v="5"/>
  </r>
  <r>
    <d v="2026-11-15T00:00:00"/>
    <x v="11"/>
    <x v="11"/>
    <n v="1"/>
    <n v="21.99"/>
    <n v="5"/>
    <n v="199.95"/>
    <x v="2"/>
    <x v="1"/>
    <x v="10"/>
    <x v="5"/>
  </r>
  <r>
    <d v="2026-11-16T00:00:00"/>
    <x v="8"/>
    <x v="8"/>
    <n v="0"/>
    <n v="0"/>
    <n v="1"/>
    <n v="249.99"/>
    <x v="4"/>
    <x v="1"/>
    <x v="10"/>
    <x v="5"/>
  </r>
  <r>
    <d v="2026-11-16T00:00:00"/>
    <x v="33"/>
    <x v="32"/>
    <n v="2"/>
    <n v="719.92"/>
    <n v="5"/>
    <n v="1999.75"/>
    <x v="0"/>
    <x v="6"/>
    <x v="10"/>
    <x v="5"/>
  </r>
  <r>
    <d v="2026-11-17T00:00:00"/>
    <x v="27"/>
    <x v="26"/>
    <n v="0"/>
    <n v="0"/>
    <n v="5"/>
    <n v="645"/>
    <x v="10"/>
    <x v="4"/>
    <x v="10"/>
    <x v="5"/>
  </r>
  <r>
    <d v="2026-11-18T00:00:00"/>
    <x v="28"/>
    <x v="27"/>
    <n v="3"/>
    <n v="290.25"/>
    <n v="3"/>
    <n v="387"/>
    <x v="12"/>
    <x v="4"/>
    <x v="10"/>
    <x v="5"/>
  </r>
  <r>
    <d v="2026-11-18T00:00:00"/>
    <x v="18"/>
    <x v="18"/>
    <n v="2"/>
    <n v="40"/>
    <n v="5"/>
    <n v="199.95"/>
    <x v="3"/>
    <x v="2"/>
    <x v="10"/>
    <x v="5"/>
  </r>
  <r>
    <d v="2026-11-19T00:00:00"/>
    <x v="33"/>
    <x v="32"/>
    <n v="1"/>
    <n v="359.96"/>
    <n v="1"/>
    <n v="399.95"/>
    <x v="0"/>
    <x v="6"/>
    <x v="10"/>
    <x v="5"/>
  </r>
  <r>
    <d v="2026-11-20T00:00:00"/>
    <x v="25"/>
    <x v="24"/>
    <n v="2"/>
    <n v="24"/>
    <n v="5"/>
    <n v="100"/>
    <x v="10"/>
    <x v="4"/>
    <x v="10"/>
    <x v="5"/>
  </r>
  <r>
    <d v="2026-11-21T00:00:00"/>
    <x v="5"/>
    <x v="5"/>
    <n v="0"/>
    <n v="0"/>
    <n v="2"/>
    <n v="55.98"/>
    <x v="2"/>
    <x v="0"/>
    <x v="10"/>
    <x v="5"/>
  </r>
  <r>
    <d v="2026-11-22T00:00:00"/>
    <x v="6"/>
    <x v="6"/>
    <n v="3"/>
    <n v="45"/>
    <n v="3"/>
    <n v="89.97"/>
    <x v="3"/>
    <x v="0"/>
    <x v="10"/>
    <x v="5"/>
  </r>
  <r>
    <d v="2026-11-23T00:00:00"/>
    <x v="29"/>
    <x v="28"/>
    <n v="2"/>
    <n v="125.98"/>
    <n v="4"/>
    <n v="359.96"/>
    <x v="2"/>
    <x v="4"/>
    <x v="10"/>
    <x v="5"/>
  </r>
  <r>
    <d v="2026-11-24T00:00:00"/>
    <x v="9"/>
    <x v="9"/>
    <n v="2"/>
    <n v="77.98"/>
    <n v="1"/>
    <n v="59.99"/>
    <x v="5"/>
    <x v="1"/>
    <x v="10"/>
    <x v="5"/>
  </r>
  <r>
    <d v="2026-11-25T00:00:00"/>
    <x v="29"/>
    <x v="28"/>
    <n v="1"/>
    <n v="62.99"/>
    <n v="3"/>
    <n v="269.97000000000003"/>
    <x v="2"/>
    <x v="4"/>
    <x v="10"/>
    <x v="5"/>
  </r>
  <r>
    <d v="2026-11-26T00:00:00"/>
    <x v="21"/>
    <x v="20"/>
    <n v="2"/>
    <n v="1169.98"/>
    <n v="5"/>
    <n v="3249.95"/>
    <x v="4"/>
    <x v="2"/>
    <x v="10"/>
    <x v="5"/>
  </r>
  <r>
    <d v="2026-11-27T00:00:00"/>
    <x v="4"/>
    <x v="4"/>
    <n v="3"/>
    <n v="30"/>
    <n v="3"/>
    <n v="59.97"/>
    <x v="2"/>
    <x v="0"/>
    <x v="10"/>
    <x v="5"/>
  </r>
  <r>
    <d v="2026-11-28T00:00:00"/>
    <x v="21"/>
    <x v="20"/>
    <n v="1"/>
    <n v="584.99"/>
    <n v="1"/>
    <n v="649.99"/>
    <x v="4"/>
    <x v="2"/>
    <x v="10"/>
    <x v="5"/>
  </r>
  <r>
    <d v="2026-11-29T00:00:00"/>
    <x v="25"/>
    <x v="24"/>
    <n v="3"/>
    <n v="36"/>
    <n v="1"/>
    <n v="20"/>
    <x v="10"/>
    <x v="4"/>
    <x v="10"/>
    <x v="5"/>
  </r>
  <r>
    <d v="2026-11-29T00:00:00"/>
    <x v="25"/>
    <x v="24"/>
    <n v="2"/>
    <n v="24"/>
    <n v="5"/>
    <n v="100"/>
    <x v="10"/>
    <x v="4"/>
    <x v="10"/>
    <x v="5"/>
  </r>
  <r>
    <d v="2026-11-30T00:00:00"/>
    <x v="11"/>
    <x v="11"/>
    <n v="1"/>
    <n v="21.99"/>
    <n v="2"/>
    <n v="79.98"/>
    <x v="2"/>
    <x v="1"/>
    <x v="10"/>
    <x v="5"/>
  </r>
  <r>
    <d v="2026-12-01T00:00:00"/>
    <x v="14"/>
    <x v="14"/>
    <n v="0"/>
    <n v="0"/>
    <n v="4"/>
    <n v="167.52"/>
    <x v="6"/>
    <x v="1"/>
    <x v="11"/>
    <x v="5"/>
  </r>
  <r>
    <d v="2026-12-02T00:00:00"/>
    <x v="26"/>
    <x v="25"/>
    <n v="1"/>
    <n v="211.65"/>
    <n v="2"/>
    <n v="498"/>
    <x v="11"/>
    <x v="4"/>
    <x v="11"/>
    <x v="5"/>
  </r>
  <r>
    <d v="2026-12-03T00:00:00"/>
    <x v="1"/>
    <x v="1"/>
    <n v="3"/>
    <n v="524.97"/>
    <n v="4"/>
    <n v="999.96"/>
    <x v="1"/>
    <x v="0"/>
    <x v="11"/>
    <x v="5"/>
  </r>
  <r>
    <d v="2026-12-03T00:00:00"/>
    <x v="11"/>
    <x v="11"/>
    <n v="1"/>
    <n v="21.99"/>
    <n v="5"/>
    <n v="199.95"/>
    <x v="2"/>
    <x v="1"/>
    <x v="11"/>
    <x v="5"/>
  </r>
  <r>
    <d v="2026-12-04T00:00:00"/>
    <x v="13"/>
    <x v="13"/>
    <n v="2"/>
    <n v="179.82"/>
    <n v="3"/>
    <n v="359.64"/>
    <x v="6"/>
    <x v="1"/>
    <x v="11"/>
    <x v="5"/>
  </r>
  <r>
    <d v="2026-12-05T00:00:00"/>
    <x v="10"/>
    <x v="10"/>
    <n v="0"/>
    <n v="0"/>
    <n v="3"/>
    <n v="119.97"/>
    <x v="2"/>
    <x v="1"/>
    <x v="11"/>
    <x v="5"/>
  </r>
  <r>
    <d v="2026-12-06T00:00:00"/>
    <x v="19"/>
    <x v="19"/>
    <n v="0"/>
    <n v="0"/>
    <n v="1"/>
    <n v="326.69"/>
    <x v="7"/>
    <x v="2"/>
    <x v="11"/>
    <x v="5"/>
  </r>
  <r>
    <d v="2026-12-07T00:00:00"/>
    <x v="7"/>
    <x v="7"/>
    <n v="0"/>
    <n v="0"/>
    <n v="3"/>
    <n v="827.64"/>
    <x v="1"/>
    <x v="0"/>
    <x v="11"/>
    <x v="5"/>
  </r>
  <r>
    <d v="2026-12-08T00:00:00"/>
    <x v="9"/>
    <x v="9"/>
    <n v="2"/>
    <n v="77.98"/>
    <n v="4"/>
    <n v="239.96"/>
    <x v="5"/>
    <x v="1"/>
    <x v="11"/>
    <x v="5"/>
  </r>
  <r>
    <d v="2026-12-09T00:00:00"/>
    <x v="20"/>
    <x v="10"/>
    <n v="2"/>
    <n v="40"/>
    <n v="3"/>
    <n v="119.97"/>
    <x v="2"/>
    <x v="2"/>
    <x v="11"/>
    <x v="5"/>
  </r>
  <r>
    <d v="2026-12-10T00:00:00"/>
    <x v="33"/>
    <x v="32"/>
    <n v="1"/>
    <n v="359.96"/>
    <n v="3"/>
    <n v="1199.8499999999999"/>
    <x v="0"/>
    <x v="6"/>
    <x v="11"/>
    <x v="5"/>
  </r>
  <r>
    <d v="2026-12-11T00:00:00"/>
    <x v="1"/>
    <x v="1"/>
    <n v="3"/>
    <n v="524.97"/>
    <n v="2"/>
    <n v="499.98"/>
    <x v="1"/>
    <x v="0"/>
    <x v="11"/>
    <x v="5"/>
  </r>
  <r>
    <d v="2026-12-12T00:00:00"/>
    <x v="3"/>
    <x v="3"/>
    <n v="2"/>
    <n v="83.98"/>
    <n v="2"/>
    <n v="139.97999999999999"/>
    <x v="1"/>
    <x v="0"/>
    <x v="11"/>
    <x v="5"/>
  </r>
  <r>
    <d v="2026-12-13T00:00:00"/>
    <x v="32"/>
    <x v="31"/>
    <n v="2"/>
    <n v="149.97999999999999"/>
    <n v="4"/>
    <n v="399.96"/>
    <x v="2"/>
    <x v="5"/>
    <x v="11"/>
    <x v="5"/>
  </r>
  <r>
    <d v="2026-12-14T00:00:00"/>
    <x v="16"/>
    <x v="16"/>
    <n v="1"/>
    <n v="207.99"/>
    <n v="2"/>
    <n v="519.98"/>
    <x v="4"/>
    <x v="2"/>
    <x v="11"/>
    <x v="5"/>
  </r>
  <r>
    <d v="2026-12-15T00:00:00"/>
    <x v="35"/>
    <x v="34"/>
    <n v="2"/>
    <n v="69.099999999999994"/>
    <n v="4"/>
    <n v="212.6"/>
    <x v="16"/>
    <x v="6"/>
    <x v="11"/>
    <x v="5"/>
  </r>
  <r>
    <d v="2026-12-16T00:00:00"/>
    <x v="24"/>
    <x v="23"/>
    <n v="1"/>
    <n v="12600"/>
    <n v="2"/>
    <n v="28000"/>
    <x v="9"/>
    <x v="3"/>
    <x v="11"/>
    <x v="5"/>
  </r>
  <r>
    <d v="2026-12-16T00:00:00"/>
    <x v="32"/>
    <x v="31"/>
    <n v="3"/>
    <n v="224.96999999999997"/>
    <n v="5"/>
    <n v="499.95"/>
    <x v="2"/>
    <x v="5"/>
    <x v="11"/>
    <x v="5"/>
  </r>
  <r>
    <d v="2026-12-17T00:00:00"/>
    <x v="34"/>
    <x v="33"/>
    <n v="2"/>
    <n v="488.6"/>
    <n v="4"/>
    <n v="1396"/>
    <x v="15"/>
    <x v="6"/>
    <x v="11"/>
    <x v="5"/>
  </r>
  <r>
    <d v="2026-12-18T00:00:00"/>
    <x v="4"/>
    <x v="4"/>
    <n v="0"/>
    <n v="0"/>
    <n v="5"/>
    <n v="99.95"/>
    <x v="2"/>
    <x v="0"/>
    <x v="11"/>
    <x v="5"/>
  </r>
  <r>
    <d v="2026-12-19T00:00:00"/>
    <x v="26"/>
    <x v="25"/>
    <n v="2"/>
    <n v="423.3"/>
    <n v="3"/>
    <n v="747"/>
    <x v="11"/>
    <x v="4"/>
    <x v="11"/>
    <x v="5"/>
  </r>
  <r>
    <d v="2026-12-20T00:00:00"/>
    <x v="21"/>
    <x v="20"/>
    <n v="2"/>
    <n v="1169.98"/>
    <n v="4"/>
    <n v="2599.96"/>
    <x v="4"/>
    <x v="2"/>
    <x v="11"/>
    <x v="5"/>
  </r>
  <r>
    <d v="2026-12-20T00:00:00"/>
    <x v="5"/>
    <x v="5"/>
    <n v="2"/>
    <n v="28"/>
    <n v="5"/>
    <n v="139.94999999999999"/>
    <x v="2"/>
    <x v="0"/>
    <x v="11"/>
    <x v="5"/>
  </r>
  <r>
    <d v="2026-12-21T00:00:00"/>
    <x v="26"/>
    <x v="25"/>
    <n v="0"/>
    <n v="0"/>
    <n v="1"/>
    <n v="249"/>
    <x v="11"/>
    <x v="4"/>
    <x v="11"/>
    <x v="5"/>
  </r>
  <r>
    <d v="2026-12-22T00:00:00"/>
    <x v="2"/>
    <x v="2"/>
    <n v="1"/>
    <n v="64.989999999999995"/>
    <n v="5"/>
    <n v="499.95"/>
    <x v="1"/>
    <x v="0"/>
    <x v="11"/>
    <x v="5"/>
  </r>
  <r>
    <d v="2026-12-22T00:00:00"/>
    <x v="11"/>
    <x v="11"/>
    <n v="0"/>
    <n v="0"/>
    <n v="5"/>
    <n v="199.95"/>
    <x v="2"/>
    <x v="1"/>
    <x v="11"/>
    <x v="5"/>
  </r>
  <r>
    <d v="2026-12-23T00:00:00"/>
    <x v="28"/>
    <x v="27"/>
    <n v="1"/>
    <n v="96.75"/>
    <n v="1"/>
    <n v="129"/>
    <x v="12"/>
    <x v="4"/>
    <x v="11"/>
    <x v="5"/>
  </r>
  <r>
    <d v="2026-12-23T00:00:00"/>
    <x v="22"/>
    <x v="21"/>
    <n v="1"/>
    <n v="4495.5"/>
    <n v="5"/>
    <n v="24975"/>
    <x v="0"/>
    <x v="3"/>
    <x v="11"/>
    <x v="5"/>
  </r>
  <r>
    <d v="2026-12-24T00:00:00"/>
    <x v="20"/>
    <x v="10"/>
    <n v="1"/>
    <n v="20"/>
    <n v="1"/>
    <n v="39.99"/>
    <x v="2"/>
    <x v="2"/>
    <x v="11"/>
    <x v="5"/>
  </r>
  <r>
    <d v="2026-12-25T00:00:00"/>
    <x v="19"/>
    <x v="19"/>
    <n v="0"/>
    <n v="0"/>
    <n v="3"/>
    <n v="980.07"/>
    <x v="7"/>
    <x v="2"/>
    <x v="11"/>
    <x v="5"/>
  </r>
  <r>
    <d v="2026-12-26T00:00:00"/>
    <x v="13"/>
    <x v="13"/>
    <n v="2"/>
    <n v="179.82"/>
    <n v="3"/>
    <n v="359.64"/>
    <x v="6"/>
    <x v="1"/>
    <x v="11"/>
    <x v="5"/>
  </r>
  <r>
    <d v="2026-12-26T00:00:00"/>
    <x v="21"/>
    <x v="20"/>
    <n v="0"/>
    <n v="0"/>
    <n v="5"/>
    <n v="3249.95"/>
    <x v="4"/>
    <x v="2"/>
    <x v="11"/>
    <x v="5"/>
  </r>
  <r>
    <d v="2026-12-27T00:00:00"/>
    <x v="16"/>
    <x v="16"/>
    <n v="2"/>
    <n v="415.98"/>
    <n v="1"/>
    <n v="259.99"/>
    <x v="4"/>
    <x v="2"/>
    <x v="11"/>
    <x v="5"/>
  </r>
  <r>
    <d v="2026-12-27T00:00:00"/>
    <x v="23"/>
    <x v="22"/>
    <n v="2"/>
    <n v="70"/>
    <n v="5"/>
    <n v="350"/>
    <x v="8"/>
    <x v="3"/>
    <x v="11"/>
    <x v="5"/>
  </r>
  <r>
    <d v="2026-12-28T00:00:00"/>
    <x v="22"/>
    <x v="21"/>
    <n v="1"/>
    <n v="4495.5"/>
    <n v="2"/>
    <n v="9990"/>
    <x v="0"/>
    <x v="3"/>
    <x v="11"/>
    <x v="5"/>
  </r>
  <r>
    <d v="2026-12-29T00:00:00"/>
    <x v="22"/>
    <x v="21"/>
    <n v="1"/>
    <n v="4495.5"/>
    <n v="4"/>
    <n v="19980"/>
    <x v="0"/>
    <x v="3"/>
    <x v="11"/>
    <x v="5"/>
  </r>
  <r>
    <d v="2026-12-30T00:00:00"/>
    <x v="7"/>
    <x v="7"/>
    <n v="2"/>
    <n v="469"/>
    <n v="5"/>
    <n v="1379.4"/>
    <x v="1"/>
    <x v="0"/>
    <x v="11"/>
    <x v="5"/>
  </r>
  <r>
    <d v="2026-12-31T00:00:00"/>
    <x v="7"/>
    <x v="7"/>
    <n v="0"/>
    <n v="0"/>
    <n v="1"/>
    <n v="275.88"/>
    <x v="1"/>
    <x v="0"/>
    <x v="11"/>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2DC3F7-4F08-4362-B197-B3CE4CAF7A3F}" name="Сводная таблица3" cacheId="0" applyNumberFormats="0" applyBorderFormats="0" applyFontFormats="0" applyPatternFormats="0" applyAlignmentFormats="0" applyWidthHeightFormats="1" dataCaption="Значения" updatedVersion="8" minRefreshableVersion="3" itemPrintTitles="1" createdVersion="8" indent="0" outline="1" outlineData="1" multipleFieldFilters="0">
  <location ref="D24" firstHeaderRow="0" firstDataRow="0" firstDataCol="0" rowPageCount="1" colPageCount="1"/>
  <pivotFields count="11">
    <pivotField numFmtId="14" showAll="0"/>
    <pivotField showAll="0">
      <items count="37">
        <item x="18"/>
        <item x="20"/>
        <item x="21"/>
        <item x="16"/>
        <item x="17"/>
        <item x="19"/>
        <item x="28"/>
        <item x="29"/>
        <item x="30"/>
        <item x="27"/>
        <item x="25"/>
        <item x="26"/>
        <item x="10"/>
        <item x="11"/>
        <item x="8"/>
        <item x="13"/>
        <item x="12"/>
        <item x="14"/>
        <item x="9"/>
        <item x="15"/>
        <item x="1"/>
        <item x="6"/>
        <item x="2"/>
        <item x="3"/>
        <item x="7"/>
        <item x="4"/>
        <item x="5"/>
        <item x="0"/>
        <item x="22"/>
        <item x="24"/>
        <item x="23"/>
        <item x="32"/>
        <item x="31"/>
        <item x="35"/>
        <item x="33"/>
        <item x="34"/>
        <item t="default"/>
      </items>
    </pivotField>
    <pivotField showAll="0">
      <items count="36">
        <item x="19"/>
        <item x="17"/>
        <item x="1"/>
        <item x="25"/>
        <item x="10"/>
        <item x="26"/>
        <item x="28"/>
        <item x="34"/>
        <item x="9"/>
        <item x="8"/>
        <item x="20"/>
        <item x="15"/>
        <item x="13"/>
        <item x="24"/>
        <item x="31"/>
        <item x="32"/>
        <item x="33"/>
        <item x="18"/>
        <item x="6"/>
        <item x="0"/>
        <item x="30"/>
        <item x="16"/>
        <item x="29"/>
        <item x="2"/>
        <item x="21"/>
        <item x="12"/>
        <item x="3"/>
        <item x="11"/>
        <item x="4"/>
        <item x="23"/>
        <item x="14"/>
        <item x="22"/>
        <item x="5"/>
        <item x="27"/>
        <item x="7"/>
        <item t="default"/>
      </items>
    </pivotField>
    <pivotField showAll="0"/>
    <pivotField numFmtId="165" showAll="0"/>
    <pivotField showAll="0"/>
    <pivotField numFmtId="165" showAll="0"/>
    <pivotField axis="axisPage" showAll="0">
      <items count="18">
        <item x="1"/>
        <item x="12"/>
        <item x="3"/>
        <item x="16"/>
        <item x="2"/>
        <item x="14"/>
        <item x="0"/>
        <item x="15"/>
        <item x="13"/>
        <item x="10"/>
        <item x="4"/>
        <item x="6"/>
        <item x="7"/>
        <item x="9"/>
        <item x="11"/>
        <item x="8"/>
        <item x="5"/>
        <item t="default"/>
      </items>
    </pivotField>
    <pivotField showAll="0">
      <items count="8">
        <item x="2"/>
        <item x="1"/>
        <item x="4"/>
        <item x="0"/>
        <item x="3"/>
        <item x="5"/>
        <item x="6"/>
        <item t="default"/>
      </items>
    </pivotField>
    <pivotField showAll="0">
      <items count="13">
        <item x="0"/>
        <item x="1"/>
        <item x="2"/>
        <item x="3"/>
        <item x="4"/>
        <item x="5"/>
        <item x="6"/>
        <item x="7"/>
        <item x="8"/>
        <item x="9"/>
        <item x="10"/>
        <item x="11"/>
        <item t="default"/>
      </items>
    </pivotField>
    <pivotField showAll="0">
      <items count="7">
        <item x="0"/>
        <item x="1"/>
        <item x="2"/>
        <item x="3"/>
        <item x="4"/>
        <item x="5"/>
        <item t="default"/>
      </items>
    </pivotField>
  </pivotFields>
  <pageFields count="1">
    <pageField fld="7"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E98BA75-36EF-4D6C-A741-6393892D2106}" name="Сводная таблица2" cacheId="0" applyNumberFormats="0" applyBorderFormats="0" applyFontFormats="0" applyPatternFormats="0" applyAlignmentFormats="0" applyWidthHeightFormats="1" dataCaption="Значения" updatedVersion="8" minRefreshableVersion="3" rowGrandTotals="0" itemPrintTitles="1" createdVersion="8" indent="0" outline="1" outlineData="1" multipleFieldFilters="0">
  <location ref="AE15:AE21" firstHeaderRow="1" firstDataRow="1" firstDataCol="1"/>
  <pivotFields count="11">
    <pivotField numFmtId="14" showAll="0"/>
    <pivotField showAll="0"/>
    <pivotField showAll="0"/>
    <pivotField showAll="0"/>
    <pivotField numFmtId="165" showAll="0"/>
    <pivotField showAll="0"/>
    <pivotField numFmtId="165" showAll="0"/>
    <pivotField showAll="0"/>
    <pivotField showAll="0"/>
    <pivotField showAll="0"/>
    <pivotField axis="axisRow" showAll="0">
      <items count="7">
        <item x="0"/>
        <item x="1"/>
        <item x="2"/>
        <item x="3"/>
        <item x="4"/>
        <item x="5"/>
        <item t="default"/>
      </items>
    </pivotField>
  </pivotFields>
  <rowFields count="1">
    <field x="10"/>
  </rowFields>
  <rowItems count="6">
    <i>
      <x/>
    </i>
    <i>
      <x v="1"/>
    </i>
    <i>
      <x v="2"/>
    </i>
    <i>
      <x v="3"/>
    </i>
    <i>
      <x v="4"/>
    </i>
    <i>
      <x v="5"/>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9ED9175-8C5F-4A32-9FCA-DB2718BF43DB}" name="databaseYear" cacheId="0" applyNumberFormats="0" applyBorderFormats="0" applyFontFormats="0" applyPatternFormats="0" applyAlignmentFormats="0" applyWidthHeightFormats="1" dataCaption="Значения" updatedVersion="8" minRefreshableVersion="3" useAutoFormatting="1" itemPrintTitles="1" createdVersion="8" indent="0" outline="1" outlineData="1" multipleFieldFilters="0" rowHeaderCaption="Name">
  <location ref="A1:E181" firstHeaderRow="0" firstDataRow="1" firstDataCol="1"/>
  <pivotFields count="11">
    <pivotField numFmtId="14" showAll="0"/>
    <pivotField axis="axisRow" showAll="0">
      <items count="37">
        <item x="18"/>
        <item x="20"/>
        <item x="21"/>
        <item x="16"/>
        <item x="17"/>
        <item x="19"/>
        <item x="28"/>
        <item x="29"/>
        <item x="30"/>
        <item x="27"/>
        <item x="25"/>
        <item x="26"/>
        <item x="10"/>
        <item x="11"/>
        <item x="8"/>
        <item x="13"/>
        <item x="12"/>
        <item x="14"/>
        <item x="9"/>
        <item x="15"/>
        <item x="1"/>
        <item x="6"/>
        <item x="2"/>
        <item x="3"/>
        <item x="7"/>
        <item x="4"/>
        <item x="5"/>
        <item x="0"/>
        <item x="22"/>
        <item x="24"/>
        <item x="23"/>
        <item x="32"/>
        <item x="31"/>
        <item x="35"/>
        <item x="33"/>
        <item x="34"/>
        <item t="default"/>
      </items>
    </pivotField>
    <pivotField axis="axisRow" showAll="0">
      <items count="36">
        <item x="19"/>
        <item x="17"/>
        <item x="1"/>
        <item x="25"/>
        <item x="10"/>
        <item x="26"/>
        <item x="28"/>
        <item x="34"/>
        <item x="9"/>
        <item x="8"/>
        <item x="20"/>
        <item x="15"/>
        <item x="13"/>
        <item x="24"/>
        <item x="31"/>
        <item x="32"/>
        <item x="33"/>
        <item x="18"/>
        <item x="6"/>
        <item x="0"/>
        <item x="30"/>
        <item x="16"/>
        <item x="29"/>
        <item x="2"/>
        <item x="21"/>
        <item x="12"/>
        <item x="3"/>
        <item x="11"/>
        <item x="4"/>
        <item x="23"/>
        <item x="14"/>
        <item x="22"/>
        <item x="5"/>
        <item x="27"/>
        <item x="7"/>
        <item t="default"/>
      </items>
    </pivotField>
    <pivotField dataField="1" showAll="0"/>
    <pivotField dataField="1" numFmtId="165" showAll="0"/>
    <pivotField dataField="1" showAll="0"/>
    <pivotField dataField="1" numFmtId="165" showAll="0"/>
    <pivotField axis="axisRow" showAll="0">
      <items count="18">
        <item x="1"/>
        <item x="12"/>
        <item x="3"/>
        <item x="16"/>
        <item x="2"/>
        <item x="14"/>
        <item x="0"/>
        <item x="15"/>
        <item x="13"/>
        <item x="10"/>
        <item x="4"/>
        <item x="6"/>
        <item x="7"/>
        <item x="9"/>
        <item x="11"/>
        <item x="8"/>
        <item x="5"/>
        <item t="default"/>
      </items>
    </pivotField>
    <pivotField axis="axisRow" showAll="0">
      <items count="8">
        <item x="2"/>
        <item x="1"/>
        <item x="4"/>
        <item x="0"/>
        <item x="3"/>
        <item x="5"/>
        <item x="6"/>
        <item t="default"/>
      </items>
    </pivotField>
    <pivotField axis="axisRow" showAll="0" sortType="ascending">
      <items count="13">
        <item x="0"/>
        <item x="1"/>
        <item sd="0" x="2"/>
        <item sd="0" x="3"/>
        <item sd="0" x="4"/>
        <item sd="0" x="5"/>
        <item sd="0" x="6"/>
        <item sd="0" x="7"/>
        <item sd="0" x="8"/>
        <item sd="0" x="9"/>
        <item sd="0" x="10"/>
        <item sd="0" x="11"/>
        <item t="default"/>
      </items>
    </pivotField>
    <pivotField axis="axisRow" showAll="0" sortType="ascending">
      <items count="7">
        <item x="0"/>
        <item sd="0" x="1"/>
        <item sd="0" x="2"/>
        <item sd="0" x="3"/>
        <item sd="0" x="4"/>
        <item sd="0" x="5"/>
        <item t="default"/>
      </items>
    </pivotField>
  </pivotFields>
  <rowFields count="6">
    <field x="10"/>
    <field x="9"/>
    <field x="8"/>
    <field x="7"/>
    <field x="1"/>
    <field x="2"/>
  </rowFields>
  <rowItems count="180">
    <i>
      <x/>
    </i>
    <i r="1">
      <x/>
    </i>
    <i r="2">
      <x/>
    </i>
    <i r="3">
      <x v="2"/>
    </i>
    <i r="4">
      <x/>
    </i>
    <i r="5">
      <x v="17"/>
    </i>
    <i r="3">
      <x v="4"/>
    </i>
    <i r="4">
      <x v="1"/>
    </i>
    <i r="5">
      <x v="4"/>
    </i>
    <i r="3">
      <x v="10"/>
    </i>
    <i r="4">
      <x v="2"/>
    </i>
    <i r="5">
      <x v="10"/>
    </i>
    <i r="4">
      <x v="3"/>
    </i>
    <i r="5">
      <x v="21"/>
    </i>
    <i r="3">
      <x v="12"/>
    </i>
    <i r="4">
      <x v="4"/>
    </i>
    <i r="5">
      <x v="1"/>
    </i>
    <i r="4">
      <x v="5"/>
    </i>
    <i r="5">
      <x/>
    </i>
    <i r="2">
      <x v="1"/>
    </i>
    <i r="3">
      <x v="4"/>
    </i>
    <i r="4">
      <x v="12"/>
    </i>
    <i r="5">
      <x v="4"/>
    </i>
    <i r="4">
      <x v="13"/>
    </i>
    <i r="5">
      <x v="27"/>
    </i>
    <i r="3">
      <x v="10"/>
    </i>
    <i r="4">
      <x v="14"/>
    </i>
    <i r="5">
      <x v="9"/>
    </i>
    <i r="3">
      <x v="11"/>
    </i>
    <i r="4">
      <x v="15"/>
    </i>
    <i r="5">
      <x v="12"/>
    </i>
    <i r="4">
      <x v="16"/>
    </i>
    <i r="5">
      <x v="25"/>
    </i>
    <i r="4">
      <x v="17"/>
    </i>
    <i r="5">
      <x v="30"/>
    </i>
    <i r="3">
      <x v="16"/>
    </i>
    <i r="4">
      <x v="18"/>
    </i>
    <i r="5">
      <x v="8"/>
    </i>
    <i r="4">
      <x v="19"/>
    </i>
    <i r="5">
      <x v="11"/>
    </i>
    <i r="2">
      <x v="2"/>
    </i>
    <i r="3">
      <x v="1"/>
    </i>
    <i r="4">
      <x v="6"/>
    </i>
    <i r="5">
      <x v="33"/>
    </i>
    <i r="3">
      <x v="4"/>
    </i>
    <i r="4">
      <x v="7"/>
    </i>
    <i r="5">
      <x v="6"/>
    </i>
    <i r="3">
      <x v="8"/>
    </i>
    <i r="4">
      <x v="8"/>
    </i>
    <i r="5">
      <x v="22"/>
    </i>
    <i r="3">
      <x v="9"/>
    </i>
    <i r="4">
      <x v="9"/>
    </i>
    <i r="5">
      <x v="5"/>
    </i>
    <i r="4">
      <x v="10"/>
    </i>
    <i r="5">
      <x v="13"/>
    </i>
    <i r="3">
      <x v="14"/>
    </i>
    <i r="4">
      <x v="11"/>
    </i>
    <i r="5">
      <x v="3"/>
    </i>
    <i r="2">
      <x v="3"/>
    </i>
    <i r="3">
      <x/>
    </i>
    <i r="4">
      <x v="20"/>
    </i>
    <i r="5">
      <x v="2"/>
    </i>
    <i r="4">
      <x v="22"/>
    </i>
    <i r="5">
      <x v="23"/>
    </i>
    <i r="4">
      <x v="23"/>
    </i>
    <i r="5">
      <x v="26"/>
    </i>
    <i r="4">
      <x v="24"/>
    </i>
    <i r="5">
      <x v="34"/>
    </i>
    <i r="3">
      <x v="2"/>
    </i>
    <i r="4">
      <x v="21"/>
    </i>
    <i r="5">
      <x v="18"/>
    </i>
    <i r="3">
      <x v="4"/>
    </i>
    <i r="4">
      <x v="25"/>
    </i>
    <i r="5">
      <x v="28"/>
    </i>
    <i r="4">
      <x v="26"/>
    </i>
    <i r="5">
      <x v="32"/>
    </i>
    <i r="3">
      <x v="6"/>
    </i>
    <i r="4">
      <x v="27"/>
    </i>
    <i r="5">
      <x v="19"/>
    </i>
    <i r="2">
      <x v="4"/>
    </i>
    <i r="3">
      <x v="6"/>
    </i>
    <i r="4">
      <x v="28"/>
    </i>
    <i r="5">
      <x v="24"/>
    </i>
    <i r="3">
      <x v="13"/>
    </i>
    <i r="4">
      <x v="29"/>
    </i>
    <i r="5">
      <x v="29"/>
    </i>
    <i r="3">
      <x v="15"/>
    </i>
    <i r="4">
      <x v="30"/>
    </i>
    <i r="5">
      <x v="31"/>
    </i>
    <i r="2">
      <x v="5"/>
    </i>
    <i r="3">
      <x v="4"/>
    </i>
    <i r="4">
      <x v="31"/>
    </i>
    <i r="5">
      <x v="14"/>
    </i>
    <i r="3">
      <x v="5"/>
    </i>
    <i r="4">
      <x v="32"/>
    </i>
    <i r="5">
      <x v="20"/>
    </i>
    <i r="2">
      <x v="6"/>
    </i>
    <i r="3">
      <x v="3"/>
    </i>
    <i r="4">
      <x v="33"/>
    </i>
    <i r="5">
      <x v="7"/>
    </i>
    <i r="3">
      <x v="6"/>
    </i>
    <i r="4">
      <x v="34"/>
    </i>
    <i r="5">
      <x v="15"/>
    </i>
    <i r="3">
      <x v="7"/>
    </i>
    <i r="4">
      <x v="35"/>
    </i>
    <i r="5">
      <x v="16"/>
    </i>
    <i r="1">
      <x v="1"/>
    </i>
    <i r="2">
      <x/>
    </i>
    <i r="3">
      <x v="2"/>
    </i>
    <i r="4">
      <x/>
    </i>
    <i r="5">
      <x v="17"/>
    </i>
    <i r="3">
      <x v="4"/>
    </i>
    <i r="4">
      <x v="1"/>
    </i>
    <i r="5">
      <x v="4"/>
    </i>
    <i r="3">
      <x v="10"/>
    </i>
    <i r="4">
      <x v="2"/>
    </i>
    <i r="5">
      <x v="10"/>
    </i>
    <i r="3">
      <x v="12"/>
    </i>
    <i r="4">
      <x v="5"/>
    </i>
    <i r="5">
      <x/>
    </i>
    <i r="2">
      <x v="1"/>
    </i>
    <i r="3">
      <x v="4"/>
    </i>
    <i r="4">
      <x v="13"/>
    </i>
    <i r="5">
      <x v="27"/>
    </i>
    <i r="3">
      <x v="11"/>
    </i>
    <i r="4">
      <x v="15"/>
    </i>
    <i r="5">
      <x v="12"/>
    </i>
    <i r="4">
      <x v="16"/>
    </i>
    <i r="5">
      <x v="25"/>
    </i>
    <i r="4">
      <x v="17"/>
    </i>
    <i r="5">
      <x v="30"/>
    </i>
    <i r="2">
      <x v="2"/>
    </i>
    <i r="3">
      <x v="1"/>
    </i>
    <i r="4">
      <x v="6"/>
    </i>
    <i r="5">
      <x v="33"/>
    </i>
    <i r="3">
      <x v="4"/>
    </i>
    <i r="4">
      <x v="7"/>
    </i>
    <i r="5">
      <x v="6"/>
    </i>
    <i r="3">
      <x v="8"/>
    </i>
    <i r="4">
      <x v="8"/>
    </i>
    <i r="5">
      <x v="22"/>
    </i>
    <i r="3">
      <x v="9"/>
    </i>
    <i r="4">
      <x v="9"/>
    </i>
    <i r="5">
      <x v="5"/>
    </i>
    <i r="2">
      <x v="3"/>
    </i>
    <i r="3">
      <x/>
    </i>
    <i r="4">
      <x v="20"/>
    </i>
    <i r="5">
      <x v="2"/>
    </i>
    <i r="4">
      <x v="22"/>
    </i>
    <i r="5">
      <x v="23"/>
    </i>
    <i r="3">
      <x v="4"/>
    </i>
    <i r="4">
      <x v="26"/>
    </i>
    <i r="5">
      <x v="32"/>
    </i>
    <i r="2">
      <x v="5"/>
    </i>
    <i r="3">
      <x v="4"/>
    </i>
    <i r="4">
      <x v="31"/>
    </i>
    <i r="5">
      <x v="14"/>
    </i>
    <i r="2">
      <x v="6"/>
    </i>
    <i r="3">
      <x v="3"/>
    </i>
    <i r="4">
      <x v="33"/>
    </i>
    <i r="5">
      <x v="7"/>
    </i>
    <i r="3">
      <x v="6"/>
    </i>
    <i r="4">
      <x v="34"/>
    </i>
    <i r="5">
      <x v="15"/>
    </i>
    <i r="1">
      <x v="2"/>
    </i>
    <i r="1">
      <x v="3"/>
    </i>
    <i r="1">
      <x v="4"/>
    </i>
    <i r="1">
      <x v="5"/>
    </i>
    <i r="1">
      <x v="6"/>
    </i>
    <i r="1">
      <x v="7"/>
    </i>
    <i r="1">
      <x v="8"/>
    </i>
    <i r="1">
      <x v="9"/>
    </i>
    <i r="1">
      <x v="10"/>
    </i>
    <i r="1">
      <x v="11"/>
    </i>
    <i>
      <x v="1"/>
    </i>
    <i>
      <x v="2"/>
    </i>
    <i>
      <x v="3"/>
    </i>
    <i>
      <x v="4"/>
    </i>
    <i>
      <x v="5"/>
    </i>
    <i t="grand">
      <x/>
    </i>
  </rowItems>
  <colFields count="1">
    <field x="-2"/>
  </colFields>
  <colItems count="4">
    <i>
      <x/>
    </i>
    <i i="1">
      <x v="1"/>
    </i>
    <i i="2">
      <x v="2"/>
    </i>
    <i i="3">
      <x v="3"/>
    </i>
  </colItems>
  <dataFields count="4">
    <dataField name="Sum Purchase" fld="3" baseField="10" baseItem="0"/>
    <dataField name="Sum Cost" fld="4" baseField="0" baseItem="0"/>
    <dataField name="Sum Sold" fld="5" baseField="0" baseItem="0"/>
    <dataField name="Sum Pric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1609606-1E7A-4D95-9B96-60F22C043E1B}" name="Сводная таблица8" cacheId="0" applyNumberFormats="0" applyBorderFormats="0" applyFontFormats="0" applyPatternFormats="0" applyAlignmentFormats="0" applyWidthHeightFormats="1" dataCaption="Значения" errorCaption="0" missingCaption="0" showMissing="0" updatedVersion="8" minRefreshableVersion="3" useAutoFormatting="1" itemPrintTitles="1" createdVersion="8" indent="0" outline="1" outlineData="1">
  <location ref="A1:E80" firstHeaderRow="0" firstDataRow="1" firstDataCol="1"/>
  <pivotFields count="11">
    <pivotField numFmtId="14" showAll="0"/>
    <pivotField axis="axisRow" showAll="0">
      <items count="37">
        <item x="18"/>
        <item x="20"/>
        <item x="21"/>
        <item x="16"/>
        <item x="17"/>
        <item x="19"/>
        <item x="28"/>
        <item x="29"/>
        <item x="30"/>
        <item x="27"/>
        <item x="25"/>
        <item x="26"/>
        <item x="10"/>
        <item x="11"/>
        <item x="8"/>
        <item x="13"/>
        <item x="12"/>
        <item x="14"/>
        <item x="9"/>
        <item x="15"/>
        <item x="1"/>
        <item x="6"/>
        <item x="2"/>
        <item x="3"/>
        <item x="7"/>
        <item x="4"/>
        <item x="5"/>
        <item x="0"/>
        <item x="22"/>
        <item x="24"/>
        <item x="23"/>
        <item x="32"/>
        <item x="31"/>
        <item x="35"/>
        <item x="33"/>
        <item x="34"/>
        <item t="default"/>
      </items>
    </pivotField>
    <pivotField axis="axisRow" showAll="0">
      <items count="36">
        <item x="19"/>
        <item x="17"/>
        <item x="1"/>
        <item x="25"/>
        <item x="10"/>
        <item x="26"/>
        <item x="28"/>
        <item x="34"/>
        <item x="9"/>
        <item x="8"/>
        <item x="20"/>
        <item x="15"/>
        <item x="13"/>
        <item x="24"/>
        <item x="31"/>
        <item x="32"/>
        <item x="33"/>
        <item x="18"/>
        <item x="6"/>
        <item x="0"/>
        <item x="30"/>
        <item x="16"/>
        <item x="29"/>
        <item x="2"/>
        <item x="21"/>
        <item x="12"/>
        <item x="3"/>
        <item x="11"/>
        <item x="4"/>
        <item x="23"/>
        <item x="14"/>
        <item x="22"/>
        <item x="5"/>
        <item x="27"/>
        <item x="7"/>
        <item t="default"/>
      </items>
    </pivotField>
    <pivotField dataField="1" showAll="0"/>
    <pivotField dataField="1" numFmtId="165" showAll="0"/>
    <pivotField dataField="1" showAll="0"/>
    <pivotField dataField="1" numFmtId="165" showAll="0"/>
    <pivotField axis="axisRow" showAll="0">
      <items count="18">
        <item x="1"/>
        <item x="12"/>
        <item x="3"/>
        <item x="16"/>
        <item x="2"/>
        <item x="14"/>
        <item x="0"/>
        <item x="15"/>
        <item x="13"/>
        <item x="10"/>
        <item x="4"/>
        <item x="6"/>
        <item x="7"/>
        <item x="9"/>
        <item x="11"/>
        <item x="8"/>
        <item x="5"/>
        <item t="default"/>
      </items>
    </pivotField>
    <pivotField axis="axisRow" showAll="0">
      <items count="8">
        <item x="2"/>
        <item x="1"/>
        <item x="4"/>
        <item x="0"/>
        <item x="3"/>
        <item x="5"/>
        <item x="6"/>
        <item t="default"/>
      </items>
    </pivotField>
    <pivotField axis="axisRow" showAll="0" sortType="ascending">
      <items count="13">
        <item sd="0" x="0"/>
        <item sd="0" x="1"/>
        <item sd="0" x="2"/>
        <item sd="0" x="3"/>
        <item sd="0" x="4"/>
        <item sd="0" x="5"/>
        <item sd="0" x="6"/>
        <item sd="0" x="7"/>
        <item sd="0" x="8"/>
        <item sd="0" x="9"/>
        <item sd="0" x="10"/>
        <item sd="0" x="11"/>
        <item t="default"/>
      </items>
    </pivotField>
    <pivotField axis="axisRow" showAll="0" sortType="ascending">
      <items count="7">
        <item x="0"/>
        <item x="1"/>
        <item x="2"/>
        <item x="3"/>
        <item x="4"/>
        <item x="5"/>
        <item t="default"/>
      </items>
    </pivotField>
  </pivotFields>
  <rowFields count="6">
    <field x="10"/>
    <field x="9"/>
    <field x="8"/>
    <field x="7"/>
    <field x="1"/>
    <field x="2"/>
  </rowFields>
  <rowItems count="79">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r="1">
      <x v="9"/>
    </i>
    <i r="1">
      <x v="10"/>
    </i>
    <i r="1">
      <x v="11"/>
    </i>
    <i>
      <x v="4"/>
    </i>
    <i r="1">
      <x/>
    </i>
    <i r="1">
      <x v="1"/>
    </i>
    <i r="1">
      <x v="2"/>
    </i>
    <i r="1">
      <x v="3"/>
    </i>
    <i r="1">
      <x v="4"/>
    </i>
    <i r="1">
      <x v="5"/>
    </i>
    <i r="1">
      <x v="6"/>
    </i>
    <i r="1">
      <x v="7"/>
    </i>
    <i r="1">
      <x v="8"/>
    </i>
    <i r="1">
      <x v="9"/>
    </i>
    <i r="1">
      <x v="10"/>
    </i>
    <i r="1">
      <x v="11"/>
    </i>
    <i>
      <x v="5"/>
    </i>
    <i r="1">
      <x/>
    </i>
    <i r="1">
      <x v="1"/>
    </i>
    <i r="1">
      <x v="2"/>
    </i>
    <i r="1">
      <x v="3"/>
    </i>
    <i r="1">
      <x v="4"/>
    </i>
    <i r="1">
      <x v="5"/>
    </i>
    <i r="1">
      <x v="6"/>
    </i>
    <i r="1">
      <x v="7"/>
    </i>
    <i r="1">
      <x v="8"/>
    </i>
    <i r="1">
      <x v="9"/>
    </i>
    <i r="1">
      <x v="10"/>
    </i>
    <i r="1">
      <x v="11"/>
    </i>
    <i t="grand">
      <x/>
    </i>
  </rowItems>
  <colFields count="1">
    <field x="-2"/>
  </colFields>
  <colItems count="4">
    <i>
      <x/>
    </i>
    <i i="1">
      <x v="1"/>
    </i>
    <i i="2">
      <x v="2"/>
    </i>
    <i i="3">
      <x v="3"/>
    </i>
  </colItems>
  <dataFields count="4">
    <dataField name="PurchaseB" fld="3" baseField="10" baseItem="0"/>
    <dataField name="CostB" fld="4" baseField="10" baseItem="0"/>
    <dataField name="SoldB" fld="5" baseField="10" baseItem="0"/>
    <dataField name="PriceB" fld="6"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5006409-DEB9-45FC-95CE-85DBCC58EC2D}" name="Сводная таблица1" cacheId="0" applyNumberFormats="0" applyBorderFormats="0" applyFontFormats="0" applyPatternFormats="0" applyAlignmentFormats="0" applyWidthHeightFormats="1" dataCaption="Значения" updatedVersion="8" minRefreshableVersion="3" useAutoFormatting="1" rowGrandTotals="0" colGrandTotals="0" itemPrintTitles="1" createdVersion="8" indent="0" outline="1" outlineData="1" multipleFieldFilters="0">
  <location ref="A6:D42" firstHeaderRow="0" firstDataRow="1" firstDataCol="1" rowPageCount="4" colPageCount="1"/>
  <pivotFields count="11">
    <pivotField numFmtId="14" showAll="0"/>
    <pivotField axis="axisRow" showAll="0">
      <items count="37">
        <item x="18"/>
        <item x="20"/>
        <item x="21"/>
        <item x="16"/>
        <item x="17"/>
        <item x="19"/>
        <item x="28"/>
        <item x="29"/>
        <item x="30"/>
        <item x="27"/>
        <item x="25"/>
        <item x="26"/>
        <item x="10"/>
        <item x="11"/>
        <item x="8"/>
        <item x="13"/>
        <item x="12"/>
        <item x="14"/>
        <item x="9"/>
        <item x="15"/>
        <item x="1"/>
        <item x="6"/>
        <item x="2"/>
        <item x="3"/>
        <item x="7"/>
        <item x="4"/>
        <item x="5"/>
        <item x="0"/>
        <item x="22"/>
        <item x="24"/>
        <item x="23"/>
        <item x="32"/>
        <item x="31"/>
        <item x="35"/>
        <item x="33"/>
        <item x="34"/>
        <item t="default"/>
      </items>
    </pivotField>
    <pivotField showAll="0">
      <items count="36">
        <item x="19"/>
        <item x="17"/>
        <item x="1"/>
        <item x="25"/>
        <item x="10"/>
        <item x="26"/>
        <item x="28"/>
        <item x="34"/>
        <item x="9"/>
        <item x="8"/>
        <item x="20"/>
        <item x="15"/>
        <item x="13"/>
        <item x="24"/>
        <item x="31"/>
        <item x="32"/>
        <item x="33"/>
        <item x="18"/>
        <item x="6"/>
        <item x="0"/>
        <item x="30"/>
        <item x="16"/>
        <item x="29"/>
        <item x="2"/>
        <item x="21"/>
        <item x="12"/>
        <item x="3"/>
        <item x="11"/>
        <item x="4"/>
        <item x="23"/>
        <item x="14"/>
        <item x="22"/>
        <item x="5"/>
        <item x="27"/>
        <item x="7"/>
        <item t="default"/>
      </items>
    </pivotField>
    <pivotField dataField="1" showAll="0"/>
    <pivotField showAll="0"/>
    <pivotField dataField="1" showAll="0"/>
    <pivotField dataField="1" showAll="0"/>
    <pivotField axis="axisPage" showAll="0">
      <items count="18">
        <item x="1"/>
        <item x="12"/>
        <item x="3"/>
        <item x="16"/>
        <item x="2"/>
        <item x="14"/>
        <item x="0"/>
        <item x="15"/>
        <item x="13"/>
        <item x="10"/>
        <item x="4"/>
        <item x="6"/>
        <item x="7"/>
        <item x="9"/>
        <item x="11"/>
        <item x="8"/>
        <item x="5"/>
        <item t="default"/>
      </items>
    </pivotField>
    <pivotField axis="axisPage" multipleItemSelectionAllowed="1" showAll="0">
      <items count="8">
        <item x="2"/>
        <item x="1"/>
        <item x="4"/>
        <item x="0"/>
        <item x="3"/>
        <item x="5"/>
        <item x="6"/>
        <item t="default"/>
      </items>
    </pivotField>
    <pivotField axis="axisPage" multipleItemSelectionAllowed="1" showAll="0">
      <items count="13">
        <item x="0"/>
        <item x="1"/>
        <item x="2"/>
        <item x="3"/>
        <item x="4"/>
        <item x="5"/>
        <item x="6"/>
        <item x="7"/>
        <item x="8"/>
        <item x="9"/>
        <item x="10"/>
        <item x="11"/>
        <item t="default"/>
      </items>
    </pivotField>
    <pivotField axis="axisPage" multipleItemSelectionAllowed="1" showAll="0">
      <items count="7">
        <item x="0"/>
        <item x="1"/>
        <item x="2"/>
        <item x="3"/>
        <item x="4"/>
        <item x="5"/>
        <item t="default"/>
      </items>
    </pivotField>
  </pivotFields>
  <rowFields count="1">
    <field x="1"/>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rowItems>
  <colFields count="1">
    <field x="-2"/>
  </colFields>
  <colItems count="3">
    <i>
      <x/>
    </i>
    <i i="1">
      <x v="1"/>
    </i>
    <i i="2">
      <x v="2"/>
    </i>
  </colItems>
  <pageFields count="4">
    <pageField fld="10" hier="-1"/>
    <pageField fld="9" hier="-1"/>
    <pageField fld="8" hier="-1"/>
    <pageField fld="7" hier="-1"/>
  </pageFields>
  <dataFields count="3">
    <dataField name="Сумма по полю Purchase" fld="3" baseField="0" baseItem="0"/>
    <dataField name="Сумма по полю Sold" fld="5" baseField="0" baseItem="0"/>
    <dataField name="Сумма по полю Pric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96C563-0348-4419-B02F-7BC278E84C20}" name="Сводная таблица1" cacheId="0" applyNumberFormats="0" applyBorderFormats="0" applyFontFormats="0" applyPatternFormats="0" applyAlignmentFormats="0" applyWidthHeightFormats="1" dataCaption="Значения" updatedVersion="8" minRefreshableVersion="3" itemPrintTitles="1" createdVersion="8" indent="0" outline="1" outlineData="1" multipleFieldFilters="0">
  <location ref="D18" firstHeaderRow="0" firstDataRow="0" firstDataCol="0" rowPageCount="1" colPageCount="1"/>
  <pivotFields count="11">
    <pivotField numFmtId="14" showAll="0"/>
    <pivotField showAll="0">
      <items count="37">
        <item x="18"/>
        <item x="20"/>
        <item x="21"/>
        <item x="16"/>
        <item x="17"/>
        <item x="19"/>
        <item x="28"/>
        <item x="29"/>
        <item x="30"/>
        <item x="27"/>
        <item x="25"/>
        <item x="26"/>
        <item x="10"/>
        <item x="11"/>
        <item x="8"/>
        <item x="13"/>
        <item x="12"/>
        <item x="14"/>
        <item x="9"/>
        <item x="15"/>
        <item x="1"/>
        <item x="6"/>
        <item x="2"/>
        <item x="3"/>
        <item x="7"/>
        <item x="4"/>
        <item x="5"/>
        <item x="0"/>
        <item x="22"/>
        <item x="24"/>
        <item x="23"/>
        <item x="32"/>
        <item x="31"/>
        <item x="35"/>
        <item x="33"/>
        <item x="34"/>
        <item t="default"/>
      </items>
    </pivotField>
    <pivotField showAll="0">
      <items count="36">
        <item x="19"/>
        <item x="17"/>
        <item x="1"/>
        <item x="25"/>
        <item x="10"/>
        <item x="26"/>
        <item x="28"/>
        <item x="34"/>
        <item x="9"/>
        <item x="8"/>
        <item x="20"/>
        <item x="15"/>
        <item x="13"/>
        <item x="24"/>
        <item x="31"/>
        <item x="32"/>
        <item x="33"/>
        <item x="18"/>
        <item x="6"/>
        <item x="0"/>
        <item x="30"/>
        <item x="16"/>
        <item x="29"/>
        <item x="2"/>
        <item x="21"/>
        <item x="12"/>
        <item x="3"/>
        <item x="11"/>
        <item x="4"/>
        <item x="23"/>
        <item x="14"/>
        <item x="22"/>
        <item x="5"/>
        <item x="27"/>
        <item x="7"/>
        <item t="default"/>
      </items>
    </pivotField>
    <pivotField showAll="0"/>
    <pivotField numFmtId="165" showAll="0"/>
    <pivotField showAll="0"/>
    <pivotField numFmtId="165" showAll="0"/>
    <pivotField showAll="0">
      <items count="18">
        <item x="1"/>
        <item x="12"/>
        <item x="3"/>
        <item x="16"/>
        <item x="2"/>
        <item x="14"/>
        <item x="0"/>
        <item x="15"/>
        <item x="13"/>
        <item x="10"/>
        <item x="4"/>
        <item x="6"/>
        <item x="7"/>
        <item x="9"/>
        <item x="11"/>
        <item x="8"/>
        <item x="5"/>
        <item t="default"/>
      </items>
    </pivotField>
    <pivotField axis="axisPage" showAll="0">
      <items count="8">
        <item x="2"/>
        <item x="1"/>
        <item x="4"/>
        <item x="0"/>
        <item x="3"/>
        <item x="5"/>
        <item x="6"/>
        <item t="default"/>
      </items>
    </pivotField>
    <pivotField showAll="0">
      <items count="13">
        <item x="0"/>
        <item x="1"/>
        <item x="2"/>
        <item x="3"/>
        <item x="4"/>
        <item x="5"/>
        <item x="6"/>
        <item x="7"/>
        <item x="8"/>
        <item x="9"/>
        <item x="10"/>
        <item x="11"/>
        <item t="default"/>
      </items>
    </pivotField>
    <pivotField showAll="0">
      <items count="7">
        <item x="0"/>
        <item x="1"/>
        <item x="2"/>
        <item x="3"/>
        <item x="4"/>
        <item x="5"/>
        <item t="default"/>
      </items>
    </pivotField>
  </pivotFields>
  <pageFields count="1">
    <pageField fld="8"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EC54F2-C001-4F16-9863-BFCF34253721}" name="Сводная таблица7" cacheId="0" applyNumberFormats="0" applyBorderFormats="0" applyFontFormats="0" applyPatternFormats="0" applyAlignmentFormats="0" applyWidthHeightFormats="1" dataCaption="Значения" updatedVersion="8" minRefreshableVersion="3" itemPrintTitles="1" createdVersion="8" indent="0" outline="1" outlineData="1" multipleFieldFilters="0">
  <location ref="D38" firstHeaderRow="0" firstDataRow="0" firstDataCol="0" rowPageCount="1" colPageCount="1"/>
  <pivotFields count="11">
    <pivotField numFmtId="14" showAll="0"/>
    <pivotField showAll="0">
      <items count="37">
        <item x="18"/>
        <item x="20"/>
        <item x="21"/>
        <item x="16"/>
        <item x="17"/>
        <item x="19"/>
        <item x="28"/>
        <item x="29"/>
        <item x="30"/>
        <item x="27"/>
        <item x="25"/>
        <item x="26"/>
        <item x="10"/>
        <item x="11"/>
        <item x="8"/>
        <item x="13"/>
        <item x="12"/>
        <item x="14"/>
        <item x="9"/>
        <item x="15"/>
        <item x="1"/>
        <item x="6"/>
        <item x="2"/>
        <item x="3"/>
        <item x="7"/>
        <item x="4"/>
        <item x="5"/>
        <item x="0"/>
        <item x="22"/>
        <item x="24"/>
        <item x="23"/>
        <item x="32"/>
        <item x="31"/>
        <item x="35"/>
        <item x="33"/>
        <item x="34"/>
        <item t="default"/>
      </items>
    </pivotField>
    <pivotField axis="axisPage" showAll="0">
      <items count="36">
        <item x="19"/>
        <item x="17"/>
        <item x="1"/>
        <item x="25"/>
        <item x="10"/>
        <item x="26"/>
        <item x="28"/>
        <item x="34"/>
        <item x="9"/>
        <item x="8"/>
        <item x="20"/>
        <item x="15"/>
        <item x="13"/>
        <item x="24"/>
        <item x="31"/>
        <item x="32"/>
        <item x="33"/>
        <item x="18"/>
        <item x="6"/>
        <item x="0"/>
        <item x="30"/>
        <item x="16"/>
        <item x="29"/>
        <item x="2"/>
        <item x="21"/>
        <item x="12"/>
        <item x="3"/>
        <item x="11"/>
        <item x="4"/>
        <item x="23"/>
        <item x="14"/>
        <item x="22"/>
        <item x="5"/>
        <item x="27"/>
        <item x="7"/>
        <item t="default"/>
      </items>
    </pivotField>
    <pivotField showAll="0"/>
    <pivotField numFmtId="165" showAll="0"/>
    <pivotField showAll="0"/>
    <pivotField numFmtId="165" showAll="0"/>
    <pivotField showAll="0">
      <items count="18">
        <item x="1"/>
        <item x="12"/>
        <item x="3"/>
        <item x="16"/>
        <item x="2"/>
        <item x="14"/>
        <item x="0"/>
        <item x="15"/>
        <item x="13"/>
        <item x="10"/>
        <item x="4"/>
        <item x="6"/>
        <item x="7"/>
        <item x="9"/>
        <item x="11"/>
        <item x="8"/>
        <item x="5"/>
        <item t="default"/>
      </items>
    </pivotField>
    <pivotField showAll="0">
      <items count="8">
        <item x="2"/>
        <item x="1"/>
        <item x="4"/>
        <item x="0"/>
        <item x="3"/>
        <item x="5"/>
        <item x="6"/>
        <item t="default"/>
      </items>
    </pivotField>
    <pivotField showAll="0">
      <items count="13">
        <item x="0"/>
        <item x="1"/>
        <item x="2"/>
        <item x="3"/>
        <item x="4"/>
        <item x="5"/>
        <item x="6"/>
        <item x="7"/>
        <item x="8"/>
        <item x="9"/>
        <item x="10"/>
        <item x="11"/>
        <item t="default"/>
      </items>
    </pivotField>
    <pivotField showAll="0">
      <items count="7">
        <item x="0"/>
        <item x="1"/>
        <item x="2"/>
        <item x="3"/>
        <item x="4"/>
        <item x="5"/>
        <item t="default"/>
      </items>
    </pivotField>
  </pivotFields>
  <pageFields count="1">
    <pageField fld="2" hier="-1"/>
  </pageFields>
  <formats count="1">
    <format dxfId="1">
      <pivotArea dataOnly="0" labelOnly="1" outline="0" fieldPosition="0">
        <references count="1">
          <reference field="2" count="1">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85F655-D2CC-4D5F-B317-64E05D94C8D1}" name="Сводная таблица5" cacheId="0" applyNumberFormats="0" applyBorderFormats="0" applyFontFormats="0" applyPatternFormats="0" applyAlignmentFormats="0" applyWidthHeightFormats="1" dataCaption="Значения" updatedVersion="8" minRefreshableVersion="3" itemPrintTitles="1" createdVersion="8" indent="0" outline="1" outlineData="1" multipleFieldFilters="0">
  <location ref="D30" firstHeaderRow="0" firstDataRow="0" firstDataCol="0" rowPageCount="1" colPageCount="1"/>
  <pivotFields count="11">
    <pivotField numFmtId="14" showAll="0"/>
    <pivotField axis="axisPage" showAll="0">
      <items count="37">
        <item x="18"/>
        <item x="20"/>
        <item x="21"/>
        <item x="16"/>
        <item x="17"/>
        <item x="19"/>
        <item x="28"/>
        <item x="29"/>
        <item x="30"/>
        <item x="27"/>
        <item x="25"/>
        <item x="26"/>
        <item x="10"/>
        <item x="11"/>
        <item x="8"/>
        <item x="13"/>
        <item x="12"/>
        <item x="14"/>
        <item x="9"/>
        <item x="15"/>
        <item x="1"/>
        <item x="6"/>
        <item x="2"/>
        <item x="3"/>
        <item x="7"/>
        <item x="4"/>
        <item x="5"/>
        <item x="0"/>
        <item x="22"/>
        <item x="24"/>
        <item x="23"/>
        <item x="32"/>
        <item x="31"/>
        <item x="35"/>
        <item x="33"/>
        <item x="34"/>
        <item t="default"/>
      </items>
    </pivotField>
    <pivotField showAll="0">
      <items count="36">
        <item x="19"/>
        <item x="17"/>
        <item x="1"/>
        <item x="25"/>
        <item x="10"/>
        <item x="26"/>
        <item x="28"/>
        <item x="34"/>
        <item x="9"/>
        <item x="8"/>
        <item x="20"/>
        <item x="15"/>
        <item x="13"/>
        <item x="24"/>
        <item x="31"/>
        <item x="32"/>
        <item x="33"/>
        <item x="18"/>
        <item x="6"/>
        <item x="0"/>
        <item x="30"/>
        <item x="16"/>
        <item x="29"/>
        <item x="2"/>
        <item x="21"/>
        <item x="12"/>
        <item x="3"/>
        <item x="11"/>
        <item x="4"/>
        <item x="23"/>
        <item x="14"/>
        <item x="22"/>
        <item x="5"/>
        <item x="27"/>
        <item x="7"/>
        <item t="default"/>
      </items>
    </pivotField>
    <pivotField showAll="0"/>
    <pivotField numFmtId="165" showAll="0"/>
    <pivotField showAll="0"/>
    <pivotField numFmtId="165" showAll="0"/>
    <pivotField showAll="0">
      <items count="18">
        <item x="1"/>
        <item x="12"/>
        <item x="3"/>
        <item x="16"/>
        <item x="2"/>
        <item x="14"/>
        <item x="0"/>
        <item x="15"/>
        <item x="13"/>
        <item x="10"/>
        <item x="4"/>
        <item x="6"/>
        <item x="7"/>
        <item x="9"/>
        <item x="11"/>
        <item x="8"/>
        <item x="5"/>
        <item t="default"/>
      </items>
    </pivotField>
    <pivotField showAll="0">
      <items count="8">
        <item x="2"/>
        <item x="1"/>
        <item x="4"/>
        <item x="0"/>
        <item x="3"/>
        <item x="5"/>
        <item x="6"/>
        <item t="default"/>
      </items>
    </pivotField>
    <pivotField showAll="0">
      <items count="13">
        <item x="0"/>
        <item x="1"/>
        <item x="2"/>
        <item x="3"/>
        <item x="4"/>
        <item x="5"/>
        <item x="6"/>
        <item x="7"/>
        <item x="8"/>
        <item x="9"/>
        <item x="10"/>
        <item x="11"/>
        <item t="default"/>
      </items>
    </pivotField>
    <pivotField showAll="0">
      <items count="7">
        <item x="0"/>
        <item x="1"/>
        <item x="2"/>
        <item x="3"/>
        <item x="4"/>
        <item x="5"/>
        <item t="default"/>
      </items>
    </pivotField>
  </pivotField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8CDF534-3E84-4575-825D-838A0BD260F6}" name="Сводная таблица3" cacheId="0" applyNumberFormats="0" applyBorderFormats="0" applyFontFormats="0" applyPatternFormats="0" applyAlignmentFormats="0" applyWidthHeightFormats="1" dataCaption="Значения" updatedVersion="8" minRefreshableVersion="3" itemPrintTitles="1" createdVersion="8" indent="0" outline="1" outlineData="1" multipleFieldFilters="0">
  <location ref="D24" firstHeaderRow="0" firstDataRow="0" firstDataCol="0" rowPageCount="1" colPageCount="1"/>
  <pivotFields count="11">
    <pivotField numFmtId="14" showAll="0"/>
    <pivotField showAll="0">
      <items count="37">
        <item x="18"/>
        <item x="20"/>
        <item x="21"/>
        <item x="16"/>
        <item x="17"/>
        <item x="19"/>
        <item x="28"/>
        <item x="29"/>
        <item x="30"/>
        <item x="27"/>
        <item x="25"/>
        <item x="26"/>
        <item x="10"/>
        <item x="11"/>
        <item x="8"/>
        <item x="13"/>
        <item x="12"/>
        <item x="14"/>
        <item x="9"/>
        <item x="15"/>
        <item x="1"/>
        <item x="6"/>
        <item x="2"/>
        <item x="3"/>
        <item x="7"/>
        <item x="4"/>
        <item x="5"/>
        <item x="0"/>
        <item x="22"/>
        <item x="24"/>
        <item x="23"/>
        <item x="32"/>
        <item x="31"/>
        <item x="35"/>
        <item x="33"/>
        <item x="34"/>
        <item t="default"/>
      </items>
    </pivotField>
    <pivotField showAll="0">
      <items count="36">
        <item x="19"/>
        <item x="17"/>
        <item x="1"/>
        <item x="25"/>
        <item x="10"/>
        <item x="26"/>
        <item x="28"/>
        <item x="34"/>
        <item x="9"/>
        <item x="8"/>
        <item x="20"/>
        <item x="15"/>
        <item x="13"/>
        <item x="24"/>
        <item x="31"/>
        <item x="32"/>
        <item x="33"/>
        <item x="18"/>
        <item x="6"/>
        <item x="0"/>
        <item x="30"/>
        <item x="16"/>
        <item x="29"/>
        <item x="2"/>
        <item x="21"/>
        <item x="12"/>
        <item x="3"/>
        <item x="11"/>
        <item x="4"/>
        <item x="23"/>
        <item x="14"/>
        <item x="22"/>
        <item x="5"/>
        <item x="27"/>
        <item x="7"/>
        <item t="default"/>
      </items>
    </pivotField>
    <pivotField showAll="0"/>
    <pivotField numFmtId="165" showAll="0"/>
    <pivotField showAll="0"/>
    <pivotField numFmtId="165" showAll="0"/>
    <pivotField axis="axisPage" showAll="0">
      <items count="18">
        <item x="1"/>
        <item x="12"/>
        <item x="3"/>
        <item x="16"/>
        <item x="2"/>
        <item x="14"/>
        <item x="0"/>
        <item x="15"/>
        <item x="13"/>
        <item x="10"/>
        <item x="4"/>
        <item x="6"/>
        <item x="7"/>
        <item x="9"/>
        <item x="11"/>
        <item x="8"/>
        <item x="5"/>
        <item t="default"/>
      </items>
    </pivotField>
    <pivotField showAll="0">
      <items count="8">
        <item x="2"/>
        <item x="1"/>
        <item x="4"/>
        <item x="0"/>
        <item x="3"/>
        <item x="5"/>
        <item x="6"/>
        <item t="default"/>
      </items>
    </pivotField>
    <pivotField showAll="0">
      <items count="13">
        <item x="0"/>
        <item x="1"/>
        <item x="2"/>
        <item x="3"/>
        <item x="4"/>
        <item x="5"/>
        <item x="6"/>
        <item x="7"/>
        <item x="8"/>
        <item x="9"/>
        <item x="10"/>
        <item x="11"/>
        <item t="default"/>
      </items>
    </pivotField>
    <pivotField showAll="0">
      <items count="7">
        <item x="0"/>
        <item x="1"/>
        <item x="2"/>
        <item x="3"/>
        <item x="4"/>
        <item x="5"/>
        <item t="default"/>
      </items>
    </pivotField>
  </pivotFields>
  <pageFields count="1">
    <pageField fld="7"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547894D-A5B4-4E14-A4BE-95DFDAD8690A}" name="Сводная таблица5" cacheId="0" applyNumberFormats="0" applyBorderFormats="0" applyFontFormats="0" applyPatternFormats="0" applyAlignmentFormats="0" applyWidthHeightFormats="1" dataCaption="Значения" updatedVersion="8" minRefreshableVersion="3" itemPrintTitles="1" createdVersion="8" indent="0" outline="1" outlineData="1" multipleFieldFilters="0">
  <location ref="D30" firstHeaderRow="0" firstDataRow="0" firstDataCol="0" rowPageCount="1" colPageCount="1"/>
  <pivotFields count="11">
    <pivotField numFmtId="14" showAll="0"/>
    <pivotField axis="axisPage" showAll="0">
      <items count="37">
        <item x="18"/>
        <item x="20"/>
        <item x="21"/>
        <item x="16"/>
        <item x="17"/>
        <item x="19"/>
        <item x="28"/>
        <item x="29"/>
        <item x="30"/>
        <item x="27"/>
        <item x="25"/>
        <item x="26"/>
        <item x="10"/>
        <item x="11"/>
        <item x="8"/>
        <item x="13"/>
        <item x="12"/>
        <item x="14"/>
        <item x="9"/>
        <item x="15"/>
        <item x="1"/>
        <item x="6"/>
        <item x="2"/>
        <item x="3"/>
        <item x="7"/>
        <item x="4"/>
        <item x="5"/>
        <item x="0"/>
        <item x="22"/>
        <item x="24"/>
        <item x="23"/>
        <item x="32"/>
        <item x="31"/>
        <item x="35"/>
        <item x="33"/>
        <item x="34"/>
        <item t="default"/>
      </items>
    </pivotField>
    <pivotField showAll="0">
      <items count="36">
        <item x="19"/>
        <item x="17"/>
        <item x="1"/>
        <item x="25"/>
        <item x="10"/>
        <item x="26"/>
        <item x="28"/>
        <item x="34"/>
        <item x="9"/>
        <item x="8"/>
        <item x="20"/>
        <item x="15"/>
        <item x="13"/>
        <item x="24"/>
        <item x="31"/>
        <item x="32"/>
        <item x="33"/>
        <item x="18"/>
        <item x="6"/>
        <item x="0"/>
        <item x="30"/>
        <item x="16"/>
        <item x="29"/>
        <item x="2"/>
        <item x="21"/>
        <item x="12"/>
        <item x="3"/>
        <item x="11"/>
        <item x="4"/>
        <item x="23"/>
        <item x="14"/>
        <item x="22"/>
        <item x="5"/>
        <item x="27"/>
        <item x="7"/>
        <item t="default"/>
      </items>
    </pivotField>
    <pivotField showAll="0"/>
    <pivotField numFmtId="165" showAll="0"/>
    <pivotField showAll="0"/>
    <pivotField numFmtId="165" showAll="0"/>
    <pivotField showAll="0">
      <items count="18">
        <item x="1"/>
        <item x="12"/>
        <item x="3"/>
        <item x="16"/>
        <item x="2"/>
        <item x="14"/>
        <item x="0"/>
        <item x="15"/>
        <item x="13"/>
        <item x="10"/>
        <item x="4"/>
        <item x="6"/>
        <item x="7"/>
        <item x="9"/>
        <item x="11"/>
        <item x="8"/>
        <item x="5"/>
        <item t="default"/>
      </items>
    </pivotField>
    <pivotField showAll="0">
      <items count="8">
        <item x="2"/>
        <item x="1"/>
        <item x="4"/>
        <item x="0"/>
        <item x="3"/>
        <item x="5"/>
        <item x="6"/>
        <item t="default"/>
      </items>
    </pivotField>
    <pivotField showAll="0">
      <items count="13">
        <item x="0"/>
        <item x="1"/>
        <item x="2"/>
        <item x="3"/>
        <item x="4"/>
        <item x="5"/>
        <item x="6"/>
        <item x="7"/>
        <item x="8"/>
        <item x="9"/>
        <item x="10"/>
        <item x="11"/>
        <item t="default"/>
      </items>
    </pivotField>
    <pivotField showAll="0">
      <items count="7">
        <item x="0"/>
        <item x="1"/>
        <item x="2"/>
        <item x="3"/>
        <item x="4"/>
        <item x="5"/>
        <item t="default"/>
      </items>
    </pivotField>
  </pivotField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2D846D9-7D3F-470C-B4DF-9A3329C53904}" name="Сводная таблица7" cacheId="0" applyNumberFormats="0" applyBorderFormats="0" applyFontFormats="0" applyPatternFormats="0" applyAlignmentFormats="0" applyWidthHeightFormats="1" dataCaption="Значения" updatedVersion="8" minRefreshableVersion="3" itemPrintTitles="1" createdVersion="8" indent="0" outline="1" outlineData="1" multipleFieldFilters="0">
  <location ref="D38" firstHeaderRow="0" firstDataRow="0" firstDataCol="0" rowPageCount="1" colPageCount="1"/>
  <pivotFields count="11">
    <pivotField numFmtId="14" showAll="0"/>
    <pivotField showAll="0">
      <items count="37">
        <item x="18"/>
        <item x="20"/>
        <item x="21"/>
        <item x="16"/>
        <item x="17"/>
        <item x="19"/>
        <item x="28"/>
        <item x="29"/>
        <item x="30"/>
        <item x="27"/>
        <item x="25"/>
        <item x="26"/>
        <item x="10"/>
        <item x="11"/>
        <item x="8"/>
        <item x="13"/>
        <item x="12"/>
        <item x="14"/>
        <item x="9"/>
        <item x="15"/>
        <item x="1"/>
        <item x="6"/>
        <item x="2"/>
        <item x="3"/>
        <item x="7"/>
        <item x="4"/>
        <item x="5"/>
        <item x="0"/>
        <item x="22"/>
        <item x="24"/>
        <item x="23"/>
        <item x="32"/>
        <item x="31"/>
        <item x="35"/>
        <item x="33"/>
        <item x="34"/>
        <item t="default"/>
      </items>
    </pivotField>
    <pivotField axis="axisPage" showAll="0">
      <items count="36">
        <item x="19"/>
        <item x="17"/>
        <item x="1"/>
        <item x="25"/>
        <item x="10"/>
        <item x="26"/>
        <item x="28"/>
        <item x="34"/>
        <item x="9"/>
        <item x="8"/>
        <item x="20"/>
        <item x="15"/>
        <item x="13"/>
        <item x="24"/>
        <item x="31"/>
        <item x="32"/>
        <item x="33"/>
        <item x="18"/>
        <item x="6"/>
        <item x="0"/>
        <item x="30"/>
        <item x="16"/>
        <item x="29"/>
        <item x="2"/>
        <item x="21"/>
        <item x="12"/>
        <item x="3"/>
        <item x="11"/>
        <item x="4"/>
        <item x="23"/>
        <item x="14"/>
        <item x="22"/>
        <item x="5"/>
        <item x="27"/>
        <item x="7"/>
        <item t="default"/>
      </items>
    </pivotField>
    <pivotField showAll="0"/>
    <pivotField numFmtId="165" showAll="0"/>
    <pivotField showAll="0"/>
    <pivotField numFmtId="165" showAll="0"/>
    <pivotField showAll="0">
      <items count="18">
        <item x="1"/>
        <item x="12"/>
        <item x="3"/>
        <item x="16"/>
        <item x="2"/>
        <item x="14"/>
        <item x="0"/>
        <item x="15"/>
        <item x="13"/>
        <item x="10"/>
        <item x="4"/>
        <item x="6"/>
        <item x="7"/>
        <item x="9"/>
        <item x="11"/>
        <item x="8"/>
        <item x="5"/>
        <item t="default"/>
      </items>
    </pivotField>
    <pivotField showAll="0">
      <items count="8">
        <item x="2"/>
        <item x="1"/>
        <item x="4"/>
        <item x="0"/>
        <item x="3"/>
        <item x="5"/>
        <item x="6"/>
        <item t="default"/>
      </items>
    </pivotField>
    <pivotField showAll="0">
      <items count="13">
        <item x="0"/>
        <item x="1"/>
        <item x="2"/>
        <item x="3"/>
        <item x="4"/>
        <item x="5"/>
        <item x="6"/>
        <item x="7"/>
        <item x="8"/>
        <item x="9"/>
        <item x="10"/>
        <item x="11"/>
        <item t="default"/>
      </items>
    </pivotField>
    <pivotField showAll="0">
      <items count="7">
        <item x="0"/>
        <item x="1"/>
        <item x="2"/>
        <item x="3"/>
        <item x="4"/>
        <item x="5"/>
        <item t="default"/>
      </items>
    </pivotField>
  </pivotFields>
  <pageFields count="1">
    <pageField fld="2" hier="-1"/>
  </pageFields>
  <formats count="1">
    <format dxfId="0">
      <pivotArea dataOnly="0" labelOnly="1" outline="0" fieldPosition="0">
        <references count="1">
          <reference field="2" count="1">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AAF545F-20E5-4426-9F17-057F128B50B3}" name="Сводная таблица1" cacheId="0" applyNumberFormats="0" applyBorderFormats="0" applyFontFormats="0" applyPatternFormats="0" applyAlignmentFormats="0" applyWidthHeightFormats="1" dataCaption="Значения" updatedVersion="8" minRefreshableVersion="3" itemPrintTitles="1" createdVersion="8" indent="0" outline="1" outlineData="1" multipleFieldFilters="0">
  <location ref="D18" firstHeaderRow="0" firstDataRow="0" firstDataCol="0" rowPageCount="1" colPageCount="1"/>
  <pivotFields count="11">
    <pivotField numFmtId="14" showAll="0"/>
    <pivotField showAll="0">
      <items count="37">
        <item x="18"/>
        <item x="20"/>
        <item x="21"/>
        <item x="16"/>
        <item x="17"/>
        <item x="19"/>
        <item x="28"/>
        <item x="29"/>
        <item x="30"/>
        <item x="27"/>
        <item x="25"/>
        <item x="26"/>
        <item x="10"/>
        <item x="11"/>
        <item x="8"/>
        <item x="13"/>
        <item x="12"/>
        <item x="14"/>
        <item x="9"/>
        <item x="15"/>
        <item x="1"/>
        <item x="6"/>
        <item x="2"/>
        <item x="3"/>
        <item x="7"/>
        <item x="4"/>
        <item x="5"/>
        <item x="0"/>
        <item x="22"/>
        <item x="24"/>
        <item x="23"/>
        <item x="32"/>
        <item x="31"/>
        <item x="35"/>
        <item x="33"/>
        <item x="34"/>
        <item t="default"/>
      </items>
    </pivotField>
    <pivotField showAll="0">
      <items count="36">
        <item x="19"/>
        <item x="17"/>
        <item x="1"/>
        <item x="25"/>
        <item x="10"/>
        <item x="26"/>
        <item x="28"/>
        <item x="34"/>
        <item x="9"/>
        <item x="8"/>
        <item x="20"/>
        <item x="15"/>
        <item x="13"/>
        <item x="24"/>
        <item x="31"/>
        <item x="32"/>
        <item x="33"/>
        <item x="18"/>
        <item x="6"/>
        <item x="0"/>
        <item x="30"/>
        <item x="16"/>
        <item x="29"/>
        <item x="2"/>
        <item x="21"/>
        <item x="12"/>
        <item x="3"/>
        <item x="11"/>
        <item x="4"/>
        <item x="23"/>
        <item x="14"/>
        <item x="22"/>
        <item x="5"/>
        <item x="27"/>
        <item x="7"/>
        <item t="default"/>
      </items>
    </pivotField>
    <pivotField showAll="0"/>
    <pivotField numFmtId="165" showAll="0"/>
    <pivotField showAll="0"/>
    <pivotField numFmtId="165" showAll="0"/>
    <pivotField showAll="0">
      <items count="18">
        <item x="1"/>
        <item x="12"/>
        <item x="3"/>
        <item x="16"/>
        <item x="2"/>
        <item x="14"/>
        <item x="0"/>
        <item x="15"/>
        <item x="13"/>
        <item x="10"/>
        <item x="4"/>
        <item x="6"/>
        <item x="7"/>
        <item x="9"/>
        <item x="11"/>
        <item x="8"/>
        <item x="5"/>
        <item t="default"/>
      </items>
    </pivotField>
    <pivotField axis="axisPage" multipleItemSelectionAllowed="1" showAll="0">
      <items count="8">
        <item x="2"/>
        <item x="1"/>
        <item x="4"/>
        <item x="0"/>
        <item x="3"/>
        <item x="5"/>
        <item x="6"/>
        <item t="default"/>
      </items>
    </pivotField>
    <pivotField showAll="0">
      <items count="13">
        <item x="0"/>
        <item x="1"/>
        <item x="2"/>
        <item x="3"/>
        <item x="4"/>
        <item x="5"/>
        <item x="6"/>
        <item x="7"/>
        <item x="8"/>
        <item x="9"/>
        <item x="10"/>
        <item x="11"/>
        <item t="default"/>
      </items>
    </pivotField>
    <pivotField showAll="0">
      <items count="7">
        <item x="0"/>
        <item x="1"/>
        <item x="2"/>
        <item x="3"/>
        <item x="4"/>
        <item x="5"/>
        <item t="default"/>
      </items>
    </pivotField>
  </pivotFields>
  <pageFields count="1">
    <pageField fld="8"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BDD8BA3-D6B6-4D72-86C1-8F0A888A83B4}" name="Сводная таблица9" cacheId="0" applyNumberFormats="0" applyBorderFormats="0" applyFontFormats="0" applyPatternFormats="0" applyAlignmentFormats="0" applyWidthHeightFormats="1" dataCaption="Значения" updatedVersion="8" minRefreshableVersion="3" useAutoFormatting="1" rowGrandTotals="0" colGrandTotals="0" itemPrintTitles="1" createdVersion="8" indent="0" outline="1" outlineData="1" multipleFieldFilters="0">
  <location ref="AE1:AE13" firstHeaderRow="1" firstDataRow="1" firstDataCol="1"/>
  <pivotFields count="11">
    <pivotField numFmtId="14" showAll="0"/>
    <pivotField showAll="0"/>
    <pivotField showAll="0"/>
    <pivotField showAll="0"/>
    <pivotField numFmtId="165" showAll="0"/>
    <pivotField showAll="0"/>
    <pivotField numFmtId="165" showAll="0"/>
    <pivotField showAll="0"/>
    <pivotField showAll="0"/>
    <pivotField axis="axisRow" showAll="0">
      <items count="13">
        <item x="0"/>
        <item x="1"/>
        <item x="2"/>
        <item x="3"/>
        <item x="4"/>
        <item x="5"/>
        <item x="6"/>
        <item x="7"/>
        <item x="8"/>
        <item x="9"/>
        <item x="10"/>
        <item x="11"/>
        <item t="default"/>
      </items>
    </pivotField>
    <pivotField showAll="0"/>
  </pivotFields>
  <rowFields count="1">
    <field x="9"/>
  </rowFields>
  <rowItems count="12">
    <i>
      <x/>
    </i>
    <i>
      <x v="1"/>
    </i>
    <i>
      <x v="2"/>
    </i>
    <i>
      <x v="3"/>
    </i>
    <i>
      <x v="4"/>
    </i>
    <i>
      <x v="5"/>
    </i>
    <i>
      <x v="6"/>
    </i>
    <i>
      <x v="7"/>
    </i>
    <i>
      <x v="8"/>
    </i>
    <i>
      <x v="9"/>
    </i>
    <i>
      <x v="10"/>
    </i>
    <i>
      <x v="11"/>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Срез_Code" xr10:uid="{7DF5B36E-E041-40F9-81AF-91176BF38039}" sourceName="Code">
  <pivotTables>
    <pivotTable tabId="5" name="Сводная таблица8"/>
    <pivotTable tabId="4" name="databaseYear"/>
    <pivotTable tabId="1" name="Сводная таблица1"/>
    <pivotTable tabId="1" name="Сводная таблица3"/>
    <pivotTable tabId="1" name="Сводная таблица5"/>
    <pivotTable tabId="1" name="Сводная таблица7"/>
    <pivotTable tabId="8" name="Сводная таблица7"/>
    <pivotTable tabId="8" name="Сводная таблица5"/>
    <pivotTable tabId="8" name="Сводная таблица3"/>
    <pivotTable tabId="8" name="Сводная таблица1"/>
  </pivotTables>
  <data>
    <tabular pivotCacheId="625036018">
      <items count="36">
        <i x="18" s="1"/>
        <i x="20" s="1"/>
        <i x="21" s="1"/>
        <i x="16" s="1"/>
        <i x="17" s="1"/>
        <i x="19" s="1"/>
        <i x="28" s="1"/>
        <i x="29" s="1"/>
        <i x="30" s="1"/>
        <i x="27" s="1"/>
        <i x="25" s="1"/>
        <i x="26" s="1"/>
        <i x="10" s="1"/>
        <i x="11" s="1"/>
        <i x="8" s="1"/>
        <i x="13" s="1"/>
        <i x="12" s="1"/>
        <i x="14" s="1"/>
        <i x="9" s="1"/>
        <i x="15" s="1"/>
        <i x="1" s="1"/>
        <i x="6" s="1"/>
        <i x="2" s="1"/>
        <i x="3" s="1"/>
        <i x="7" s="1"/>
        <i x="4" s="1"/>
        <i x="5" s="1"/>
        <i x="0" s="1"/>
        <i x="22" s="1"/>
        <i x="24" s="1"/>
        <i x="23" s="1"/>
        <i x="32" s="1"/>
        <i x="31" s="1"/>
        <i x="35" s="1"/>
        <i x="33" s="1"/>
        <i x="34"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Срез_Brand" xr10:uid="{38E8405B-27D7-43DA-B847-551A98499943}" sourceName="Brand">
  <pivotTables>
    <pivotTable tabId="5" name="Сводная таблица8"/>
    <pivotTable tabId="4" name="databaseYear"/>
    <pivotTable tabId="1" name="Сводная таблица1"/>
    <pivotTable tabId="1" name="Сводная таблица3"/>
    <pivotTable tabId="1" name="Сводная таблица5"/>
    <pivotTable tabId="1" name="Сводная таблица7"/>
    <pivotTable tabId="7" name="Сводная таблица1"/>
    <pivotTable tabId="8" name="Сводная таблица7"/>
    <pivotTable tabId="8" name="Сводная таблица5"/>
    <pivotTable tabId="8" name="Сводная таблица3"/>
    <pivotTable tabId="8" name="Сводная таблица1"/>
  </pivotTables>
  <data>
    <tabular pivotCacheId="625036018">
      <items count="17">
        <i x="1" s="1"/>
        <i x="12" s="1"/>
        <i x="3" s="1"/>
        <i x="16" s="1"/>
        <i x="2" s="1"/>
        <i x="14" s="1"/>
        <i x="0" s="1"/>
        <i x="15" s="1"/>
        <i x="13" s="1"/>
        <i x="10" s="1"/>
        <i x="4" s="1"/>
        <i x="6" s="1"/>
        <i x="7" s="1"/>
        <i x="9" s="1"/>
        <i x="11" s="1"/>
        <i x="8" s="1"/>
        <i x="5"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Срез_Category" xr10:uid="{393A7D86-C8AB-4150-BC87-EC9176E69715}" sourceName="Category">
  <pivotTables>
    <pivotTable tabId="5" name="Сводная таблица8"/>
    <pivotTable tabId="4" name="databaseYear"/>
    <pivotTable tabId="1" name="Сводная таблица1"/>
    <pivotTable tabId="1" name="Сводная таблица3"/>
    <pivotTable tabId="1" name="Сводная таблица5"/>
    <pivotTable tabId="1" name="Сводная таблица7"/>
    <pivotTable tabId="7" name="Сводная таблица1"/>
    <pivotTable tabId="8" name="Сводная таблица7"/>
    <pivotTable tabId="8" name="Сводная таблица5"/>
    <pivotTable tabId="8" name="Сводная таблица3"/>
    <pivotTable tabId="8" name="Сводная таблица1"/>
  </pivotTables>
  <data>
    <tabular pivotCacheId="625036018">
      <items count="7">
        <i x="2" s="1"/>
        <i x="1" s="1"/>
        <i x="4" s="1"/>
        <i x="0" s="1"/>
        <i x="3" s="1"/>
        <i x="5" s="1"/>
        <i x="6"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Срез_Year" xr10:uid="{B56923F9-B068-4D3B-AA91-E3632C3EFC0A}" sourceName="Year">
  <pivotTables>
    <pivotTable tabId="4" name="databaseYear"/>
    <pivotTable tabId="6" name="Сводная таблица2"/>
    <pivotTable tabId="1" name="Сводная таблица1"/>
    <pivotTable tabId="1" name="Сводная таблица3"/>
    <pivotTable tabId="1" name="Сводная таблица5"/>
    <pivotTable tabId="1" name="Сводная таблица7"/>
    <pivotTable tabId="7" name="Сводная таблица1"/>
    <pivotTable tabId="8" name="Сводная таблица7"/>
    <pivotTable tabId="8" name="Сводная таблица5"/>
    <pivotTable tabId="8" name="Сводная таблица3"/>
    <pivotTable tabId="8" name="Сводная таблица1"/>
  </pivotTables>
  <data>
    <tabular pivotCacheId="625036018">
      <items count="6">
        <i x="0" s="1"/>
        <i x="1" s="1"/>
        <i x="2" s="1"/>
        <i x="3" s="1"/>
        <i x="4" s="1"/>
        <i x="5" s="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Срез_Month" xr10:uid="{2A5E69B3-8835-4F0E-9C2C-2E393566DE69}" sourceName="Month">
  <pivotTables>
    <pivotTable tabId="4" name="databaseYear"/>
    <pivotTable tabId="6" name="Сводная таблица9"/>
    <pivotTable tabId="1" name="Сводная таблица1"/>
    <pivotTable tabId="1" name="Сводная таблица3"/>
    <pivotTable tabId="1" name="Сводная таблица5"/>
    <pivotTable tabId="1" name="Сводная таблица7"/>
    <pivotTable tabId="7" name="Сводная таблица1"/>
    <pivotTable tabId="8" name="Сводная таблица7"/>
    <pivotTable tabId="8" name="Сводная таблица5"/>
    <pivotTable tabId="8" name="Сводная таблица3"/>
    <pivotTable tabId="8" name="Сводная таблица1"/>
  </pivotTables>
  <data>
    <tabular pivotCacheId="625036018">
      <items count="12">
        <i x="0" s="1"/>
        <i x="1" s="1"/>
        <i x="2" s="1"/>
        <i x="3" s="1"/>
        <i x="4" s="1"/>
        <i x="5" s="1"/>
        <i x="6" s="1"/>
        <i x="7" s="1"/>
        <i x="8" s="1"/>
        <i x="9" s="1"/>
        <i x="10" s="1"/>
        <i x="1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Срез_Product" xr10:uid="{3E85DF04-0B58-46E4-9D69-989D183AE665}" sourceName="Product">
  <pivotTables>
    <pivotTable tabId="5" name="Сводная таблица8"/>
    <pivotTable tabId="4" name="databaseYear"/>
    <pivotTable tabId="1" name="Сводная таблица1"/>
    <pivotTable tabId="1" name="Сводная таблица3"/>
    <pivotTable tabId="1" name="Сводная таблица5"/>
    <pivotTable tabId="1" name="Сводная таблица7"/>
    <pivotTable tabId="8" name="Сводная таблица7"/>
    <pivotTable tabId="8" name="Сводная таблица5"/>
    <pivotTable tabId="8" name="Сводная таблица3"/>
    <pivotTable tabId="8" name="Сводная таблица1"/>
  </pivotTables>
  <data>
    <tabular pivotCacheId="625036018">
      <items count="35">
        <i x="19" s="1"/>
        <i x="17" s="1"/>
        <i x="1" s="1"/>
        <i x="25" s="1"/>
        <i x="10" s="1"/>
        <i x="26" s="1"/>
        <i x="28" s="1"/>
        <i x="34" s="1"/>
        <i x="9" s="1"/>
        <i x="8" s="1"/>
        <i x="20" s="1"/>
        <i x="15" s="1"/>
        <i x="13" s="1"/>
        <i x="24" s="1"/>
        <i x="31" s="1"/>
        <i x="32" s="1"/>
        <i x="33" s="1"/>
        <i x="18" s="1"/>
        <i x="6" s="1"/>
        <i x="0" s="1"/>
        <i x="30" s="1"/>
        <i x="16" s="1"/>
        <i x="29" s="1"/>
        <i x="2" s="1"/>
        <i x="21" s="1"/>
        <i x="12" s="1"/>
        <i x="3" s="1"/>
        <i x="11" s="1"/>
        <i x="4" s="1"/>
        <i x="23" s="1"/>
        <i x="14" s="1"/>
        <i x="22" s="1"/>
        <i x="5" s="1"/>
        <i x="27" s="1"/>
        <i x="7"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de" xr10:uid="{0394E7D1-05EA-4423-A210-81CFC28C3C00}" cache="Срез_Code" caption="Code" style="SlicerStyleOther2 2" rowHeight="234950"/>
  <slicer name="Brand" xr10:uid="{CFDB1273-8C87-482B-ABD0-55F72C753DA7}" cache="Срез_Brand" caption="Brand" style="SlicerStyleOther2 2" rowHeight="234950"/>
  <slicer name="Category" xr10:uid="{E2F6C2D8-D576-403D-8702-812574FA4286}" cache="Срез_Category" caption="Category" style="SlicerStyleOther2 2" rowHeight="234950"/>
  <slicer name="Year" xr10:uid="{DF768F5D-712D-4BC4-9208-8EDA6EF60CE3}" cache="Срез_Year" caption="Year" columnCount="3" style="SlicerStyleOther2 2" rowHeight="234950"/>
  <slicer name="Month" xr10:uid="{E79F1FD7-26D7-430B-9632-ACB36D4D94B8}" cache="Срез_Month" caption="Month" columnCount="3" style="SlicerStyleOther2 2" rowHeight="234950"/>
  <slicer name="Product" xr10:uid="{6E504F57-0083-40A5-927F-F1745FE90EAC}" cache="Срез_Product" caption="Product" style="SlicerStyleOther2 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de 1" xr10:uid="{AAB27834-DFFD-465D-ABCC-5414616A56AE}" cache="Срез_Code" caption="Code" style="SlicerStyleOther2 2" rowHeight="234950"/>
  <slicer name="Brand 1" xr10:uid="{3715E9BF-804C-4252-9FDC-B6655EB36AEE}" cache="Срез_Brand" caption="Brand" style="SlicerStyleOther2 2" rowHeight="234950"/>
  <slicer name="Category 1" xr10:uid="{ACE4823A-8C08-4268-8F25-FBE525A71267}" cache="Срез_Category" caption="Category" style="SlicerStyleOther2 2" rowHeight="234950"/>
  <slicer name="Year 1" xr10:uid="{C9F3C6B4-5650-4A45-82BE-D548A1102EC7}" cache="Срез_Year" caption="Year" columnCount="3" style="SlicerStyleOther2 2" rowHeight="234950"/>
  <slicer name="Month 1" xr10:uid="{1BA11D83-0808-43E7-9B32-D0B6FA16DF22}" cache="Срез_Month" caption="Month" columnCount="3" style="SlicerStyleOther2 2" rowHeight="234950"/>
  <slicer name="Product 1" xr10:uid="{552244A5-1F98-4E7A-80B7-D5D512B8F11A}" cache="Срез_Product" caption="Product" style="SlicerStyleOther2 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1.xml"/><Relationship Id="rId3" Type="http://schemas.openxmlformats.org/officeDocument/2006/relationships/pivotTable" Target="../pivotTables/pivotTable3.xml"/><Relationship Id="rId7" Type="http://schemas.openxmlformats.org/officeDocument/2006/relationships/vmlDrawing" Target="../drawings/vmlDrawing1.v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ctrlProp" Target="../ctrlProps/ctrlProp2.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3.xml"/><Relationship Id="rId3" Type="http://schemas.openxmlformats.org/officeDocument/2006/relationships/pivotTable" Target="../pivotTables/pivotTable7.xml"/><Relationship Id="rId7" Type="http://schemas.openxmlformats.org/officeDocument/2006/relationships/vmlDrawing" Target="../drawings/vmlDrawing2.v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drawing" Target="../drawings/drawing2.xml"/><Relationship Id="rId5" Type="http://schemas.openxmlformats.org/officeDocument/2006/relationships/printerSettings" Target="../printerSettings/printerSettings2.bin"/><Relationship Id="rId10" Type="http://schemas.microsoft.com/office/2007/relationships/slicer" Target="../slicers/slicer2.xml"/><Relationship Id="rId4" Type="http://schemas.openxmlformats.org/officeDocument/2006/relationships/pivotTable" Target="../pivotTables/pivotTable8.xml"/><Relationship Id="rId9" Type="http://schemas.openxmlformats.org/officeDocument/2006/relationships/ctrlProp" Target="../ctrlProps/ctrlProp4.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8C103-9928-4D35-9CA1-8C88CEEE7DA2}">
  <dimension ref="B1:AC53"/>
  <sheetViews>
    <sheetView showGridLines="0" showRowColHeaders="0" tabSelected="1" topLeftCell="C1" zoomScale="75" zoomScaleNormal="75" workbookViewId="0">
      <selection activeCell="L68" sqref="L68"/>
    </sheetView>
  </sheetViews>
  <sheetFormatPr defaultRowHeight="14.5" x14ac:dyDescent="0.35"/>
  <cols>
    <col min="1" max="1" width="16.54296875" customWidth="1"/>
    <col min="4" max="4" width="7.36328125" bestFit="1" customWidth="1"/>
    <col min="5" max="5" width="7.81640625" customWidth="1"/>
    <col min="6" max="6" width="7.36328125" bestFit="1" customWidth="1"/>
  </cols>
  <sheetData>
    <row r="1" spans="4:24" x14ac:dyDescent="0.35">
      <c r="F1" s="27" t="s">
        <v>206</v>
      </c>
      <c r="G1" s="27"/>
      <c r="H1" s="27"/>
      <c r="I1" s="27"/>
      <c r="J1" s="27"/>
      <c r="K1" s="27"/>
      <c r="L1" s="27"/>
      <c r="M1" s="27"/>
      <c r="N1" s="27"/>
      <c r="O1" s="27"/>
      <c r="P1" s="27"/>
      <c r="Q1" s="27"/>
      <c r="R1" s="27"/>
      <c r="S1" s="27"/>
      <c r="T1" s="27"/>
      <c r="U1" s="27"/>
      <c r="V1" s="27"/>
      <c r="W1" s="27"/>
      <c r="X1" s="27"/>
    </row>
    <row r="2" spans="4:24" x14ac:dyDescent="0.35">
      <c r="F2" s="27"/>
      <c r="G2" s="27"/>
      <c r="H2" s="27"/>
      <c r="I2" s="27"/>
      <c r="J2" s="27"/>
      <c r="K2" s="27"/>
      <c r="L2" s="27"/>
      <c r="M2" s="27"/>
      <c r="N2" s="27"/>
      <c r="O2" s="27"/>
      <c r="P2" s="27"/>
      <c r="Q2" s="27"/>
      <c r="R2" s="27"/>
      <c r="S2" s="27"/>
      <c r="T2" s="27"/>
      <c r="U2" s="27"/>
      <c r="V2" s="27"/>
      <c r="W2" s="27"/>
      <c r="X2" s="27"/>
    </row>
    <row r="3" spans="4:24" x14ac:dyDescent="0.35">
      <c r="F3" s="27"/>
      <c r="G3" s="27"/>
      <c r="H3" s="27"/>
      <c r="I3" s="27"/>
      <c r="J3" s="27"/>
      <c r="K3" s="27"/>
      <c r="L3" s="27"/>
      <c r="M3" s="27"/>
      <c r="N3" s="27"/>
      <c r="O3" s="27"/>
      <c r="P3" s="27"/>
      <c r="Q3" s="27"/>
      <c r="R3" s="27"/>
      <c r="S3" s="27"/>
      <c r="T3" s="27"/>
      <c r="U3" s="27"/>
      <c r="V3" s="27"/>
      <c r="W3" s="27"/>
      <c r="X3" s="27"/>
    </row>
    <row r="16" spans="4:24" x14ac:dyDescent="0.35">
      <c r="D16" s="6" t="s">
        <v>94</v>
      </c>
      <c r="E16" t="s">
        <v>210</v>
      </c>
      <c r="F16" t="s">
        <v>157</v>
      </c>
    </row>
    <row r="22" spans="4:6" x14ac:dyDescent="0.35">
      <c r="D22" s="6" t="s">
        <v>92</v>
      </c>
      <c r="E22" t="s">
        <v>210</v>
      </c>
      <c r="F22" t="s">
        <v>157</v>
      </c>
    </row>
    <row r="28" spans="4:6" x14ac:dyDescent="0.35">
      <c r="D28" s="6" t="s">
        <v>95</v>
      </c>
      <c r="E28" t="s">
        <v>210</v>
      </c>
      <c r="F28" t="s">
        <v>157</v>
      </c>
    </row>
    <row r="34" spans="2:6" ht="7.25" customHeight="1" x14ac:dyDescent="0.35"/>
    <row r="36" spans="2:6" x14ac:dyDescent="0.35">
      <c r="B36" t="str">
        <f>CHOOSE(OR(IFERROR(FIND("(",E28)=1,0),IFERROR(FIND("(",E36)=1,0))+1,"ERROR!!! Please remove filter",IFERROR(INDEX(Catalog!A2:B37,MATCH(E28,Catalog!A2:A37,0),2),E36))</f>
        <v>(All)</v>
      </c>
      <c r="D36" s="6" t="s">
        <v>93</v>
      </c>
      <c r="E36" t="s">
        <v>210</v>
      </c>
      <c r="F36" t="s">
        <v>157</v>
      </c>
    </row>
    <row r="41" spans="2:6" x14ac:dyDescent="0.35">
      <c r="D41" t="s">
        <v>157</v>
      </c>
    </row>
    <row r="42" spans="2:6" x14ac:dyDescent="0.35">
      <c r="C42" t="str">
        <f>IF(B36="ERROR!!! Please remove filter","ERROR!!! Please remove one of the bottom filters (Code) or (Product Search)",IFERROR(INDEX(Catalog!H2:H37,MATCH(B36,Catalog!B2:B37,0)),""))</f>
        <v/>
      </c>
      <c r="D42" t="s">
        <v>157</v>
      </c>
    </row>
    <row r="49" spans="3:29" x14ac:dyDescent="0.35">
      <c r="C49" s="18" t="str">
        <f>IF(B36="ERROR!!! Please remove filter",B36,IFERROR("Retail Price: "&amp;TEXT(INDEX(Catalog!D2:D37,MATCH(B36,Catalog!B2:B37,0)),"$# ##0,00"),""))</f>
        <v/>
      </c>
    </row>
    <row r="52" spans="3:29" ht="14.5" customHeight="1" x14ac:dyDescent="0.75">
      <c r="G52" s="32"/>
      <c r="H52" s="33"/>
      <c r="I52" s="33"/>
      <c r="J52" s="33"/>
      <c r="K52" s="33"/>
      <c r="L52" s="33"/>
      <c r="M52" s="33"/>
      <c r="N52" s="33"/>
      <c r="O52" s="33"/>
      <c r="P52" s="33"/>
      <c r="Q52" s="33"/>
      <c r="R52" s="33"/>
      <c r="S52" s="33"/>
      <c r="T52" s="33"/>
      <c r="U52" s="33"/>
      <c r="V52" s="33"/>
      <c r="W52" s="33"/>
      <c r="X52" s="33"/>
      <c r="Y52" s="33"/>
      <c r="Z52" s="33"/>
      <c r="AA52" s="33"/>
      <c r="AB52" s="33"/>
      <c r="AC52" s="33"/>
    </row>
    <row r="53" spans="3:29" ht="14.5" customHeight="1" x14ac:dyDescent="0.75">
      <c r="G53" s="33"/>
      <c r="H53" s="33"/>
      <c r="I53" s="33"/>
      <c r="J53" s="33"/>
      <c r="K53" s="33"/>
      <c r="L53" s="33"/>
      <c r="M53" s="33"/>
      <c r="N53" s="33"/>
      <c r="O53" s="33"/>
      <c r="P53" s="33"/>
      <c r="Q53" s="33"/>
      <c r="R53" s="33"/>
      <c r="S53" s="33"/>
      <c r="T53" s="33"/>
      <c r="U53" s="33"/>
      <c r="V53" s="33"/>
      <c r="W53" s="33"/>
      <c r="X53" s="33"/>
      <c r="Y53" s="33"/>
      <c r="Z53" s="33"/>
      <c r="AA53" s="33"/>
      <c r="AB53" s="33"/>
      <c r="AC53" s="33"/>
    </row>
  </sheetData>
  <mergeCells count="1">
    <mergeCell ref="F1:X3"/>
  </mergeCells>
  <pageMargins left="0.7" right="0.7" top="0.75" bottom="0.75" header="0.3" footer="0.3"/>
  <pageSetup paperSize="9" orientation="portrait" r:id="rId5"/>
  <drawing r:id="rId6"/>
  <legacyDrawing r:id="rId7"/>
  <mc:AlternateContent xmlns:mc="http://schemas.openxmlformats.org/markup-compatibility/2006">
    <mc:Choice Requires="x14">
      <controls>
        <mc:AlternateContent xmlns:mc="http://schemas.openxmlformats.org/markup-compatibility/2006">
          <mc:Choice Requires="x14">
            <control shapeId="1025" r:id="rId8" name="Option Button 1">
              <controlPr defaultSize="0" autoFill="0" autoLine="0" autoPict="0" altText="Qty">
                <anchor moveWithCells="1">
                  <from>
                    <xdr:col>24</xdr:col>
                    <xdr:colOff>349250</xdr:colOff>
                    <xdr:row>12</xdr:row>
                    <xdr:rowOff>146050</xdr:rowOff>
                  </from>
                  <to>
                    <xdr:col>25</xdr:col>
                    <xdr:colOff>374650</xdr:colOff>
                    <xdr:row>14</xdr:row>
                    <xdr:rowOff>6350</xdr:rowOff>
                  </to>
                </anchor>
              </controlPr>
            </control>
          </mc:Choice>
        </mc:AlternateContent>
        <mc:AlternateContent xmlns:mc="http://schemas.openxmlformats.org/markup-compatibility/2006">
          <mc:Choice Requires="x14">
            <control shapeId="1026" r:id="rId9" name="Option Button 2">
              <controlPr defaultSize="0" autoFill="0" autoLine="0" autoPict="0">
                <anchor moveWithCells="1">
                  <from>
                    <xdr:col>25</xdr:col>
                    <xdr:colOff>254000</xdr:colOff>
                    <xdr:row>12</xdr:row>
                    <xdr:rowOff>114300</xdr:rowOff>
                  </from>
                  <to>
                    <xdr:col>26</xdr:col>
                    <xdr:colOff>368300</xdr:colOff>
                    <xdr:row>14</xdr:row>
                    <xdr:rowOff>25400</xdr:rowOff>
                  </to>
                </anchor>
              </controlPr>
            </control>
          </mc:Choice>
        </mc:AlternateContent>
      </controls>
    </mc:Choice>
  </mc:AlternateContent>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5673F-56EA-4291-B5F5-C9D0A283D520}">
  <dimension ref="B1:AC53"/>
  <sheetViews>
    <sheetView showGridLines="0" showRowColHeaders="0" topLeftCell="G36" zoomScale="75" zoomScaleNormal="75" workbookViewId="0">
      <selection activeCell="G52" sqref="G52:AC53"/>
    </sheetView>
  </sheetViews>
  <sheetFormatPr defaultRowHeight="14.5" x14ac:dyDescent="0.35"/>
  <cols>
    <col min="1" max="1" width="16.54296875" customWidth="1"/>
    <col min="4" max="4" width="7.36328125" bestFit="1" customWidth="1"/>
    <col min="5" max="5" width="7.81640625" customWidth="1"/>
    <col min="6" max="6" width="7.36328125" bestFit="1" customWidth="1"/>
  </cols>
  <sheetData>
    <row r="1" spans="4:24" x14ac:dyDescent="0.35">
      <c r="F1" s="27" t="s">
        <v>206</v>
      </c>
      <c r="G1" s="27"/>
      <c r="H1" s="27"/>
      <c r="I1" s="27"/>
      <c r="J1" s="27"/>
      <c r="K1" s="27"/>
      <c r="L1" s="27"/>
      <c r="M1" s="27"/>
      <c r="N1" s="27"/>
      <c r="O1" s="27"/>
      <c r="P1" s="27"/>
      <c r="Q1" s="27"/>
      <c r="R1" s="27"/>
      <c r="S1" s="27"/>
      <c r="T1" s="27"/>
      <c r="U1" s="27"/>
      <c r="V1" s="27"/>
      <c r="W1" s="27"/>
      <c r="X1" s="27"/>
    </row>
    <row r="2" spans="4:24" x14ac:dyDescent="0.35">
      <c r="F2" s="27"/>
      <c r="G2" s="27"/>
      <c r="H2" s="27"/>
      <c r="I2" s="27"/>
      <c r="J2" s="27"/>
      <c r="K2" s="27"/>
      <c r="L2" s="27"/>
      <c r="M2" s="27"/>
      <c r="N2" s="27"/>
      <c r="O2" s="27"/>
      <c r="P2" s="27"/>
      <c r="Q2" s="27"/>
      <c r="R2" s="27"/>
      <c r="S2" s="27"/>
      <c r="T2" s="27"/>
      <c r="U2" s="27"/>
      <c r="V2" s="27"/>
      <c r="W2" s="27"/>
      <c r="X2" s="27"/>
    </row>
    <row r="3" spans="4:24" x14ac:dyDescent="0.35">
      <c r="F3" s="27"/>
      <c r="G3" s="27"/>
      <c r="H3" s="27"/>
      <c r="I3" s="27"/>
      <c r="J3" s="27"/>
      <c r="K3" s="27"/>
      <c r="L3" s="27"/>
      <c r="M3" s="27"/>
      <c r="N3" s="27"/>
      <c r="O3" s="27"/>
      <c r="P3" s="27"/>
      <c r="Q3" s="27"/>
      <c r="R3" s="27"/>
      <c r="S3" s="27"/>
      <c r="T3" s="27"/>
      <c r="U3" s="27"/>
      <c r="V3" s="27"/>
      <c r="W3" s="27"/>
      <c r="X3" s="27"/>
    </row>
    <row r="16" spans="4:24" x14ac:dyDescent="0.35">
      <c r="D16" s="6" t="s">
        <v>94</v>
      </c>
      <c r="E16" t="s">
        <v>210</v>
      </c>
      <c r="F16" t="s">
        <v>157</v>
      </c>
    </row>
    <row r="22" spans="4:6" x14ac:dyDescent="0.35">
      <c r="D22" s="6" t="s">
        <v>92</v>
      </c>
      <c r="E22" t="s">
        <v>210</v>
      </c>
      <c r="F22" t="s">
        <v>157</v>
      </c>
    </row>
    <row r="28" spans="4:6" x14ac:dyDescent="0.35">
      <c r="D28" s="6" t="s">
        <v>95</v>
      </c>
      <c r="E28" t="s">
        <v>210</v>
      </c>
      <c r="F28" t="s">
        <v>157</v>
      </c>
    </row>
    <row r="34" spans="2:6" ht="7.25" customHeight="1" x14ac:dyDescent="0.35"/>
    <row r="36" spans="2:6" x14ac:dyDescent="0.35">
      <c r="B36" t="str">
        <f>CHOOSE(OR(IFERROR(FIND("(",E28)=1,0),IFERROR(FIND("(",E36)=1,0))+1,"ERROR!!! Please remove filter",IFERROR(INDEX(Catalog!A2:B37,MATCH(E28,Catalog!A2:A37,0),2),E36))</f>
        <v>(All)</v>
      </c>
      <c r="D36" s="6" t="s">
        <v>93</v>
      </c>
      <c r="E36" t="s">
        <v>210</v>
      </c>
      <c r="F36" t="s">
        <v>157</v>
      </c>
    </row>
    <row r="41" spans="2:6" x14ac:dyDescent="0.35">
      <c r="D41" t="s">
        <v>157</v>
      </c>
    </row>
    <row r="42" spans="2:6" x14ac:dyDescent="0.35">
      <c r="C42" t="str">
        <f>IF(B36="ERROR!!! Please remove filter","ERROR!!! Please remove one of the bottom filters (Code) or (Product Search)",IFERROR(INDEX(Catalog!H2:H37,MATCH(B36,Catalog!B2:B37,0)),""))</f>
        <v/>
      </c>
      <c r="D42" t="s">
        <v>157</v>
      </c>
    </row>
    <row r="49" spans="3:29" x14ac:dyDescent="0.35">
      <c r="C49" s="18" t="str">
        <f>IF(B36="ERROR!!! Please remove filter",B36,IFERROR("Retail Price: "&amp;TEXT(INDEX(Catalog!D2:D37,MATCH(B36,Catalog!B2:B37,0)),"$# ##0,00"),""))</f>
        <v/>
      </c>
    </row>
    <row r="52" spans="3:29" ht="14.5" customHeight="1" x14ac:dyDescent="0.75">
      <c r="G52" s="32"/>
      <c r="H52" s="33"/>
      <c r="I52" s="33"/>
      <c r="J52" s="33"/>
      <c r="K52" s="33"/>
      <c r="L52" s="33"/>
      <c r="M52" s="33"/>
      <c r="N52" s="33"/>
      <c r="O52" s="33"/>
      <c r="P52" s="33"/>
      <c r="Q52" s="33"/>
      <c r="R52" s="33"/>
      <c r="S52" s="33"/>
      <c r="T52" s="33"/>
      <c r="U52" s="33"/>
      <c r="V52" s="33"/>
      <c r="W52" s="33"/>
      <c r="X52" s="33"/>
      <c r="Y52" s="33"/>
      <c r="Z52" s="33"/>
      <c r="AA52" s="33"/>
      <c r="AB52" s="33"/>
      <c r="AC52" s="33"/>
    </row>
    <row r="53" spans="3:29" ht="14.5" customHeight="1" x14ac:dyDescent="0.75">
      <c r="G53" s="33"/>
      <c r="H53" s="33"/>
      <c r="I53" s="33"/>
      <c r="J53" s="33"/>
      <c r="K53" s="33"/>
      <c r="L53" s="33"/>
      <c r="M53" s="33"/>
      <c r="N53" s="33"/>
      <c r="O53" s="33"/>
      <c r="P53" s="33"/>
      <c r="Q53" s="33"/>
      <c r="R53" s="33"/>
      <c r="S53" s="33"/>
      <c r="T53" s="33"/>
      <c r="U53" s="33"/>
      <c r="V53" s="33"/>
      <c r="W53" s="33"/>
      <c r="X53" s="33"/>
      <c r="Y53" s="33"/>
      <c r="Z53" s="33"/>
      <c r="AA53" s="33"/>
      <c r="AB53" s="33"/>
      <c r="AC53" s="33"/>
    </row>
  </sheetData>
  <mergeCells count="1">
    <mergeCell ref="F1:X3"/>
  </mergeCells>
  <pageMargins left="0.7" right="0.7" top="0.75" bottom="0.75" header="0.3" footer="0.3"/>
  <pageSetup paperSize="9" orientation="portrait" r:id="rId5"/>
  <drawing r:id="rId6"/>
  <legacyDrawing r:id="rId7"/>
  <mc:AlternateContent xmlns:mc="http://schemas.openxmlformats.org/markup-compatibility/2006">
    <mc:Choice Requires="x14">
      <controls>
        <mc:AlternateContent xmlns:mc="http://schemas.openxmlformats.org/markup-compatibility/2006">
          <mc:Choice Requires="x14">
            <control shapeId="8193" r:id="rId8" name="Option Button 1">
              <controlPr defaultSize="0" autoFill="0" autoLine="0" autoPict="0" altText="Qty">
                <anchor moveWithCells="1">
                  <from>
                    <xdr:col>24</xdr:col>
                    <xdr:colOff>349250</xdr:colOff>
                    <xdr:row>12</xdr:row>
                    <xdr:rowOff>146050</xdr:rowOff>
                  </from>
                  <to>
                    <xdr:col>25</xdr:col>
                    <xdr:colOff>374650</xdr:colOff>
                    <xdr:row>14</xdr:row>
                    <xdr:rowOff>6350</xdr:rowOff>
                  </to>
                </anchor>
              </controlPr>
            </control>
          </mc:Choice>
        </mc:AlternateContent>
        <mc:AlternateContent xmlns:mc="http://schemas.openxmlformats.org/markup-compatibility/2006">
          <mc:Choice Requires="x14">
            <control shapeId="8194" r:id="rId9" name="Option Button 2">
              <controlPr defaultSize="0" autoFill="0" autoLine="0" autoPict="0">
                <anchor moveWithCells="1">
                  <from>
                    <xdr:col>25</xdr:col>
                    <xdr:colOff>254000</xdr:colOff>
                    <xdr:row>12</xdr:row>
                    <xdr:rowOff>114300</xdr:rowOff>
                  </from>
                  <to>
                    <xdr:col>26</xdr:col>
                    <xdr:colOff>368300</xdr:colOff>
                    <xdr:row>14</xdr:row>
                    <xdr:rowOff>25400</xdr:rowOff>
                  </to>
                </anchor>
              </controlPr>
            </control>
          </mc:Choice>
        </mc:AlternateContent>
      </controls>
    </mc:Choice>
  </mc:AlternateContent>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62767-1A64-4503-BFFE-48552863F3DD}">
  <dimension ref="A1:AG73"/>
  <sheetViews>
    <sheetView topLeftCell="D13" zoomScale="73" zoomScaleNormal="100" workbookViewId="0">
      <selection activeCell="K30" sqref="K30:AG31"/>
    </sheetView>
  </sheetViews>
  <sheetFormatPr defaultRowHeight="14.5" x14ac:dyDescent="0.35"/>
  <cols>
    <col min="2" max="2" width="17" bestFit="1" customWidth="1"/>
    <col min="3" max="4" width="9.90625" bestFit="1" customWidth="1"/>
    <col min="8" max="8" width="17" bestFit="1" customWidth="1"/>
    <col min="9" max="12" width="11.36328125" customWidth="1"/>
    <col min="13" max="13" width="9.36328125" customWidth="1"/>
    <col min="14" max="14" width="10.08984375" customWidth="1"/>
    <col min="15" max="24" width="9.36328125" customWidth="1"/>
    <col min="26" max="26" width="8.54296875" customWidth="1"/>
    <col min="31" max="31" width="12.54296875" bestFit="1" customWidth="1"/>
  </cols>
  <sheetData>
    <row r="1" spans="1:31" ht="14.4" customHeight="1" x14ac:dyDescent="0.35">
      <c r="A1" t="s">
        <v>162</v>
      </c>
      <c r="B1" t="s">
        <v>135</v>
      </c>
      <c r="C1" t="s">
        <v>158</v>
      </c>
      <c r="D1" t="s">
        <v>159</v>
      </c>
      <c r="E1" t="s">
        <v>160</v>
      </c>
      <c r="F1" t="s">
        <v>161</v>
      </c>
      <c r="H1" t="s">
        <v>162</v>
      </c>
      <c r="I1" t="s">
        <v>158</v>
      </c>
      <c r="J1" t="s">
        <v>159</v>
      </c>
      <c r="K1" t="s">
        <v>160</v>
      </c>
      <c r="L1" t="s">
        <v>161</v>
      </c>
      <c r="M1" s="9" t="s">
        <v>165</v>
      </c>
      <c r="N1" s="9" t="s">
        <v>166</v>
      </c>
      <c r="O1" s="9" t="s">
        <v>167</v>
      </c>
      <c r="P1" s="9" t="s">
        <v>168</v>
      </c>
      <c r="Q1" s="9" t="s">
        <v>173</v>
      </c>
      <c r="R1" s="9" t="s">
        <v>174</v>
      </c>
      <c r="S1" s="9" t="s">
        <v>175</v>
      </c>
      <c r="T1" s="9" t="s">
        <v>176</v>
      </c>
      <c r="U1" s="9" t="s">
        <v>169</v>
      </c>
      <c r="V1" s="9" t="s">
        <v>170</v>
      </c>
      <c r="W1" s="9" t="s">
        <v>171</v>
      </c>
      <c r="X1" s="9" t="s">
        <v>172</v>
      </c>
      <c r="Z1" s="1" t="s">
        <v>164</v>
      </c>
      <c r="AA1" s="1" t="s">
        <v>163</v>
      </c>
      <c r="AB1" s="1"/>
      <c r="AE1" s="6" t="s">
        <v>209</v>
      </c>
    </row>
    <row r="2" spans="1:31" x14ac:dyDescent="0.35">
      <c r="A2">
        <f>$AE$16</f>
        <v>2021</v>
      </c>
      <c r="B2" t="s">
        <v>145</v>
      </c>
      <c r="C2">
        <f>IFERROR(GETPIVOTDATA(TEXT(C$1,"#"),Background!$A$1,"Month",TEXT($B2,"#"),"Year",TEXT($A2,"#")),0)</f>
        <v>368</v>
      </c>
      <c r="D2">
        <f>IFERROR(GETPIVOTDATA(TEXT(D$1,"#"),Background!$A$1,"Month",TEXT($B2,"#"),"Year",TEXT($A2,"#")),0)</f>
        <v>159484.61999999994</v>
      </c>
      <c r="E2">
        <f>IFERROR(GETPIVOTDATA(TEXT(E$1,"#"),Background!$A$1,"Month",TEXT($B2,"#"),"Year",TEXT($A2,"#")),0)</f>
        <v>66</v>
      </c>
      <c r="F2">
        <f>IFERROR(GETPIVOTDATA(TEXT(F$1,"#"),Background!$A$1,"Month",TEXT($B2,"#"),"Year",TEXT($A2,"#")),0)</f>
        <v>28184.209999999995</v>
      </c>
      <c r="H2">
        <v>2021</v>
      </c>
      <c r="I2" s="11">
        <f>IFERROR(GETPIVOTDATA(TEXT(I$1,"#"),Background!$A$1,"Year",TEXT($H2,"#")),0)</f>
        <v>775</v>
      </c>
      <c r="J2" s="10">
        <f>IFERROR(GETPIVOTDATA(TEXT(J$1,"#"),Background!$A$1,"Year",TEXT($H2,"#")),0)</f>
        <v>304232.88999999996</v>
      </c>
      <c r="K2">
        <f>IFERROR(GETPIVOTDATA(TEXT(K$1,"#"),Background!$A$1,"Year",TEXT($H2,"#")),0)</f>
        <v>729</v>
      </c>
      <c r="L2" s="10">
        <f>IFERROR(GETPIVOTDATA(TEXT(L$1,"#"),Background!$A$1,"Year",TEXT($H2,"#")),0)</f>
        <v>382418.87</v>
      </c>
      <c r="M2" s="11">
        <f>IF(ISNA(MATCH($H2,$AE$16:$AE$21,0)),NA(),I2)</f>
        <v>775</v>
      </c>
      <c r="N2" s="10">
        <f>IF(ISNA(MATCH($H2,$AE$16:$AE$21,0)),NA(),J2)</f>
        <v>304232.88999999996</v>
      </c>
      <c r="O2">
        <f>IF(ISNA(MATCH($H2,$AE$16:$AE$21,0)),NA(),K2)</f>
        <v>729</v>
      </c>
      <c r="P2" s="10">
        <f>IF(ISNA(MATCH($H2,$AE$16:$AE$21,0)),NA(),L2)</f>
        <v>382418.87</v>
      </c>
      <c r="Q2" s="10">
        <f>I2*$Y$2</f>
        <v>1030.75</v>
      </c>
      <c r="R2" s="10">
        <f t="shared" ref="R2:T2" si="0">J2*$Y$2</f>
        <v>404629.74369999999</v>
      </c>
      <c r="S2" s="10">
        <f t="shared" si="0"/>
        <v>969.57</v>
      </c>
      <c r="T2" s="10">
        <f t="shared" si="0"/>
        <v>508617.09710000001</v>
      </c>
      <c r="Y2">
        <v>1.33</v>
      </c>
      <c r="Z2" s="1">
        <v>1</v>
      </c>
      <c r="AA2" s="1">
        <f>CHOOSE(Z2,6,12)</f>
        <v>6</v>
      </c>
      <c r="AE2" s="7" t="s">
        <v>145</v>
      </c>
    </row>
    <row r="3" spans="1:31" x14ac:dyDescent="0.35">
      <c r="A3">
        <f t="shared" ref="A3:A13" si="1">$AE$16</f>
        <v>2021</v>
      </c>
      <c r="B3" t="s">
        <v>146</v>
      </c>
      <c r="C3">
        <f>IFERROR(GETPIVOTDATA(TEXT(C$1,"#"),Background!$A$1,"Month",TEXT($B3,"#"),"Year",TEXT($A3,"#")),0)</f>
        <v>40</v>
      </c>
      <c r="D3">
        <f>IFERROR(GETPIVOTDATA(TEXT(D$1,"#"),Background!$A$1,"Month",TEXT($B3,"#"),"Year",TEXT($A3,"#")),0)</f>
        <v>5389.6500000000005</v>
      </c>
      <c r="E3">
        <f>IFERROR(GETPIVOTDATA(TEXT(E$1,"#"),Background!$A$1,"Month",TEXT($B3,"#"),"Year",TEXT($A3,"#")),0)</f>
        <v>46</v>
      </c>
      <c r="F3">
        <f>IFERROR(GETPIVOTDATA(TEXT(F$1,"#"),Background!$A$1,"Month",TEXT($B3,"#"),"Year",TEXT($A3,"#")),0)</f>
        <v>8141.4599999999991</v>
      </c>
      <c r="H3">
        <v>2022</v>
      </c>
      <c r="I3" s="11">
        <f>IFERROR(GETPIVOTDATA(TEXT(I$1,"#"),Background!$A$1,"Year",TEXT($H3,"#")),0)</f>
        <v>1816</v>
      </c>
      <c r="J3" s="10">
        <f>IFERROR(GETPIVOTDATA(TEXT(J$1,"#"),Background!$A$1,"Year",TEXT($H3,"#")),0)</f>
        <v>802404.8</v>
      </c>
      <c r="K3">
        <f>IFERROR(GETPIVOTDATA(TEXT(K$1,"#"),Background!$A$1,"Year",TEXT($H3,"#")),0)</f>
        <v>1061</v>
      </c>
      <c r="L3" s="10">
        <f>IFERROR(GETPIVOTDATA(TEXT(L$1,"#"),Background!$A$1,"Year",TEXT($H3,"#")),0)</f>
        <v>552405.68999999994</v>
      </c>
      <c r="M3" s="11">
        <f t="shared" ref="M3:M7" si="2">IF(ISNA(MATCH($H3,$AE$16:$AE$21,0)),NA(),I3)</f>
        <v>1816</v>
      </c>
      <c r="N3" s="10">
        <f t="shared" ref="N3:N7" si="3">IF(ISNA(MATCH($H3,$AE$16:$AE$21,0)),NA(),J3)</f>
        <v>802404.8</v>
      </c>
      <c r="O3">
        <f t="shared" ref="O3:O7" si="4">IF(ISNA(MATCH($H3,$AE$16:$AE$21,0)),NA(),K3)</f>
        <v>1061</v>
      </c>
      <c r="P3" s="10">
        <f t="shared" ref="P3:P7" si="5">IF(ISNA(MATCH($H3,$AE$16:$AE$21,0)),NA(),L3)</f>
        <v>552405.68999999994</v>
      </c>
      <c r="Q3" s="10">
        <f t="shared" ref="Q3:Q7" si="6">I3*$Y$2</f>
        <v>2415.2800000000002</v>
      </c>
      <c r="R3" s="10">
        <f t="shared" ref="R3:R7" si="7">J3*$Y$2</f>
        <v>1067198.3840000001</v>
      </c>
      <c r="S3" s="10">
        <f t="shared" ref="S3:S7" si="8">K3*$Y$2</f>
        <v>1411.13</v>
      </c>
      <c r="T3" s="10">
        <f t="shared" ref="T3:T7" si="9">L3*$Y$2</f>
        <v>734699.56770000001</v>
      </c>
      <c r="U3" t="str">
        <f>TEXT((I3-I2)/SUM(I2:I3),"+# ##0%;-# ##0%")</f>
        <v>+40%</v>
      </c>
      <c r="V3" t="str">
        <f t="shared" ref="V3:X3" si="10">TEXT((J3-J2)/SUM(J2:J3),"+# ##0%;-# ##0%")</f>
        <v>+45%</v>
      </c>
      <c r="W3" t="str">
        <f t="shared" si="10"/>
        <v>+19%</v>
      </c>
      <c r="X3" t="str">
        <f t="shared" si="10"/>
        <v>+18%</v>
      </c>
      <c r="AA3" s="1">
        <f>CHOOSE(Z2,1,9)</f>
        <v>1</v>
      </c>
      <c r="AE3" s="7" t="s">
        <v>146</v>
      </c>
    </row>
    <row r="4" spans="1:31" x14ac:dyDescent="0.35">
      <c r="A4">
        <f t="shared" si="1"/>
        <v>2021</v>
      </c>
      <c r="B4" t="s">
        <v>147</v>
      </c>
      <c r="C4">
        <f>IFERROR(GETPIVOTDATA(TEXT(C$1,"#"),Background!$A$1,"Month",TEXT($B4,"#"),"Year",TEXT($A4,"#")),0)</f>
        <v>49</v>
      </c>
      <c r="D4">
        <f>IFERROR(GETPIVOTDATA(TEXT(D$1,"#"),Background!$A$1,"Month",TEXT($B4,"#"),"Year",TEXT($A4,"#")),0)</f>
        <v>8282.9700000000012</v>
      </c>
      <c r="E4">
        <f>IFERROR(GETPIVOTDATA(TEXT(E$1,"#"),Background!$A$1,"Month",TEXT($B4,"#"),"Year",TEXT($A4,"#")),0)</f>
        <v>63</v>
      </c>
      <c r="F4">
        <f>IFERROR(GETPIVOTDATA(TEXT(F$1,"#"),Background!$A$1,"Month",TEXT($B4,"#"),"Year",TEXT($A4,"#")),0)</f>
        <v>39275.259999999987</v>
      </c>
      <c r="H4">
        <v>2023</v>
      </c>
      <c r="I4" s="11">
        <f>IFERROR(GETPIVOTDATA(TEXT(I$1,"#"),Background!$A$1,"Year",TEXT($H4,"#")),0)</f>
        <v>758</v>
      </c>
      <c r="J4" s="10">
        <f>IFERROR(GETPIVOTDATA(TEXT(J$1,"#"),Background!$A$1,"Year",TEXT($H4,"#")),0)</f>
        <v>332919.71000000008</v>
      </c>
      <c r="K4">
        <f>IFERROR(GETPIVOTDATA(TEXT(K$1,"#"),Background!$A$1,"Year",TEXT($H4,"#")),0)</f>
        <v>1037</v>
      </c>
      <c r="L4" s="10">
        <f>IFERROR(GETPIVOTDATA(TEXT(L$1,"#"),Background!$A$1,"Year",TEXT($H4,"#")),0)</f>
        <v>484132.00999999995</v>
      </c>
      <c r="M4" s="11">
        <f t="shared" si="2"/>
        <v>758</v>
      </c>
      <c r="N4" s="10">
        <f t="shared" si="3"/>
        <v>332919.71000000008</v>
      </c>
      <c r="O4">
        <f t="shared" si="4"/>
        <v>1037</v>
      </c>
      <c r="P4" s="10">
        <f t="shared" si="5"/>
        <v>484132.00999999995</v>
      </c>
      <c r="Q4" s="10">
        <f t="shared" si="6"/>
        <v>1008.1400000000001</v>
      </c>
      <c r="R4" s="10">
        <f t="shared" si="7"/>
        <v>442783.21430000011</v>
      </c>
      <c r="S4" s="10">
        <f t="shared" si="8"/>
        <v>1379.21</v>
      </c>
      <c r="T4" s="10">
        <f t="shared" si="9"/>
        <v>643895.57329999993</v>
      </c>
      <c r="U4" t="str">
        <f t="shared" ref="U4:U7" si="11">TEXT((I4-I3)/SUM(I3:I4),"+# ##0%;-# ##0%")</f>
        <v>-41%</v>
      </c>
      <c r="V4" t="str">
        <f t="shared" ref="V4:V7" si="12">TEXT((J4-J3)/SUM(J3:J4),"+# ##0%;-# ##0%")</f>
        <v>-41%</v>
      </c>
      <c r="W4" t="str">
        <f t="shared" ref="W4:W7" si="13">TEXT((K4-K3)/SUM(K3:K4),"+# ##0%;-# ##0%")</f>
        <v>-1%</v>
      </c>
      <c r="X4" t="str">
        <f t="shared" ref="X4:X7" si="14">TEXT((L4-L3)/SUM(L3:L4),"+# ##0%;-# ##0%")</f>
        <v>-7%</v>
      </c>
      <c r="AE4" s="7" t="s">
        <v>147</v>
      </c>
    </row>
    <row r="5" spans="1:31" x14ac:dyDescent="0.35">
      <c r="A5">
        <f t="shared" si="1"/>
        <v>2021</v>
      </c>
      <c r="B5" t="s">
        <v>148</v>
      </c>
      <c r="C5">
        <f>IFERROR(GETPIVOTDATA(TEXT(C$1,"#"),Background!$A$1,"Month",TEXT($B5,"#"),"Year",TEXT($A5,"#")),0)</f>
        <v>30</v>
      </c>
      <c r="D5">
        <f>IFERROR(GETPIVOTDATA(TEXT(D$1,"#"),Background!$A$1,"Month",TEXT($B5,"#"),"Year",TEXT($A5,"#")),0)</f>
        <v>28235.119999999999</v>
      </c>
      <c r="E5">
        <f>IFERROR(GETPIVOTDATA(TEXT(E$1,"#"),Background!$A$1,"Month",TEXT($B5,"#"),"Year",TEXT($A5,"#")),0)</f>
        <v>57</v>
      </c>
      <c r="F5">
        <f>IFERROR(GETPIVOTDATA(TEXT(F$1,"#"),Background!$A$1,"Month",TEXT($B5,"#"),"Year",TEXT($A5,"#")),0)</f>
        <v>51307.199999999997</v>
      </c>
      <c r="H5">
        <v>2024</v>
      </c>
      <c r="I5" s="11">
        <f>IFERROR(GETPIVOTDATA(TEXT(I$1,"#"),Background!$A$1,"Year",TEXT($H5,"#")),0)</f>
        <v>1610</v>
      </c>
      <c r="J5" s="10">
        <f>IFERROR(GETPIVOTDATA(TEXT(J$1,"#"),Background!$A$1,"Year",TEXT($H5,"#")),0)</f>
        <v>637693.02999999991</v>
      </c>
      <c r="K5">
        <f>IFERROR(GETPIVOTDATA(TEXT(K$1,"#"),Background!$A$1,"Year",TEXT($H5,"#")),0)</f>
        <v>1080</v>
      </c>
      <c r="L5" s="10">
        <f>IFERROR(GETPIVOTDATA(TEXT(L$1,"#"),Background!$A$1,"Year",TEXT($H5,"#")),0)</f>
        <v>602690.25999999989</v>
      </c>
      <c r="M5" s="11">
        <f t="shared" si="2"/>
        <v>1610</v>
      </c>
      <c r="N5" s="10">
        <f t="shared" si="3"/>
        <v>637693.02999999991</v>
      </c>
      <c r="O5">
        <f t="shared" si="4"/>
        <v>1080</v>
      </c>
      <c r="P5" s="10">
        <f t="shared" si="5"/>
        <v>602690.25999999989</v>
      </c>
      <c r="Q5" s="10">
        <f t="shared" si="6"/>
        <v>2141.3000000000002</v>
      </c>
      <c r="R5" s="10">
        <f t="shared" si="7"/>
        <v>848131.72989999992</v>
      </c>
      <c r="S5" s="10">
        <f t="shared" si="8"/>
        <v>1436.4</v>
      </c>
      <c r="T5" s="10">
        <f t="shared" si="9"/>
        <v>801578.04579999985</v>
      </c>
      <c r="U5" t="str">
        <f t="shared" si="11"/>
        <v>+36%</v>
      </c>
      <c r="V5" t="str">
        <f t="shared" si="12"/>
        <v>+31%</v>
      </c>
      <c r="W5" t="str">
        <f t="shared" si="13"/>
        <v>+2%</v>
      </c>
      <c r="X5" t="str">
        <f t="shared" si="14"/>
        <v>+11%</v>
      </c>
      <c r="AE5" s="7" t="s">
        <v>148</v>
      </c>
    </row>
    <row r="6" spans="1:31" x14ac:dyDescent="0.35">
      <c r="A6">
        <f t="shared" si="1"/>
        <v>2021</v>
      </c>
      <c r="B6" t="s">
        <v>149</v>
      </c>
      <c r="C6">
        <f>IFERROR(GETPIVOTDATA(TEXT(C$1,"#"),Background!$A$1,"Month",TEXT($B6,"#"),"Year",TEXT($A6,"#")),0)</f>
        <v>36</v>
      </c>
      <c r="D6">
        <f>IFERROR(GETPIVOTDATA(TEXT(D$1,"#"),Background!$A$1,"Month",TEXT($B6,"#"),"Year",TEXT($A6,"#")),0)</f>
        <v>17257.52</v>
      </c>
      <c r="E6">
        <f>IFERROR(GETPIVOTDATA(TEXT(E$1,"#"),Background!$A$1,"Month",TEXT($B6,"#"),"Year",TEXT($A6,"#")),0)</f>
        <v>60</v>
      </c>
      <c r="F6">
        <f>IFERROR(GETPIVOTDATA(TEXT(F$1,"#"),Background!$A$1,"Month",TEXT($B6,"#"),"Year",TEXT($A6,"#")),0)</f>
        <v>36557.310000000005</v>
      </c>
      <c r="H6">
        <v>2025</v>
      </c>
      <c r="I6" s="11">
        <f>IFERROR(GETPIVOTDATA(TEXT(I$1,"#"),Background!$A$1,"Year",TEXT($H6,"#")),0)</f>
        <v>732</v>
      </c>
      <c r="J6" s="10">
        <f>IFERROR(GETPIVOTDATA(TEXT(J$1,"#"),Background!$A$1,"Year",TEXT($H6,"#")),0)</f>
        <v>381005.73000000004</v>
      </c>
      <c r="K6">
        <f>IFERROR(GETPIVOTDATA(TEXT(K$1,"#"),Background!$A$1,"Year",TEXT($H6,"#")),0)</f>
        <v>1097</v>
      </c>
      <c r="L6" s="10">
        <f>IFERROR(GETPIVOTDATA(TEXT(L$1,"#"),Background!$A$1,"Year",TEXT($H6,"#")),0)</f>
        <v>554129.93999999994</v>
      </c>
      <c r="M6" s="11">
        <f t="shared" si="2"/>
        <v>732</v>
      </c>
      <c r="N6" s="10">
        <f t="shared" si="3"/>
        <v>381005.73000000004</v>
      </c>
      <c r="O6">
        <f t="shared" si="4"/>
        <v>1097</v>
      </c>
      <c r="P6" s="10">
        <f t="shared" si="5"/>
        <v>554129.93999999994</v>
      </c>
      <c r="Q6" s="10">
        <f t="shared" si="6"/>
        <v>973.56000000000006</v>
      </c>
      <c r="R6" s="10">
        <f t="shared" si="7"/>
        <v>506737.6209000001</v>
      </c>
      <c r="S6" s="10">
        <f t="shared" si="8"/>
        <v>1459.01</v>
      </c>
      <c r="T6" s="10">
        <f t="shared" si="9"/>
        <v>736992.82019999996</v>
      </c>
      <c r="U6" t="str">
        <f t="shared" si="11"/>
        <v>-37%</v>
      </c>
      <c r="V6" t="str">
        <f t="shared" si="12"/>
        <v>-25%</v>
      </c>
      <c r="W6" t="str">
        <f t="shared" si="13"/>
        <v>+1%</v>
      </c>
      <c r="X6" t="str">
        <f t="shared" si="14"/>
        <v>-4%</v>
      </c>
      <c r="AE6" s="7" t="s">
        <v>149</v>
      </c>
    </row>
    <row r="7" spans="1:31" x14ac:dyDescent="0.35">
      <c r="A7">
        <f t="shared" si="1"/>
        <v>2021</v>
      </c>
      <c r="B7" t="s">
        <v>150</v>
      </c>
      <c r="C7">
        <f>IFERROR(GETPIVOTDATA(TEXT(C$1,"#"),Background!$A$1,"Month",TEXT($B7,"#"),"Year",TEXT($A7,"#")),0)</f>
        <v>33</v>
      </c>
      <c r="D7">
        <f>IFERROR(GETPIVOTDATA(TEXT(D$1,"#"),Background!$A$1,"Month",TEXT($B7,"#"),"Year",TEXT($A7,"#")),0)</f>
        <v>15923.289999999999</v>
      </c>
      <c r="E7">
        <f>IFERROR(GETPIVOTDATA(TEXT(E$1,"#"),Background!$A$1,"Month",TEXT($B7,"#"),"Year",TEXT($A7,"#")),0)</f>
        <v>60</v>
      </c>
      <c r="F7">
        <f>IFERROR(GETPIVOTDATA(TEXT(F$1,"#"),Background!$A$1,"Month",TEXT($B7,"#"),"Year",TEXT($A7,"#")),0)</f>
        <v>21579.969999999998</v>
      </c>
      <c r="H7">
        <v>2026</v>
      </c>
      <c r="I7" s="11">
        <f>IFERROR(GETPIVOTDATA(TEXT(I$1,"#"),Background!$A$1,"Year",TEXT($H7,"#")),0)</f>
        <v>714</v>
      </c>
      <c r="J7" s="10">
        <f>IFERROR(GETPIVOTDATA(TEXT(J$1,"#"),Background!$A$1,"Year",TEXT($H7,"#")),0)</f>
        <v>347675.17000000004</v>
      </c>
      <c r="K7">
        <f>IFERROR(GETPIVOTDATA(TEXT(K$1,"#"),Background!$A$1,"Year",TEXT($H7,"#")),0)</f>
        <v>1401</v>
      </c>
      <c r="L7" s="10">
        <f>IFERROR(GETPIVOTDATA(TEXT(L$1,"#"),Background!$A$1,"Year",TEXT($H7,"#")),0)</f>
        <v>662813.68000000005</v>
      </c>
      <c r="M7" s="11">
        <f t="shared" si="2"/>
        <v>714</v>
      </c>
      <c r="N7" s="10">
        <f t="shared" si="3"/>
        <v>347675.17000000004</v>
      </c>
      <c r="O7">
        <f t="shared" si="4"/>
        <v>1401</v>
      </c>
      <c r="P7" s="10">
        <f t="shared" si="5"/>
        <v>662813.68000000005</v>
      </c>
      <c r="Q7" s="10">
        <f t="shared" si="6"/>
        <v>949.62</v>
      </c>
      <c r="R7" s="10">
        <f t="shared" si="7"/>
        <v>462407.97610000009</v>
      </c>
      <c r="S7" s="10">
        <f t="shared" si="8"/>
        <v>1863.3300000000002</v>
      </c>
      <c r="T7" s="10">
        <f t="shared" si="9"/>
        <v>881542.19440000015</v>
      </c>
      <c r="U7" t="str">
        <f t="shared" si="11"/>
        <v>-1%</v>
      </c>
      <c r="V7" t="str">
        <f t="shared" si="12"/>
        <v>-5%</v>
      </c>
      <c r="W7" t="str">
        <f t="shared" si="13"/>
        <v>+12%</v>
      </c>
      <c r="X7" t="str">
        <f t="shared" si="14"/>
        <v>+9%</v>
      </c>
      <c r="AE7" s="7" t="s">
        <v>150</v>
      </c>
    </row>
    <row r="8" spans="1:31" x14ac:dyDescent="0.35">
      <c r="A8">
        <f t="shared" si="1"/>
        <v>2021</v>
      </c>
      <c r="B8" t="s">
        <v>151</v>
      </c>
      <c r="C8">
        <f>IFERROR(GETPIVOTDATA(TEXT(C$1,"#"),Background!$A$1,"Month",TEXT($B8,"#"),"Year",TEXT($A8,"#")),0)</f>
        <v>40</v>
      </c>
      <c r="D8">
        <f>IFERROR(GETPIVOTDATA(TEXT(D$1,"#"),Background!$A$1,"Month",TEXT($B8,"#"),"Year",TEXT($A8,"#")),0)</f>
        <v>5603.42</v>
      </c>
      <c r="E8">
        <f>IFERROR(GETPIVOTDATA(TEXT(E$1,"#"),Background!$A$1,"Month",TEXT($B8,"#"),"Year",TEXT($A8,"#")),0)</f>
        <v>72</v>
      </c>
      <c r="F8">
        <f>IFERROR(GETPIVOTDATA(TEXT(F$1,"#"),Background!$A$1,"Month",TEXT($B8,"#"),"Year",TEXT($A8,"#")),0)</f>
        <v>9729.14</v>
      </c>
      <c r="J8" s="15" t="s">
        <v>137</v>
      </c>
      <c r="K8" s="15"/>
      <c r="L8" s="15" t="s">
        <v>177</v>
      </c>
      <c r="AE8" s="7" t="s">
        <v>151</v>
      </c>
    </row>
    <row r="9" spans="1:31" x14ac:dyDescent="0.35">
      <c r="A9">
        <f t="shared" si="1"/>
        <v>2021</v>
      </c>
      <c r="B9" t="s">
        <v>152</v>
      </c>
      <c r="C9">
        <f>IFERROR(GETPIVOTDATA(TEXT(C$1,"#"),Background!$A$1,"Month",TEXT($B9,"#"),"Year",TEXT($A9,"#")),0)</f>
        <v>39</v>
      </c>
      <c r="D9">
        <f>IFERROR(GETPIVOTDATA(TEXT(D$1,"#"),Background!$A$1,"Month",TEXT($B9,"#"),"Year",TEXT($A9,"#")),0)</f>
        <v>5135.7099999999991</v>
      </c>
      <c r="E9">
        <f>IFERROR(GETPIVOTDATA(TEXT(E$1,"#"),Background!$A$1,"Month",TEXT($B9,"#"),"Year",TEXT($A9,"#")),0)</f>
        <v>50</v>
      </c>
      <c r="F9">
        <f>IFERROR(GETPIVOTDATA(TEXT(F$1,"#"),Background!$A$1,"Month",TEXT($B9,"#"),"Year",TEXT($A9,"#")),0)</f>
        <v>5214.75</v>
      </c>
      <c r="H9" t="s">
        <v>135</v>
      </c>
      <c r="I9" t="s">
        <v>158</v>
      </c>
      <c r="J9" t="s">
        <v>159</v>
      </c>
      <c r="K9" t="s">
        <v>160</v>
      </c>
      <c r="L9" t="s">
        <v>161</v>
      </c>
      <c r="M9" t="s">
        <v>165</v>
      </c>
      <c r="N9" t="s">
        <v>166</v>
      </c>
      <c r="O9" t="s">
        <v>167</v>
      </c>
      <c r="P9" t="s">
        <v>168</v>
      </c>
      <c r="Q9" s="9" t="s">
        <v>173</v>
      </c>
      <c r="R9" s="9" t="s">
        <v>174</v>
      </c>
      <c r="S9" s="9" t="s">
        <v>175</v>
      </c>
      <c r="T9" s="9" t="s">
        <v>176</v>
      </c>
      <c r="U9" s="9" t="s">
        <v>169</v>
      </c>
      <c r="V9" s="9" t="s">
        <v>170</v>
      </c>
      <c r="W9" s="9" t="s">
        <v>171</v>
      </c>
      <c r="X9" s="9" t="s">
        <v>172</v>
      </c>
      <c r="AE9" s="7" t="s">
        <v>152</v>
      </c>
    </row>
    <row r="10" spans="1:31" x14ac:dyDescent="0.35">
      <c r="A10">
        <f t="shared" si="1"/>
        <v>2021</v>
      </c>
      <c r="B10" t="s">
        <v>153</v>
      </c>
      <c r="C10">
        <f>IFERROR(GETPIVOTDATA(TEXT(C$1,"#"),Background!$A$1,"Month",TEXT($B10,"#"),"Year",TEXT($A10,"#")),0)</f>
        <v>39</v>
      </c>
      <c r="D10">
        <f>IFERROR(GETPIVOTDATA(TEXT(D$1,"#"),Background!$A$1,"Month",TEXT($B10,"#"),"Year",TEXT($A10,"#")),0)</f>
        <v>33686.33</v>
      </c>
      <c r="E10">
        <f>IFERROR(GETPIVOTDATA(TEXT(E$1,"#"),Background!$A$1,"Month",TEXT($B10,"#"),"Year",TEXT($A10,"#")),0)</f>
        <v>62</v>
      </c>
      <c r="F10">
        <f>IFERROR(GETPIVOTDATA(TEXT(F$1,"#"),Background!$A$1,"Month",TEXT($B10,"#"),"Year",TEXT($A10,"#")),0)</f>
        <v>55053.429999999993</v>
      </c>
      <c r="H10" t="s">
        <v>145</v>
      </c>
      <c r="I10">
        <f>SUMIF($B$2:$B$73,$H10,C$2:C$73)</f>
        <v>711</v>
      </c>
      <c r="J10" s="10">
        <f t="shared" ref="J10:L21" si="15">SUMIF($B$2:$B$73,$H10,D$2:D$73)</f>
        <v>227967.36999999994</v>
      </c>
      <c r="K10" s="10">
        <f t="shared" si="15"/>
        <v>521</v>
      </c>
      <c r="L10" s="10">
        <f t="shared" si="15"/>
        <v>203333</v>
      </c>
      <c r="M10" s="10">
        <f>IF(ISNA(MATCH($H10,$AE$2:$AE$13,0)),NA(),I10)</f>
        <v>711</v>
      </c>
      <c r="N10" s="10">
        <f>IF(ISNA(MATCH($H10,$AE$2:$AE$13,0)),NA(),J10)</f>
        <v>227967.36999999994</v>
      </c>
      <c r="O10" s="10">
        <f>IF(ISNA(MATCH($H10,$AE$2:$AE$13,0)),NA(),K10)</f>
        <v>521</v>
      </c>
      <c r="P10" s="10">
        <f>IF(ISNA(MATCH($H10,$AE$2:$AE$13,0)),NA(),L10)</f>
        <v>203333</v>
      </c>
      <c r="Q10" s="10">
        <f>I10*$Y$2</f>
        <v>945.63</v>
      </c>
      <c r="R10" s="10">
        <f t="shared" ref="R10:R11" si="16">J10*$Y$2</f>
        <v>303196.60209999996</v>
      </c>
      <c r="S10" s="10">
        <f t="shared" ref="S10:S11" si="17">K10*$Y$2</f>
        <v>692.93000000000006</v>
      </c>
      <c r="T10" s="10">
        <f t="shared" ref="T10:T11" si="18">L10*$Y$2</f>
        <v>270432.89</v>
      </c>
      <c r="AE10" s="7" t="s">
        <v>153</v>
      </c>
    </row>
    <row r="11" spans="1:31" x14ac:dyDescent="0.35">
      <c r="A11">
        <f t="shared" si="1"/>
        <v>2021</v>
      </c>
      <c r="B11" t="s">
        <v>154</v>
      </c>
      <c r="C11">
        <f>IFERROR(GETPIVOTDATA(TEXT(C$1,"#"),Background!$A$1,"Month",TEXT($B11,"#"),"Year",TEXT($A11,"#")),0)</f>
        <v>37</v>
      </c>
      <c r="D11">
        <f>IFERROR(GETPIVOTDATA(TEXT(D$1,"#"),Background!$A$1,"Month",TEXT($B11,"#"),"Year",TEXT($A11,"#")),0)</f>
        <v>17102.41</v>
      </c>
      <c r="E11">
        <f>IFERROR(GETPIVOTDATA(TEXT(E$1,"#"),Background!$A$1,"Month",TEXT($B11,"#"),"Year",TEXT($A11,"#")),0)</f>
        <v>62</v>
      </c>
      <c r="F11">
        <f>IFERROR(GETPIVOTDATA(TEXT(F$1,"#"),Background!$A$1,"Month",TEXT($B11,"#"),"Year",TEXT($A11,"#")),0)</f>
        <v>38213.149999999994</v>
      </c>
      <c r="H11" t="s">
        <v>146</v>
      </c>
      <c r="I11">
        <f t="shared" ref="I11:I21" si="19">SUMIF($B$2:$B$73,$H11,C$2:C$73)</f>
        <v>468</v>
      </c>
      <c r="J11" s="10">
        <f t="shared" si="15"/>
        <v>433307.77999999997</v>
      </c>
      <c r="K11" s="10">
        <f t="shared" si="15"/>
        <v>509</v>
      </c>
      <c r="L11" s="10">
        <f t="shared" si="15"/>
        <v>250297.78000000003</v>
      </c>
      <c r="M11" s="10">
        <f t="shared" ref="M11:M21" si="20">IF(ISNA(MATCH($H11,$AE$2:$AE$13,0)),NA(),I11)</f>
        <v>468</v>
      </c>
      <c r="N11" s="10">
        <f t="shared" ref="N11:N21" si="21">IF(ISNA(MATCH($H11,$AE$2:$AE$13,0)),NA(),J11)</f>
        <v>433307.77999999997</v>
      </c>
      <c r="O11" s="10">
        <f t="shared" ref="O11:O21" si="22">IF(ISNA(MATCH($H11,$AE$2:$AE$13,0)),NA(),K11)</f>
        <v>509</v>
      </c>
      <c r="P11" s="10">
        <f t="shared" ref="P11:P21" si="23">IF(ISNA(MATCH($H11,$AE$2:$AE$13,0)),NA(),L11)</f>
        <v>250297.78000000003</v>
      </c>
      <c r="Q11" s="10">
        <f t="shared" ref="Q11" si="24">I11*$Y$2</f>
        <v>622.44000000000005</v>
      </c>
      <c r="R11" s="10">
        <f t="shared" si="16"/>
        <v>576299.34739999997</v>
      </c>
      <c r="S11" s="10">
        <f t="shared" si="17"/>
        <v>676.97</v>
      </c>
      <c r="T11" s="10">
        <f t="shared" si="18"/>
        <v>332896.04740000004</v>
      </c>
      <c r="U11" t="str">
        <f>TEXT((I11-I10)/SUM(I10:I11),"+# ##0%;-# ##0%")</f>
        <v>-21%</v>
      </c>
      <c r="V11" t="str">
        <f t="shared" ref="V11" si="25">TEXT((J11-J10)/SUM(J10:J11),"+# ##0%;-# ##0%")</f>
        <v>+31%</v>
      </c>
      <c r="W11" t="str">
        <f t="shared" ref="W11" si="26">TEXT((K11-K10)/SUM(K10:K11),"+# ##0%;-# ##0%")</f>
        <v>-1%</v>
      </c>
      <c r="X11" t="str">
        <f t="shared" ref="X11" si="27">TEXT((L11-L10)/SUM(L10:L11),"+# ##0%;-# ##0%")</f>
        <v>+10%</v>
      </c>
      <c r="AE11" s="7" t="s">
        <v>154</v>
      </c>
    </row>
    <row r="12" spans="1:31" x14ac:dyDescent="0.35">
      <c r="A12">
        <f t="shared" si="1"/>
        <v>2021</v>
      </c>
      <c r="B12" t="s">
        <v>155</v>
      </c>
      <c r="C12">
        <f>IFERROR(GETPIVOTDATA(TEXT(C$1,"#"),Background!$A$1,"Month",TEXT($B12,"#"),"Year",TEXT($A12,"#")),0)</f>
        <v>33</v>
      </c>
      <c r="D12">
        <f>IFERROR(GETPIVOTDATA(TEXT(D$1,"#"),Background!$A$1,"Month",TEXT($B12,"#"),"Year",TEXT($A12,"#")),0)</f>
        <v>4809.01</v>
      </c>
      <c r="E12">
        <f>IFERROR(GETPIVOTDATA(TEXT(E$1,"#"),Background!$A$1,"Month",TEXT($B12,"#"),"Year",TEXT($A12,"#")),0)</f>
        <v>59</v>
      </c>
      <c r="F12">
        <f>IFERROR(GETPIVOTDATA(TEXT(F$1,"#"),Background!$A$1,"Month",TEXT($B12,"#"),"Year",TEXT($A12,"#")),0)</f>
        <v>37015.14</v>
      </c>
      <c r="H12" t="s">
        <v>147</v>
      </c>
      <c r="I12">
        <f t="shared" si="19"/>
        <v>586</v>
      </c>
      <c r="J12" s="10">
        <f t="shared" si="15"/>
        <v>217056.89999999997</v>
      </c>
      <c r="K12" s="10">
        <f t="shared" si="15"/>
        <v>553</v>
      </c>
      <c r="L12" s="10">
        <f t="shared" si="15"/>
        <v>331266.24999999994</v>
      </c>
      <c r="M12" s="10">
        <f t="shared" si="20"/>
        <v>586</v>
      </c>
      <c r="N12" s="10">
        <f t="shared" si="21"/>
        <v>217056.89999999997</v>
      </c>
      <c r="O12" s="10">
        <f t="shared" si="22"/>
        <v>553</v>
      </c>
      <c r="P12" s="10">
        <f t="shared" si="23"/>
        <v>331266.24999999994</v>
      </c>
      <c r="Q12" s="10">
        <f t="shared" ref="Q12:Q21" si="28">I12*$Y$2</f>
        <v>779.38</v>
      </c>
      <c r="R12" s="10">
        <f t="shared" ref="R12:R21" si="29">J12*$Y$2</f>
        <v>288685.67699999997</v>
      </c>
      <c r="S12" s="10">
        <f t="shared" ref="S12:S21" si="30">K12*$Y$2</f>
        <v>735.49</v>
      </c>
      <c r="T12" s="10">
        <f t="shared" ref="T12:T21" si="31">L12*$Y$2</f>
        <v>440584.11249999993</v>
      </c>
      <c r="U12" t="str">
        <f t="shared" ref="U12:U21" si="32">TEXT((I12-I11)/SUM(I11:I12),"+# ##0%;-# ##0%")</f>
        <v>+11%</v>
      </c>
      <c r="V12" t="str">
        <f t="shared" ref="V12:V21" si="33">TEXT((J12-J11)/SUM(J11:J12),"+# ##0%;-# ##0%")</f>
        <v>-33%</v>
      </c>
      <c r="W12" t="str">
        <f t="shared" ref="W12:W21" si="34">TEXT((K12-K11)/SUM(K11:K12),"+# ##0%;-# ##0%")</f>
        <v>+4%</v>
      </c>
      <c r="X12" t="str">
        <f t="shared" ref="X12:X21" si="35">TEXT((L12-L11)/SUM(L11:L12),"+# ##0%;-# ##0%")</f>
        <v>+14%</v>
      </c>
      <c r="AE12" s="7" t="s">
        <v>155</v>
      </c>
    </row>
    <row r="13" spans="1:31" x14ac:dyDescent="0.35">
      <c r="A13">
        <f t="shared" si="1"/>
        <v>2021</v>
      </c>
      <c r="B13" t="s">
        <v>156</v>
      </c>
      <c r="C13">
        <f>IFERROR(GETPIVOTDATA(TEXT(C$1,"#"),Background!$A$1,"Month",TEXT($B13,"#"),"Year",TEXT($A13,"#")),0)</f>
        <v>31</v>
      </c>
      <c r="D13">
        <f>IFERROR(GETPIVOTDATA(TEXT(D$1,"#"),Background!$A$1,"Month",TEXT($B13,"#"),"Year",TEXT($A13,"#")),0)</f>
        <v>3322.84</v>
      </c>
      <c r="E13">
        <f>IFERROR(GETPIVOTDATA(TEXT(E$1,"#"),Background!$A$1,"Month",TEXT($B13,"#"),"Year",TEXT($A13,"#")),0)</f>
        <v>72</v>
      </c>
      <c r="F13">
        <f>IFERROR(GETPIVOTDATA(TEXT(F$1,"#"),Background!$A$1,"Month",TEXT($B13,"#"),"Year",TEXT($A13,"#")),0)</f>
        <v>52147.85</v>
      </c>
      <c r="H13" t="s">
        <v>148</v>
      </c>
      <c r="I13">
        <f t="shared" si="19"/>
        <v>639</v>
      </c>
      <c r="J13" s="10">
        <f t="shared" si="15"/>
        <v>138403.59000000003</v>
      </c>
      <c r="K13" s="10">
        <f t="shared" si="15"/>
        <v>506</v>
      </c>
      <c r="L13" s="10">
        <f t="shared" si="15"/>
        <v>260319.72999999998</v>
      </c>
      <c r="M13" s="10">
        <f t="shared" si="20"/>
        <v>639</v>
      </c>
      <c r="N13" s="10">
        <f t="shared" si="21"/>
        <v>138403.59000000003</v>
      </c>
      <c r="O13" s="10">
        <f t="shared" si="22"/>
        <v>506</v>
      </c>
      <c r="P13" s="10">
        <f t="shared" si="23"/>
        <v>260319.72999999998</v>
      </c>
      <c r="Q13" s="10">
        <f t="shared" si="28"/>
        <v>849.87</v>
      </c>
      <c r="R13" s="10">
        <f t="shared" si="29"/>
        <v>184076.77470000004</v>
      </c>
      <c r="S13" s="10">
        <f t="shared" si="30"/>
        <v>672.98</v>
      </c>
      <c r="T13" s="10">
        <f t="shared" si="31"/>
        <v>346225.24089999998</v>
      </c>
      <c r="U13" t="str">
        <f t="shared" si="32"/>
        <v>+4%</v>
      </c>
      <c r="V13" t="str">
        <f t="shared" si="33"/>
        <v>-22%</v>
      </c>
      <c r="W13" t="str">
        <f t="shared" si="34"/>
        <v>-4%</v>
      </c>
      <c r="X13" t="str">
        <f t="shared" si="35"/>
        <v>-12%</v>
      </c>
      <c r="AE13" s="7" t="s">
        <v>156</v>
      </c>
    </row>
    <row r="14" spans="1:31" x14ac:dyDescent="0.35">
      <c r="A14">
        <f>$AE$17</f>
        <v>2022</v>
      </c>
      <c r="B14" t="s">
        <v>145</v>
      </c>
      <c r="C14">
        <f>IFERROR(GETPIVOTDATA(TEXT(C$1,"#"),Background!$A$1,"Month",TEXT($B14,"#"),"Year",TEXT($A14,"#")),0)</f>
        <v>85</v>
      </c>
      <c r="D14">
        <f>IFERROR(GETPIVOTDATA(TEXT(D$1,"#"),Background!$A$1,"Month",TEXT($B14,"#"),"Year",TEXT($A14,"#")),0)</f>
        <v>4469.3599999999997</v>
      </c>
      <c r="E14">
        <f>IFERROR(GETPIVOTDATA(TEXT(E$1,"#"),Background!$A$1,"Month",TEXT($B14,"#"),"Year",TEXT($A14,"#")),0)</f>
        <v>70</v>
      </c>
      <c r="F14">
        <f>IFERROR(GETPIVOTDATA(TEXT(F$1,"#"),Background!$A$1,"Month",TEXT($B14,"#"),"Year",TEXT($A14,"#")),0)</f>
        <v>23162.360000000015</v>
      </c>
      <c r="H14" t="s">
        <v>149</v>
      </c>
      <c r="I14">
        <f t="shared" si="19"/>
        <v>546</v>
      </c>
      <c r="J14" s="10">
        <f t="shared" si="15"/>
        <v>220919.71000000002</v>
      </c>
      <c r="K14" s="10">
        <f t="shared" si="15"/>
        <v>555</v>
      </c>
      <c r="L14" s="10">
        <f t="shared" si="15"/>
        <v>283051.09999999998</v>
      </c>
      <c r="M14" s="10">
        <f t="shared" si="20"/>
        <v>546</v>
      </c>
      <c r="N14" s="10">
        <f t="shared" si="21"/>
        <v>220919.71000000002</v>
      </c>
      <c r="O14" s="10">
        <f t="shared" si="22"/>
        <v>555</v>
      </c>
      <c r="P14" s="10">
        <f t="shared" si="23"/>
        <v>283051.09999999998</v>
      </c>
      <c r="Q14" s="10">
        <f t="shared" si="28"/>
        <v>726.18000000000006</v>
      </c>
      <c r="R14" s="10">
        <f t="shared" si="29"/>
        <v>293823.21430000005</v>
      </c>
      <c r="S14" s="10">
        <f t="shared" si="30"/>
        <v>738.15000000000009</v>
      </c>
      <c r="T14" s="10">
        <f t="shared" si="31"/>
        <v>376457.96299999999</v>
      </c>
      <c r="U14" t="str">
        <f t="shared" si="32"/>
        <v>-8%</v>
      </c>
      <c r="V14" t="str">
        <f t="shared" si="33"/>
        <v>+23%</v>
      </c>
      <c r="W14" t="str">
        <f t="shared" si="34"/>
        <v>+5%</v>
      </c>
      <c r="X14" t="str">
        <f t="shared" si="35"/>
        <v>+4%</v>
      </c>
    </row>
    <row r="15" spans="1:31" x14ac:dyDescent="0.35">
      <c r="A15">
        <f t="shared" ref="A15:A25" si="36">$AE$17</f>
        <v>2022</v>
      </c>
      <c r="B15" t="s">
        <v>146</v>
      </c>
      <c r="C15">
        <f>IFERROR(GETPIVOTDATA(TEXT(C$1,"#"),Background!$A$1,"Month",TEXT($B15,"#"),"Year",TEXT($A15,"#")),0)</f>
        <v>128</v>
      </c>
      <c r="D15">
        <f>IFERROR(GETPIVOTDATA(TEXT(D$1,"#"),Background!$A$1,"Month",TEXT($B15,"#"),"Year",TEXT($A15,"#")),0)</f>
        <v>271692.71000000002</v>
      </c>
      <c r="E15">
        <f>IFERROR(GETPIVOTDATA(TEXT(E$1,"#"),Background!$A$1,"Month",TEXT($B15,"#"),"Year",TEXT($A15,"#")),0)</f>
        <v>78</v>
      </c>
      <c r="F15">
        <f>IFERROR(GETPIVOTDATA(TEXT(F$1,"#"),Background!$A$1,"Month",TEXT($B15,"#"),"Year",TEXT($A15,"#")),0)</f>
        <v>68631.140000000029</v>
      </c>
      <c r="H15" t="s">
        <v>150</v>
      </c>
      <c r="I15">
        <f t="shared" si="19"/>
        <v>538</v>
      </c>
      <c r="J15" s="10">
        <f t="shared" si="15"/>
        <v>128605.88</v>
      </c>
      <c r="K15" s="10">
        <f t="shared" si="15"/>
        <v>521</v>
      </c>
      <c r="L15" s="10">
        <f t="shared" si="15"/>
        <v>182549.56999999998</v>
      </c>
      <c r="M15" s="10">
        <f t="shared" si="20"/>
        <v>538</v>
      </c>
      <c r="N15" s="10">
        <f t="shared" si="21"/>
        <v>128605.88</v>
      </c>
      <c r="O15" s="10">
        <f t="shared" si="22"/>
        <v>521</v>
      </c>
      <c r="P15" s="10">
        <f t="shared" si="23"/>
        <v>182549.56999999998</v>
      </c>
      <c r="Q15" s="10">
        <f t="shared" si="28"/>
        <v>715.54000000000008</v>
      </c>
      <c r="R15" s="10">
        <f t="shared" si="29"/>
        <v>171045.82040000003</v>
      </c>
      <c r="S15" s="10">
        <f t="shared" si="30"/>
        <v>692.93000000000006</v>
      </c>
      <c r="T15" s="10">
        <f t="shared" si="31"/>
        <v>242790.92809999999</v>
      </c>
      <c r="U15" t="str">
        <f t="shared" si="32"/>
        <v>-1%</v>
      </c>
      <c r="V15" t="str">
        <f t="shared" si="33"/>
        <v>-26%</v>
      </c>
      <c r="W15" t="str">
        <f t="shared" si="34"/>
        <v>-3%</v>
      </c>
      <c r="X15" t="str">
        <f t="shared" si="35"/>
        <v>-22%</v>
      </c>
      <c r="AE15" s="6" t="s">
        <v>209</v>
      </c>
    </row>
    <row r="16" spans="1:31" x14ac:dyDescent="0.35">
      <c r="A16">
        <f t="shared" si="36"/>
        <v>2022</v>
      </c>
      <c r="B16" t="s">
        <v>147</v>
      </c>
      <c r="C16">
        <f>IFERROR(GETPIVOTDATA(TEXT(C$1,"#"),Background!$A$1,"Month",TEXT($B16,"#"),"Year",TEXT($A16,"#")),0)</f>
        <v>149</v>
      </c>
      <c r="D16">
        <f>IFERROR(GETPIVOTDATA(TEXT(D$1,"#"),Background!$A$1,"Month",TEXT($B16,"#"),"Year",TEXT($A16,"#")),0)</f>
        <v>38468.710000000006</v>
      </c>
      <c r="E16">
        <f>IFERROR(GETPIVOTDATA(TEXT(E$1,"#"),Background!$A$1,"Month",TEXT($B16,"#"),"Year",TEXT($A16,"#")),0)</f>
        <v>94</v>
      </c>
      <c r="F16">
        <f>IFERROR(GETPIVOTDATA(TEXT(F$1,"#"),Background!$A$1,"Month",TEXT($B16,"#"),"Year",TEXT($A16,"#")),0)</f>
        <v>30918.71</v>
      </c>
      <c r="H16" t="s">
        <v>151</v>
      </c>
      <c r="I16">
        <f t="shared" si="19"/>
        <v>555</v>
      </c>
      <c r="J16" s="10">
        <f t="shared" si="15"/>
        <v>631021.47</v>
      </c>
      <c r="K16" s="10">
        <f t="shared" si="15"/>
        <v>539</v>
      </c>
      <c r="L16" s="10">
        <f t="shared" si="15"/>
        <v>344144.41</v>
      </c>
      <c r="M16" s="10">
        <f t="shared" si="20"/>
        <v>555</v>
      </c>
      <c r="N16" s="10">
        <f t="shared" si="21"/>
        <v>631021.47</v>
      </c>
      <c r="O16" s="10">
        <f t="shared" si="22"/>
        <v>539</v>
      </c>
      <c r="P16" s="10">
        <f t="shared" si="23"/>
        <v>344144.41</v>
      </c>
      <c r="Q16" s="10">
        <f t="shared" si="28"/>
        <v>738.15000000000009</v>
      </c>
      <c r="R16" s="10">
        <f t="shared" si="29"/>
        <v>839258.5551</v>
      </c>
      <c r="S16" s="10">
        <f t="shared" si="30"/>
        <v>716.87</v>
      </c>
      <c r="T16" s="10">
        <f t="shared" si="31"/>
        <v>457712.06530000002</v>
      </c>
      <c r="U16" t="str">
        <f t="shared" si="32"/>
        <v>+2%</v>
      </c>
      <c r="V16" t="str">
        <f t="shared" si="33"/>
        <v>+66%</v>
      </c>
      <c r="W16" t="str">
        <f t="shared" si="34"/>
        <v>+2%</v>
      </c>
      <c r="X16" t="str">
        <f t="shared" si="35"/>
        <v>+31%</v>
      </c>
      <c r="AE16" s="7">
        <v>2021</v>
      </c>
    </row>
    <row r="17" spans="1:33" x14ac:dyDescent="0.35">
      <c r="A17">
        <f t="shared" si="36"/>
        <v>2022</v>
      </c>
      <c r="B17" t="s">
        <v>148</v>
      </c>
      <c r="C17">
        <f>IFERROR(GETPIVOTDATA(TEXT(C$1,"#"),Background!$A$1,"Month",TEXT($B17,"#"),"Year",TEXT($A17,"#")),0)</f>
        <v>195</v>
      </c>
      <c r="D17">
        <f>IFERROR(GETPIVOTDATA(TEXT(D$1,"#"),Background!$A$1,"Month",TEXT($B17,"#"),"Year",TEXT($A17,"#")),0)</f>
        <v>39226.830000000009</v>
      </c>
      <c r="E17">
        <f>IFERROR(GETPIVOTDATA(TEXT(E$1,"#"),Background!$A$1,"Month",TEXT($B17,"#"),"Year",TEXT($A17,"#")),0)</f>
        <v>85</v>
      </c>
      <c r="F17">
        <f>IFERROR(GETPIVOTDATA(TEXT(F$1,"#"),Background!$A$1,"Month",TEXT($B17,"#"),"Year",TEXT($A17,"#")),0)</f>
        <v>41465.359999999986</v>
      </c>
      <c r="H17" t="s">
        <v>152</v>
      </c>
      <c r="I17">
        <f t="shared" si="19"/>
        <v>495</v>
      </c>
      <c r="J17" s="10">
        <f t="shared" si="15"/>
        <v>191050.99</v>
      </c>
      <c r="K17" s="10">
        <f t="shared" si="15"/>
        <v>516</v>
      </c>
      <c r="L17" s="10">
        <f t="shared" si="15"/>
        <v>290959.53000000003</v>
      </c>
      <c r="M17" s="10">
        <f t="shared" si="20"/>
        <v>495</v>
      </c>
      <c r="N17" s="10">
        <f t="shared" si="21"/>
        <v>191050.99</v>
      </c>
      <c r="O17" s="10">
        <f t="shared" si="22"/>
        <v>516</v>
      </c>
      <c r="P17" s="10">
        <f t="shared" si="23"/>
        <v>290959.53000000003</v>
      </c>
      <c r="Q17" s="10">
        <f t="shared" si="28"/>
        <v>658.35</v>
      </c>
      <c r="R17" s="10">
        <f t="shared" si="29"/>
        <v>254097.8167</v>
      </c>
      <c r="S17" s="10">
        <f t="shared" si="30"/>
        <v>686.28000000000009</v>
      </c>
      <c r="T17" s="10">
        <f t="shared" si="31"/>
        <v>386976.17490000004</v>
      </c>
      <c r="U17" t="str">
        <f t="shared" si="32"/>
        <v>-6%</v>
      </c>
      <c r="V17" t="str">
        <f t="shared" si="33"/>
        <v>-54%</v>
      </c>
      <c r="W17" t="str">
        <f t="shared" si="34"/>
        <v>-2%</v>
      </c>
      <c r="X17" t="str">
        <f t="shared" si="35"/>
        <v>-8%</v>
      </c>
      <c r="AE17" s="7">
        <v>2022</v>
      </c>
    </row>
    <row r="18" spans="1:33" x14ac:dyDescent="0.35">
      <c r="A18">
        <f t="shared" si="36"/>
        <v>2022</v>
      </c>
      <c r="B18" t="s">
        <v>149</v>
      </c>
      <c r="C18">
        <f>IFERROR(GETPIVOTDATA(TEXT(C$1,"#"),Background!$A$1,"Month",TEXT($B18,"#"),"Year",TEXT($A18,"#")),0)</f>
        <v>138</v>
      </c>
      <c r="D18">
        <f>IFERROR(GETPIVOTDATA(TEXT(D$1,"#"),Background!$A$1,"Month",TEXT($B18,"#"),"Year",TEXT($A18,"#")),0)</f>
        <v>27452.350000000006</v>
      </c>
      <c r="E18">
        <f>IFERROR(GETPIVOTDATA(TEXT(E$1,"#"),Background!$A$1,"Month",TEXT($B18,"#"),"Year",TEXT($A18,"#")),0)</f>
        <v>87</v>
      </c>
      <c r="F18">
        <f>IFERROR(GETPIVOTDATA(TEXT(F$1,"#"),Background!$A$1,"Month",TEXT($B18,"#"),"Year",TEXT($A18,"#")),0)</f>
        <v>42670.329999999994</v>
      </c>
      <c r="H18" t="s">
        <v>153</v>
      </c>
      <c r="I18">
        <f t="shared" si="19"/>
        <v>522</v>
      </c>
      <c r="J18" s="10">
        <f t="shared" si="15"/>
        <v>239239.23</v>
      </c>
      <c r="K18" s="10">
        <f t="shared" si="15"/>
        <v>536</v>
      </c>
      <c r="L18" s="10">
        <f t="shared" si="15"/>
        <v>264139.36</v>
      </c>
      <c r="M18" s="10">
        <f t="shared" si="20"/>
        <v>522</v>
      </c>
      <c r="N18" s="10">
        <f t="shared" si="21"/>
        <v>239239.23</v>
      </c>
      <c r="O18" s="10">
        <f t="shared" si="22"/>
        <v>536</v>
      </c>
      <c r="P18" s="10">
        <f t="shared" si="23"/>
        <v>264139.36</v>
      </c>
      <c r="Q18" s="10">
        <f t="shared" si="28"/>
        <v>694.26</v>
      </c>
      <c r="R18" s="10">
        <f t="shared" si="29"/>
        <v>318188.17590000003</v>
      </c>
      <c r="S18" s="10">
        <f t="shared" si="30"/>
        <v>712.88</v>
      </c>
      <c r="T18" s="10">
        <f t="shared" si="31"/>
        <v>351305.34879999998</v>
      </c>
      <c r="U18" t="str">
        <f t="shared" si="32"/>
        <v>+3%</v>
      </c>
      <c r="V18" t="str">
        <f t="shared" si="33"/>
        <v>+11%</v>
      </c>
      <c r="W18" t="str">
        <f t="shared" si="34"/>
        <v>+2%</v>
      </c>
      <c r="X18" t="str">
        <f t="shared" si="35"/>
        <v>-5%</v>
      </c>
      <c r="AE18" s="7">
        <v>2023</v>
      </c>
    </row>
    <row r="19" spans="1:33" x14ac:dyDescent="0.35">
      <c r="A19">
        <f t="shared" si="36"/>
        <v>2022</v>
      </c>
      <c r="B19" t="s">
        <v>150</v>
      </c>
      <c r="C19">
        <f>IFERROR(GETPIVOTDATA(TEXT(C$1,"#"),Background!$A$1,"Month",TEXT($B19,"#"),"Year",TEXT($A19,"#")),0)</f>
        <v>312</v>
      </c>
      <c r="D19">
        <f>IFERROR(GETPIVOTDATA(TEXT(D$1,"#"),Background!$A$1,"Month",TEXT($B19,"#"),"Year",TEXT($A19,"#")),0)</f>
        <v>34958.69</v>
      </c>
      <c r="E19">
        <f>IFERROR(GETPIVOTDATA(TEXT(E$1,"#"),Background!$A$1,"Month",TEXT($B19,"#"),"Year",TEXT($A19,"#")),0)</f>
        <v>87</v>
      </c>
      <c r="F19">
        <f>IFERROR(GETPIVOTDATA(TEXT(F$1,"#"),Background!$A$1,"Month",TEXT($B19,"#"),"Year",TEXT($A19,"#")),0)</f>
        <v>28005.56</v>
      </c>
      <c r="H19" t="s">
        <v>154</v>
      </c>
      <c r="I19">
        <f t="shared" si="19"/>
        <v>724</v>
      </c>
      <c r="J19" s="10">
        <f t="shared" si="15"/>
        <v>138881.78000000003</v>
      </c>
      <c r="K19" s="10">
        <f t="shared" si="15"/>
        <v>571</v>
      </c>
      <c r="L19" s="10">
        <f t="shared" si="15"/>
        <v>232237.83000000002</v>
      </c>
      <c r="M19" s="10">
        <f t="shared" si="20"/>
        <v>724</v>
      </c>
      <c r="N19" s="10">
        <f t="shared" si="21"/>
        <v>138881.78000000003</v>
      </c>
      <c r="O19" s="10">
        <f t="shared" si="22"/>
        <v>571</v>
      </c>
      <c r="P19" s="10">
        <f t="shared" si="23"/>
        <v>232237.83000000002</v>
      </c>
      <c r="Q19" s="10">
        <f t="shared" si="28"/>
        <v>962.92000000000007</v>
      </c>
      <c r="R19" s="10">
        <f t="shared" si="29"/>
        <v>184712.76740000004</v>
      </c>
      <c r="S19" s="10">
        <f t="shared" si="30"/>
        <v>759.43000000000006</v>
      </c>
      <c r="T19" s="10">
        <f t="shared" si="31"/>
        <v>308876.31390000007</v>
      </c>
      <c r="U19" t="str">
        <f t="shared" si="32"/>
        <v>+16%</v>
      </c>
      <c r="V19" t="str">
        <f t="shared" si="33"/>
        <v>-27%</v>
      </c>
      <c r="W19" t="str">
        <f t="shared" si="34"/>
        <v>+3%</v>
      </c>
      <c r="X19" t="str">
        <f t="shared" si="35"/>
        <v>-6%</v>
      </c>
      <c r="AE19" s="7">
        <v>2024</v>
      </c>
    </row>
    <row r="20" spans="1:33" x14ac:dyDescent="0.35">
      <c r="A20">
        <f t="shared" si="36"/>
        <v>2022</v>
      </c>
      <c r="B20" t="s">
        <v>151</v>
      </c>
      <c r="C20">
        <f>IFERROR(GETPIVOTDATA(TEXT(C$1,"#"),Background!$A$1,"Month",TEXT($B20,"#"),"Year",TEXT($A20,"#")),0)</f>
        <v>138</v>
      </c>
      <c r="D20">
        <f>IFERROR(GETPIVOTDATA(TEXT(D$1,"#"),Background!$A$1,"Month",TEXT($B20,"#"),"Year",TEXT($A20,"#")),0)</f>
        <v>253334.07</v>
      </c>
      <c r="E20">
        <f>IFERROR(GETPIVOTDATA(TEXT(E$1,"#"),Background!$A$1,"Month",TEXT($B20,"#"),"Year",TEXT($A20,"#")),0)</f>
        <v>91</v>
      </c>
      <c r="F20">
        <f>IFERROR(GETPIVOTDATA(TEXT(F$1,"#"),Background!$A$1,"Month",TEXT($B20,"#"),"Year",TEXT($A20,"#")),0)</f>
        <v>129437.23</v>
      </c>
      <c r="H20" t="s">
        <v>155</v>
      </c>
      <c r="I20">
        <f t="shared" si="19"/>
        <v>293</v>
      </c>
      <c r="J20" s="10">
        <f t="shared" si="15"/>
        <v>109521.34000000001</v>
      </c>
      <c r="K20" s="10">
        <f t="shared" si="15"/>
        <v>517</v>
      </c>
      <c r="L20" s="10">
        <f t="shared" si="15"/>
        <v>284451.04999999993</v>
      </c>
      <c r="M20" s="10">
        <f t="shared" si="20"/>
        <v>293</v>
      </c>
      <c r="N20" s="10">
        <f t="shared" si="21"/>
        <v>109521.34000000001</v>
      </c>
      <c r="O20" s="10">
        <f t="shared" si="22"/>
        <v>517</v>
      </c>
      <c r="P20" s="10">
        <f t="shared" si="23"/>
        <v>284451.04999999993</v>
      </c>
      <c r="Q20" s="10">
        <f t="shared" si="28"/>
        <v>389.69</v>
      </c>
      <c r="R20" s="10">
        <f t="shared" si="29"/>
        <v>145663.38220000002</v>
      </c>
      <c r="S20" s="10">
        <f t="shared" si="30"/>
        <v>687.61</v>
      </c>
      <c r="T20" s="10">
        <f t="shared" si="31"/>
        <v>378319.89649999992</v>
      </c>
      <c r="U20" t="str">
        <f t="shared" si="32"/>
        <v>-42%</v>
      </c>
      <c r="V20" t="str">
        <f t="shared" si="33"/>
        <v>-12%</v>
      </c>
      <c r="W20" t="str">
        <f t="shared" si="34"/>
        <v>-5%</v>
      </c>
      <c r="X20" t="str">
        <f t="shared" si="35"/>
        <v>+10%</v>
      </c>
      <c r="AE20" s="7">
        <v>2025</v>
      </c>
    </row>
    <row r="21" spans="1:33" x14ac:dyDescent="0.35">
      <c r="A21">
        <f t="shared" si="36"/>
        <v>2022</v>
      </c>
      <c r="B21" t="s">
        <v>152</v>
      </c>
      <c r="C21">
        <f>IFERROR(GETPIVOTDATA(TEXT(C$1,"#"),Background!$A$1,"Month",TEXT($B21,"#"),"Year",TEXT($A21,"#")),0)</f>
        <v>86</v>
      </c>
      <c r="D21">
        <f>IFERROR(GETPIVOTDATA(TEXT(D$1,"#"),Background!$A$1,"Month",TEXT($B21,"#"),"Year",TEXT($A21,"#")),0)</f>
        <v>26132.789999999997</v>
      </c>
      <c r="E21">
        <f>IFERROR(GETPIVOTDATA(TEXT(E$1,"#"),Background!$A$1,"Month",TEXT($B21,"#"),"Year",TEXT($A21,"#")),0)</f>
        <v>79</v>
      </c>
      <c r="F21">
        <f>IFERROR(GETPIVOTDATA(TEXT(F$1,"#"),Background!$A$1,"Month",TEXT($B21,"#"),"Year",TEXT($A21,"#")),0)</f>
        <v>66208.140000000014</v>
      </c>
      <c r="H21" t="s">
        <v>156</v>
      </c>
      <c r="I21">
        <f t="shared" si="19"/>
        <v>328</v>
      </c>
      <c r="J21" s="10">
        <f t="shared" si="15"/>
        <v>129955.29000000001</v>
      </c>
      <c r="K21" s="10">
        <f t="shared" si="15"/>
        <v>561</v>
      </c>
      <c r="L21" s="10">
        <f t="shared" si="15"/>
        <v>311840.83999999997</v>
      </c>
      <c r="M21" s="10">
        <f t="shared" si="20"/>
        <v>328</v>
      </c>
      <c r="N21" s="10">
        <f t="shared" si="21"/>
        <v>129955.29000000001</v>
      </c>
      <c r="O21" s="10">
        <f t="shared" si="22"/>
        <v>561</v>
      </c>
      <c r="P21" s="10">
        <f t="shared" si="23"/>
        <v>311840.83999999997</v>
      </c>
      <c r="Q21" s="10">
        <f t="shared" si="28"/>
        <v>436.24</v>
      </c>
      <c r="R21" s="10">
        <f t="shared" si="29"/>
        <v>172840.53570000001</v>
      </c>
      <c r="S21" s="10">
        <f t="shared" si="30"/>
        <v>746.13</v>
      </c>
      <c r="T21" s="10">
        <f t="shared" si="31"/>
        <v>414748.31719999999</v>
      </c>
      <c r="U21" t="str">
        <f t="shared" si="32"/>
        <v>+6%</v>
      </c>
      <c r="V21" t="str">
        <f t="shared" si="33"/>
        <v>+9%</v>
      </c>
      <c r="W21" t="str">
        <f t="shared" si="34"/>
        <v>+4%</v>
      </c>
      <c r="X21" t="str">
        <f t="shared" si="35"/>
        <v>+5%</v>
      </c>
      <c r="AE21" s="7">
        <v>2026</v>
      </c>
    </row>
    <row r="22" spans="1:33" x14ac:dyDescent="0.35">
      <c r="A22">
        <f t="shared" si="36"/>
        <v>2022</v>
      </c>
      <c r="B22" t="s">
        <v>153</v>
      </c>
      <c r="C22">
        <f>IFERROR(GETPIVOTDATA(TEXT(C$1,"#"),Background!$A$1,"Month",TEXT($B22,"#"),"Year",TEXT($A22,"#")),0)</f>
        <v>157</v>
      </c>
      <c r="D22">
        <f>IFERROR(GETPIVOTDATA(TEXT(D$1,"#"),Background!$A$1,"Month",TEXT($B22,"#"),"Year",TEXT($A22,"#")),0)</f>
        <v>10170.450000000001</v>
      </c>
      <c r="E22">
        <f>IFERROR(GETPIVOTDATA(TEXT(E$1,"#"),Background!$A$1,"Month",TEXT($B22,"#"),"Year",TEXT($A22,"#")),0)</f>
        <v>105</v>
      </c>
      <c r="F22">
        <f>IFERROR(GETPIVOTDATA(TEXT(F$1,"#"),Background!$A$1,"Month",TEXT($B22,"#"),"Year",TEXT($A22,"#")),0)</f>
        <v>15504.109999999997</v>
      </c>
    </row>
    <row r="23" spans="1:33" x14ac:dyDescent="0.35">
      <c r="A23">
        <f t="shared" si="36"/>
        <v>2022</v>
      </c>
      <c r="B23" t="s">
        <v>154</v>
      </c>
      <c r="C23">
        <f>IFERROR(GETPIVOTDATA(TEXT(C$1,"#"),Background!$A$1,"Month",TEXT($B23,"#"),"Year",TEXT($A23,"#")),0)</f>
        <v>300</v>
      </c>
      <c r="D23">
        <f>IFERROR(GETPIVOTDATA(TEXT(D$1,"#"),Background!$A$1,"Month",TEXT($B23,"#"),"Year",TEXT($A23,"#")),0)</f>
        <v>31501.09</v>
      </c>
      <c r="E23">
        <f>IFERROR(GETPIVOTDATA(TEXT(E$1,"#"),Background!$A$1,"Month",TEXT($B23,"#"),"Year",TEXT($A23,"#")),0)</f>
        <v>99</v>
      </c>
      <c r="F23">
        <f>IFERROR(GETPIVOTDATA(TEXT(F$1,"#"),Background!$A$1,"Month",TEXT($B23,"#"),"Year",TEXT($A23,"#")),0)</f>
        <v>14405.869999999997</v>
      </c>
      <c r="H23" s="3" t="s">
        <v>182</v>
      </c>
      <c r="I23" s="3" t="s">
        <v>183</v>
      </c>
      <c r="K23" s="3" t="s">
        <v>188</v>
      </c>
      <c r="L23" s="3" t="s">
        <v>196</v>
      </c>
      <c r="M23" s="3" t="s">
        <v>193</v>
      </c>
      <c r="N23" s="3" t="s">
        <v>196</v>
      </c>
      <c r="O23" s="3" t="s">
        <v>190</v>
      </c>
      <c r="P23" s="3" t="s">
        <v>197</v>
      </c>
      <c r="Q23" s="3" t="s">
        <v>198</v>
      </c>
      <c r="R23" s="3" t="s">
        <v>191</v>
      </c>
      <c r="S23" s="16" t="s">
        <v>192</v>
      </c>
      <c r="T23" s="17" t="s">
        <v>194</v>
      </c>
      <c r="W23" s="28" t="s">
        <v>205</v>
      </c>
      <c r="X23" s="30" t="s">
        <v>204</v>
      </c>
      <c r="Y23" s="19" t="s">
        <v>201</v>
      </c>
      <c r="Z23" s="19" t="s">
        <v>202</v>
      </c>
    </row>
    <row r="24" spans="1:33" x14ac:dyDescent="0.35">
      <c r="A24">
        <f t="shared" si="36"/>
        <v>2022</v>
      </c>
      <c r="B24" t="s">
        <v>155</v>
      </c>
      <c r="C24">
        <f>IFERROR(GETPIVOTDATA(TEXT(C$1,"#"),Background!$A$1,"Month",TEXT($B24,"#"),"Year",TEXT($A24,"#")),0)</f>
        <v>41</v>
      </c>
      <c r="D24">
        <f>IFERROR(GETPIVOTDATA(TEXT(D$1,"#"),Background!$A$1,"Month",TEXT($B24,"#"),"Year",TEXT($A24,"#")),0)</f>
        <v>21581.27</v>
      </c>
      <c r="E24">
        <f>IFERROR(GETPIVOTDATA(TEXT(E$1,"#"),Background!$A$1,"Month",TEXT($B24,"#"),"Year",TEXT($A24,"#")),0)</f>
        <v>88</v>
      </c>
      <c r="F24">
        <f>IFERROR(GETPIVOTDATA(TEXT(F$1,"#"),Background!$A$1,"Month",TEXT($B24,"#"),"Year",TEXT($A24,"#")),0)</f>
        <v>52742.949999999983</v>
      </c>
      <c r="H24" t="s">
        <v>178</v>
      </c>
      <c r="I24" s="13">
        <f>GETPIVOTDATA("Sum Purchase",Control!$A$1)</f>
        <v>6405</v>
      </c>
      <c r="K24">
        <v>1</v>
      </c>
      <c r="L24" t="str">
        <f>IFERROR(INDEX('Top5'!A:A,MATCH(M24,'Top5'!C:C,0)),"")</f>
        <v>BSQS0007</v>
      </c>
      <c r="M24">
        <f>IFERROR(LARGE('Top5'!C:C,K24),"")</f>
        <v>231</v>
      </c>
      <c r="N24" t="str">
        <f>IFERROR(INDEX('Top5'!A:A,MATCH(O24,'Top5'!D:D,0)),"")</f>
        <v>FASS0003</v>
      </c>
      <c r="O24" s="10">
        <f>IFERROR(LARGE('Top5'!D:D,K24),"")</f>
        <v>1218000</v>
      </c>
      <c r="P24" t="str">
        <f>CHOOSE($T$24,L24,N24)</f>
        <v>FASS0003</v>
      </c>
      <c r="Q24" s="10">
        <f>CHOOSE($T$24,M24,O24)</f>
        <v>1218000</v>
      </c>
      <c r="R24" t="e">
        <f>IF(INDEX(Catalog!$A$2:$A$37,MATCH(YEARS!$B$36,Catalog!$B$2:$B$37,0))=P24,Q24,NA())</f>
        <v>#N/A</v>
      </c>
      <c r="S24" t="str">
        <f>IFERROR(TEXT((Q24-Q25)/SUM(Q24:Q25),"+# ##0%;-# ##0%"),"")</f>
        <v>+4%</v>
      </c>
      <c r="T24">
        <v>2</v>
      </c>
      <c r="W24" s="29"/>
      <c r="X24" s="31"/>
      <c r="Y24" s="19">
        <v>0</v>
      </c>
      <c r="Z24" s="19">
        <v>1</v>
      </c>
    </row>
    <row r="25" spans="1:33" x14ac:dyDescent="0.35">
      <c r="A25">
        <f t="shared" si="36"/>
        <v>2022</v>
      </c>
      <c r="B25" t="s">
        <v>156</v>
      </c>
      <c r="C25">
        <f>IFERROR(GETPIVOTDATA(TEXT(C$1,"#"),Background!$A$1,"Month",TEXT($B25,"#"),"Year",TEXT($A25,"#")),0)</f>
        <v>87</v>
      </c>
      <c r="D25">
        <f>IFERROR(GETPIVOTDATA(TEXT(D$1,"#"),Background!$A$1,"Month",TEXT($B25,"#"),"Year",TEXT($A25,"#")),0)</f>
        <v>43416.480000000003</v>
      </c>
      <c r="E25">
        <f>IFERROR(GETPIVOTDATA(TEXT(E$1,"#"),Background!$A$1,"Month",TEXT($B25,"#"),"Year",TEXT($A25,"#")),0)</f>
        <v>98</v>
      </c>
      <c r="F25">
        <f>IFERROR(GETPIVOTDATA(TEXT(F$1,"#"),Background!$A$1,"Month",TEXT($B25,"#"),"Year",TEXT($A25,"#")),0)</f>
        <v>39253.929999999993</v>
      </c>
      <c r="H25" t="s">
        <v>179</v>
      </c>
      <c r="I25" s="12">
        <f>GETPIVOTDATA("Sum Cost",Control!$A$1)</f>
        <v>2805931.3299999968</v>
      </c>
      <c r="K25">
        <v>2</v>
      </c>
      <c r="L25" t="str">
        <f>IFERROR(INDEX('Top5'!A:A,MATCH(M25,'Top5'!C:C,0)),"")</f>
        <v>BSQP0005</v>
      </c>
      <c r="M25">
        <f>IFERROR(LARGE('Top5'!C:C,K25),"")</f>
        <v>227</v>
      </c>
      <c r="N25" t="str">
        <f>IFERROR(INDEX('Top5'!A:A,MATCH(O25,'Top5'!D:D,0)),"")</f>
        <v>FAMP0001</v>
      </c>
      <c r="O25" s="10">
        <f>IFERROR(LARGE('Top5'!D:D,K25),"")</f>
        <v>1113885</v>
      </c>
      <c r="P25" t="str">
        <f t="shared" ref="P25:P28" si="37">CHOOSE($T$24,L25,N25)</f>
        <v>FAMP0001</v>
      </c>
      <c r="Q25" s="10">
        <f t="shared" ref="Q25:Q28" si="38">CHOOSE($T$24,M25,O25)</f>
        <v>1113885</v>
      </c>
      <c r="R25" t="e">
        <f>IF(INDEX(Catalog!$A$2:$A$37,MATCH(YEARS!$B$36,Catalog!$B$2:$B$37,0))=P25,Q25,NA())</f>
        <v>#N/A</v>
      </c>
      <c r="S25" t="str">
        <f t="shared" ref="S25:S27" si="39">IFERROR(TEXT((Q25-Q26)/SUM(Q25:Q26),"+# ##0%;-# ##0%"),"")</f>
        <v>+83%</v>
      </c>
      <c r="V25" s="4"/>
      <c r="W25" s="20">
        <f>ABS(I28)</f>
        <v>0.1335948853921933</v>
      </c>
      <c r="X25" s="20">
        <f>1-W25</f>
        <v>0.86640511460780667</v>
      </c>
      <c r="Y25" s="19">
        <f>SIN(W25*2*PI())</f>
        <v>0.74424345736932129</v>
      </c>
      <c r="Z25" s="19">
        <f>COS(X25*2*PI())</f>
        <v>0.66790843396603305</v>
      </c>
    </row>
    <row r="26" spans="1:33" x14ac:dyDescent="0.35">
      <c r="A26">
        <f>$AE$18</f>
        <v>2023</v>
      </c>
      <c r="B26" t="s">
        <v>145</v>
      </c>
      <c r="C26">
        <f>IFERROR(GETPIVOTDATA(TEXT(C$1,"#"),Background!$A$1,"Month",TEXT($B26,"#"),"Year",TEXT($A26,"#")),0)</f>
        <v>46</v>
      </c>
      <c r="D26">
        <f>IFERROR(GETPIVOTDATA(TEXT(D$1,"#"),Background!$A$1,"Month",TEXT($B26,"#"),"Year",TEXT($A26,"#")),0)</f>
        <v>5211.1599999999989</v>
      </c>
      <c r="E26">
        <f>IFERROR(GETPIVOTDATA(TEXT(E$1,"#"),Background!$A$1,"Month",TEXT($B26,"#"),"Year",TEXT($A26,"#")),0)</f>
        <v>89</v>
      </c>
      <c r="F26">
        <f>IFERROR(GETPIVOTDATA(TEXT(F$1,"#"),Background!$A$1,"Month",TEXT($B26,"#"),"Year",TEXT($A26,"#")),0)</f>
        <v>29871.16</v>
      </c>
      <c r="H26" t="s">
        <v>180</v>
      </c>
      <c r="I26" s="13">
        <f>GETPIVOTDATA("Sum Sold",Control!$A$1)</f>
        <v>6405</v>
      </c>
      <c r="K26">
        <v>3</v>
      </c>
      <c r="L26" t="str">
        <f>IFERROR(INDEX('Top5'!A:A,MATCH(M26,'Top5'!C:C,0)),"")</f>
        <v>FAMP0001</v>
      </c>
      <c r="M26">
        <f>IFERROR(LARGE('Top5'!C:C,K26),"")</f>
        <v>223</v>
      </c>
      <c r="N26" t="str">
        <f>IFERROR(INDEX('Top5'!A:A,MATCH(O26,'Top5'!D:D,0)),"")</f>
        <v>ABQD0006</v>
      </c>
      <c r="O26" s="10">
        <f>IFERROR(LARGE('Top5'!D:D,K26),"")</f>
        <v>103998.40000000004</v>
      </c>
      <c r="P26" t="str">
        <f t="shared" si="37"/>
        <v>ABQD0006</v>
      </c>
      <c r="Q26" s="10">
        <f t="shared" si="38"/>
        <v>103998.40000000004</v>
      </c>
      <c r="R26" t="e">
        <f>IF(INDEX(Catalog!$A$2:$A$37,MATCH(YEARS!$B$36,Catalog!$B$2:$B$37,0))=P26,Q26,NA())</f>
        <v>#N/A</v>
      </c>
      <c r="S26" t="str">
        <f t="shared" si="39"/>
        <v>+10%</v>
      </c>
    </row>
    <row r="27" spans="1:33" x14ac:dyDescent="0.35">
      <c r="A27">
        <f t="shared" ref="A27:A37" si="40">$AE$18</f>
        <v>2023</v>
      </c>
      <c r="B27" t="s">
        <v>146</v>
      </c>
      <c r="C27">
        <f>IFERROR(GETPIVOTDATA(TEXT(C$1,"#"),Background!$A$1,"Month",TEXT($B27,"#"),"Year",TEXT($A27,"#")),0)</f>
        <v>41</v>
      </c>
      <c r="D27">
        <f>IFERROR(GETPIVOTDATA(TEXT(D$1,"#"),Background!$A$1,"Month",TEXT($B27,"#"),"Year",TEXT($A27,"#")),0)</f>
        <v>38709.250000000007</v>
      </c>
      <c r="E27">
        <f>IFERROR(GETPIVOTDATA(TEXT(E$1,"#"),Background!$A$1,"Month",TEXT($B27,"#"),"Year",TEXT($A27,"#")),0)</f>
        <v>87</v>
      </c>
      <c r="F27">
        <f>IFERROR(GETPIVOTDATA(TEXT(F$1,"#"),Background!$A$1,"Month",TEXT($B27,"#"),"Year",TEXT($A27,"#")),0)</f>
        <v>55947.32</v>
      </c>
      <c r="H27" t="s">
        <v>181</v>
      </c>
      <c r="I27" s="12">
        <f>GETPIVOTDATA("Sum Price",Control!$A$1)</f>
        <v>3238590.4499999983</v>
      </c>
      <c r="K27">
        <v>4</v>
      </c>
      <c r="L27" t="str">
        <f>IFERROR(INDEX('Top5'!A:A,MATCH(M27,'Top5'!C:C,0)),"")</f>
        <v>BSIP0004</v>
      </c>
      <c r="M27">
        <f>IFERROR(LARGE('Top5'!C:C,K27),"")</f>
        <v>216</v>
      </c>
      <c r="N27" t="str">
        <f>IFERROR(INDEX('Top5'!A:A,MATCH(O27,'Top5'!D:D,0)),"")</f>
        <v>PMMM0001</v>
      </c>
      <c r="O27" s="10">
        <f>IFERROR(LARGE('Top5'!D:D,K27),"")</f>
        <v>84389.45</v>
      </c>
      <c r="P27" t="str">
        <f t="shared" si="37"/>
        <v>PMMM0001</v>
      </c>
      <c r="Q27" s="10">
        <f t="shared" si="38"/>
        <v>84389.45</v>
      </c>
      <c r="R27" t="e">
        <f>IF(INDEX(Catalog!$A$2:$A$37,MATCH(YEARS!$B$36,Catalog!$B$2:$B$37,0))=P27,Q27,NA())</f>
        <v>#N/A</v>
      </c>
      <c r="S27" t="str">
        <f t="shared" si="39"/>
        <v>+2%</v>
      </c>
    </row>
    <row r="28" spans="1:33" x14ac:dyDescent="0.35">
      <c r="A28">
        <f t="shared" si="40"/>
        <v>2023</v>
      </c>
      <c r="B28" t="s">
        <v>147</v>
      </c>
      <c r="C28">
        <f>IFERROR(GETPIVOTDATA(TEXT(C$1,"#"),Background!$A$1,"Month",TEXT($B28,"#"),"Year",TEXT($A28,"#")),0)</f>
        <v>103</v>
      </c>
      <c r="D28">
        <f>IFERROR(GETPIVOTDATA(TEXT(D$1,"#"),Background!$A$1,"Month",TEXT($B28,"#"),"Year",TEXT($A28,"#")),0)</f>
        <v>26185.200000000001</v>
      </c>
      <c r="E28">
        <f>IFERROR(GETPIVOTDATA(TEXT(E$1,"#"),Background!$A$1,"Month",TEXT($B28,"#"),"Year",TEXT($A28,"#")),0)</f>
        <v>92</v>
      </c>
      <c r="F28">
        <f>IFERROR(GETPIVOTDATA(TEXT(F$1,"#"),Background!$A$1,"Month",TEXT($B28,"#"),"Year",TEXT($A28,"#")),0)</f>
        <v>41059.78</v>
      </c>
      <c r="H28" s="7" t="s">
        <v>203</v>
      </c>
      <c r="I28" s="14">
        <f>(I27-I25)/I27</f>
        <v>0.1335948853921933</v>
      </c>
      <c r="K28">
        <v>5</v>
      </c>
      <c r="L28" t="str">
        <f>IFERROR(INDEX('Top5'!A:A,MATCH(M28,'Top5'!C:C,0)),"")</f>
        <v>DAAP0003</v>
      </c>
      <c r="M28">
        <f>IFERROR(LARGE('Top5'!C:C,K28),"")</f>
        <v>215</v>
      </c>
      <c r="N28" t="str">
        <f>IFERROR(INDEX('Top5'!A:A,MATCH(O28,'Top5'!D:D,0)),"")</f>
        <v>DAMO0001</v>
      </c>
      <c r="O28" s="10">
        <f>IFERROR(LARGE('Top5'!D:D,K28),"")</f>
        <v>80350.140000000029</v>
      </c>
      <c r="P28" t="str">
        <f t="shared" si="37"/>
        <v>DAMO0001</v>
      </c>
      <c r="Q28" s="10">
        <f t="shared" si="38"/>
        <v>80350.140000000029</v>
      </c>
      <c r="R28" t="e">
        <f>IF(INDEX(Catalog!$A$2:$A$37,MATCH(YEARS!$B$36,Catalog!$B$2:$B$37,0))=P28,Q28,NA())</f>
        <v>#N/A</v>
      </c>
    </row>
    <row r="29" spans="1:33" x14ac:dyDescent="0.35">
      <c r="A29">
        <f t="shared" si="40"/>
        <v>2023</v>
      </c>
      <c r="B29" t="s">
        <v>148</v>
      </c>
      <c r="C29">
        <f>IFERROR(GETPIVOTDATA(TEXT(C$1,"#"),Background!$A$1,"Month",TEXT($B29,"#"),"Year",TEXT($A29,"#")),0)</f>
        <v>85</v>
      </c>
      <c r="D29">
        <f>IFERROR(GETPIVOTDATA(TEXT(D$1,"#"),Background!$A$1,"Month",TEXT($B29,"#"),"Year",TEXT($A29,"#")),0)</f>
        <v>15818.24</v>
      </c>
      <c r="E29">
        <f>IFERROR(GETPIVOTDATA(TEXT(E$1,"#"),Background!$A$1,"Month",TEXT($B29,"#"),"Year",TEXT($A29,"#")),0)</f>
        <v>85</v>
      </c>
      <c r="F29">
        <f>IFERROR(GETPIVOTDATA(TEXT(F$1,"#"),Background!$A$1,"Month",TEXT($B29,"#"),"Year",TEXT($A29,"#")),0)</f>
        <v>43546.249999999993</v>
      </c>
    </row>
    <row r="30" spans="1:33" ht="14.5" customHeight="1" x14ac:dyDescent="0.75">
      <c r="A30">
        <f t="shared" si="40"/>
        <v>2023</v>
      </c>
      <c r="B30" t="s">
        <v>149</v>
      </c>
      <c r="C30">
        <f>IFERROR(GETPIVOTDATA(TEXT(C$1,"#"),Background!$A$1,"Month",TEXT($B30,"#"),"Year",TEXT($A30,"#")),0)</f>
        <v>73</v>
      </c>
      <c r="D30">
        <f>IFERROR(GETPIVOTDATA(TEXT(D$1,"#"),Background!$A$1,"Month",TEXT($B30,"#"),"Year",TEXT($A30,"#")),0)</f>
        <v>49418</v>
      </c>
      <c r="E30">
        <f>IFERROR(GETPIVOTDATA(TEXT(E$1,"#"),Background!$A$1,"Month",TEXT($B30,"#"),"Year",TEXT($A30,"#")),0)</f>
        <v>86</v>
      </c>
      <c r="F30">
        <f>IFERROR(GETPIVOTDATA(TEXT(F$1,"#"),Background!$A$1,"Month",TEXT($B30,"#"),"Year",TEXT($A30,"#")),0)</f>
        <v>86673.15</v>
      </c>
      <c r="K30" s="32"/>
      <c r="L30" s="33"/>
      <c r="M30" s="33"/>
      <c r="N30" s="33"/>
      <c r="O30" s="33"/>
      <c r="P30" s="33"/>
      <c r="Q30" s="33"/>
      <c r="R30" s="33"/>
      <c r="S30" s="33"/>
      <c r="T30" s="33"/>
      <c r="U30" s="33"/>
      <c r="V30" s="33"/>
      <c r="W30" s="33"/>
      <c r="X30" s="33"/>
      <c r="Y30" s="33"/>
      <c r="Z30" s="33"/>
      <c r="AA30" s="33"/>
      <c r="AB30" s="33"/>
      <c r="AC30" s="33"/>
      <c r="AD30" s="33"/>
      <c r="AE30" s="33"/>
      <c r="AF30" s="33"/>
      <c r="AG30" s="33"/>
    </row>
    <row r="31" spans="1:33" ht="14.5" customHeight="1" x14ac:dyDescent="0.75">
      <c r="A31">
        <f t="shared" si="40"/>
        <v>2023</v>
      </c>
      <c r="B31" t="s">
        <v>150</v>
      </c>
      <c r="C31">
        <f>IFERROR(GETPIVOTDATA(TEXT(C$1,"#"),Background!$A$1,"Month",TEXT($B31,"#"),"Year",TEXT($A31,"#")),0)</f>
        <v>39</v>
      </c>
      <c r="D31">
        <f>IFERROR(GETPIVOTDATA(TEXT(D$1,"#"),Background!$A$1,"Month",TEXT($B31,"#"),"Year",TEXT($A31,"#")),0)</f>
        <v>26394.260000000006</v>
      </c>
      <c r="E31">
        <f>IFERROR(GETPIVOTDATA(TEXT(E$1,"#"),Background!$A$1,"Month",TEXT($B31,"#"),"Year",TEXT($A31,"#")),0)</f>
        <v>85</v>
      </c>
      <c r="F31">
        <f>IFERROR(GETPIVOTDATA(TEXT(F$1,"#"),Background!$A$1,"Month",TEXT($B31,"#"),"Year",TEXT($A31,"#")),0)</f>
        <v>40009.659999999996</v>
      </c>
      <c r="K31" s="33"/>
      <c r="L31" s="33"/>
      <c r="M31" s="33"/>
      <c r="N31" s="33"/>
      <c r="O31" s="33"/>
      <c r="P31" s="33"/>
      <c r="Q31" s="33"/>
      <c r="R31" s="33"/>
      <c r="S31" s="33"/>
      <c r="T31" s="33"/>
      <c r="U31" s="33"/>
      <c r="V31" s="33"/>
      <c r="W31" s="33"/>
      <c r="X31" s="33"/>
      <c r="Y31" s="33"/>
      <c r="Z31" s="33"/>
      <c r="AA31" s="33"/>
      <c r="AB31" s="33"/>
      <c r="AC31" s="33"/>
      <c r="AD31" s="33"/>
      <c r="AE31" s="33"/>
      <c r="AF31" s="33"/>
      <c r="AG31" s="33"/>
    </row>
    <row r="32" spans="1:33" x14ac:dyDescent="0.35">
      <c r="A32">
        <f t="shared" si="40"/>
        <v>2023</v>
      </c>
      <c r="B32" t="s">
        <v>151</v>
      </c>
      <c r="C32">
        <f>IFERROR(GETPIVOTDATA(TEXT(C$1,"#"),Background!$A$1,"Month",TEXT($B32,"#"),"Year",TEXT($A32,"#")),0)</f>
        <v>68</v>
      </c>
      <c r="D32">
        <f>IFERROR(GETPIVOTDATA(TEXT(D$1,"#"),Background!$A$1,"Month",TEXT($B32,"#"),"Year",TEXT($A32,"#")),0)</f>
        <v>58608.51</v>
      </c>
      <c r="E32">
        <f>IFERROR(GETPIVOTDATA(TEXT(E$1,"#"),Background!$A$1,"Month",TEXT($B32,"#"),"Year",TEXT($A32,"#")),0)</f>
        <v>80</v>
      </c>
      <c r="F32">
        <f>IFERROR(GETPIVOTDATA(TEXT(F$1,"#"),Background!$A$1,"Month",TEXT($B32,"#"),"Year",TEXT($A32,"#")),0)</f>
        <v>70335.19</v>
      </c>
    </row>
    <row r="33" spans="1:6" x14ac:dyDescent="0.35">
      <c r="A33">
        <f t="shared" si="40"/>
        <v>2023</v>
      </c>
      <c r="B33" t="s">
        <v>152</v>
      </c>
      <c r="C33">
        <f>IFERROR(GETPIVOTDATA(TEXT(C$1,"#"),Background!$A$1,"Month",TEXT($B33,"#"),"Year",TEXT($A33,"#")),0)</f>
        <v>106</v>
      </c>
      <c r="D33">
        <f>IFERROR(GETPIVOTDATA(TEXT(D$1,"#"),Background!$A$1,"Month",TEXT($B33,"#"),"Year",TEXT($A33,"#")),0)</f>
        <v>69719.549999999988</v>
      </c>
      <c r="E33">
        <f>IFERROR(GETPIVOTDATA(TEXT(E$1,"#"),Background!$A$1,"Month",TEXT($B33,"#"),"Year",TEXT($A33,"#")),0)</f>
        <v>89</v>
      </c>
      <c r="F33">
        <f>IFERROR(GETPIVOTDATA(TEXT(F$1,"#"),Background!$A$1,"Month",TEXT($B33,"#"),"Year",TEXT($A33,"#")),0)</f>
        <v>24966.700000000012</v>
      </c>
    </row>
    <row r="34" spans="1:6" x14ac:dyDescent="0.35">
      <c r="A34">
        <f t="shared" si="40"/>
        <v>2023</v>
      </c>
      <c r="B34" t="s">
        <v>153</v>
      </c>
      <c r="C34">
        <f>IFERROR(GETPIVOTDATA(TEXT(C$1,"#"),Background!$A$1,"Month",TEXT($B34,"#"),"Year",TEXT($A34,"#")),0)</f>
        <v>44</v>
      </c>
      <c r="D34">
        <f>IFERROR(GETPIVOTDATA(TEXT(D$1,"#"),Background!$A$1,"Month",TEXT($B34,"#"),"Year",TEXT($A34,"#")),0)</f>
        <v>7332.079999999999</v>
      </c>
      <c r="E34">
        <f>IFERROR(GETPIVOTDATA(TEXT(E$1,"#"),Background!$A$1,"Month",TEXT($B34,"#"),"Year",TEXT($A34,"#")),0)</f>
        <v>86</v>
      </c>
      <c r="F34">
        <f>IFERROR(GETPIVOTDATA(TEXT(F$1,"#"),Background!$A$1,"Month",TEXT($B34,"#"),"Year",TEXT($A34,"#")),0)</f>
        <v>16659.049999999996</v>
      </c>
    </row>
    <row r="35" spans="1:6" x14ac:dyDescent="0.35">
      <c r="A35">
        <f t="shared" si="40"/>
        <v>2023</v>
      </c>
      <c r="B35" t="s">
        <v>154</v>
      </c>
      <c r="C35">
        <f>IFERROR(GETPIVOTDATA(TEXT(C$1,"#"),Background!$A$1,"Month",TEXT($B35,"#"),"Year",TEXT($A35,"#")),0)</f>
        <v>45</v>
      </c>
      <c r="D35">
        <f>IFERROR(GETPIVOTDATA(TEXT(D$1,"#"),Background!$A$1,"Month",TEXT($B35,"#"),"Year",TEXT($A35,"#")),0)</f>
        <v>8929.7599999999984</v>
      </c>
      <c r="E35">
        <f>IFERROR(GETPIVOTDATA(TEXT(E$1,"#"),Background!$A$1,"Month",TEXT($B35,"#"),"Year",TEXT($A35,"#")),0)</f>
        <v>97</v>
      </c>
      <c r="F35">
        <f>IFERROR(GETPIVOTDATA(TEXT(F$1,"#"),Background!$A$1,"Month",TEXT($B35,"#"),"Year",TEXT($A35,"#")),0)</f>
        <v>28742.330000000013</v>
      </c>
    </row>
    <row r="36" spans="1:6" x14ac:dyDescent="0.35">
      <c r="A36">
        <f t="shared" si="40"/>
        <v>2023</v>
      </c>
      <c r="B36" t="s">
        <v>155</v>
      </c>
      <c r="C36">
        <f>IFERROR(GETPIVOTDATA(TEXT(C$1,"#"),Background!$A$1,"Month",TEXT($B36,"#"),"Year",TEXT($A36,"#")),0)</f>
        <v>68</v>
      </c>
      <c r="D36">
        <f>IFERROR(GETPIVOTDATA(TEXT(D$1,"#"),Background!$A$1,"Month",TEXT($B36,"#"),"Year",TEXT($A36,"#")),0)</f>
        <v>8855.6499999999978</v>
      </c>
      <c r="E36">
        <f>IFERROR(GETPIVOTDATA(TEXT(E$1,"#"),Background!$A$1,"Month",TEXT($B36,"#"),"Year",TEXT($A36,"#")),0)</f>
        <v>80</v>
      </c>
      <c r="F36">
        <f>IFERROR(GETPIVOTDATA(TEXT(F$1,"#"),Background!$A$1,"Month",TEXT($B36,"#"),"Year",TEXT($A36,"#")),0)</f>
        <v>19603.749999999996</v>
      </c>
    </row>
    <row r="37" spans="1:6" x14ac:dyDescent="0.35">
      <c r="A37">
        <f t="shared" si="40"/>
        <v>2023</v>
      </c>
      <c r="B37" t="s">
        <v>156</v>
      </c>
      <c r="C37">
        <f>IFERROR(GETPIVOTDATA(TEXT(C$1,"#"),Background!$A$1,"Month",TEXT($B37,"#"),"Year",TEXT($A37,"#")),0)</f>
        <v>40</v>
      </c>
      <c r="D37">
        <f>IFERROR(GETPIVOTDATA(TEXT(D$1,"#"),Background!$A$1,"Month",TEXT($B37,"#"),"Year",TEXT($A37,"#")),0)</f>
        <v>17738.05</v>
      </c>
      <c r="E37">
        <f>IFERROR(GETPIVOTDATA(TEXT(E$1,"#"),Background!$A$1,"Month",TEXT($B37,"#"),"Year",TEXT($A37,"#")),0)</f>
        <v>81</v>
      </c>
      <c r="F37">
        <f>IFERROR(GETPIVOTDATA(TEXT(F$1,"#"),Background!$A$1,"Month",TEXT($B37,"#"),"Year",TEXT($A37,"#")),0)</f>
        <v>26717.670000000002</v>
      </c>
    </row>
    <row r="38" spans="1:6" x14ac:dyDescent="0.35">
      <c r="A38">
        <f>$AE$19</f>
        <v>2024</v>
      </c>
      <c r="B38" t="s">
        <v>145</v>
      </c>
      <c r="C38">
        <f>IFERROR(GETPIVOTDATA(TEXT(C$1,"#"),Background!$A$1,"Month",TEXT($B38,"#"),"Year",TEXT($A38,"#")),0)</f>
        <v>117</v>
      </c>
      <c r="D38">
        <f>IFERROR(GETPIVOTDATA(TEXT(D$1,"#"),Background!$A$1,"Month",TEXT($B38,"#"),"Year",TEXT($A38,"#")),0)</f>
        <v>19618.29</v>
      </c>
      <c r="E38">
        <f>IFERROR(GETPIVOTDATA(TEXT(E$1,"#"),Background!$A$1,"Month",TEXT($B38,"#"),"Year",TEXT($A38,"#")),0)</f>
        <v>80</v>
      </c>
      <c r="F38">
        <f>IFERROR(GETPIVOTDATA(TEXT(F$1,"#"),Background!$A$1,"Month",TEXT($B38,"#"),"Year",TEXT($A38,"#")),0)</f>
        <v>11297.439999999997</v>
      </c>
    </row>
    <row r="39" spans="1:6" x14ac:dyDescent="0.35">
      <c r="A39">
        <f t="shared" ref="A39:A49" si="41">$AE$19</f>
        <v>2024</v>
      </c>
      <c r="B39" t="s">
        <v>146</v>
      </c>
      <c r="C39">
        <f>IFERROR(GETPIVOTDATA(TEXT(C$1,"#"),Background!$A$1,"Month",TEXT($B39,"#"),"Year",TEXT($A39,"#")),0)</f>
        <v>127</v>
      </c>
      <c r="D39">
        <f>IFERROR(GETPIVOTDATA(TEXT(D$1,"#"),Background!$A$1,"Month",TEXT($B39,"#"),"Year",TEXT($A39,"#")),0)</f>
        <v>98220.41</v>
      </c>
      <c r="E39">
        <f>IFERROR(GETPIVOTDATA(TEXT(E$1,"#"),Background!$A$1,"Month",TEXT($B39,"#"),"Year",TEXT($A39,"#")),0)</f>
        <v>93</v>
      </c>
      <c r="F39">
        <f>IFERROR(GETPIVOTDATA(TEXT(F$1,"#"),Background!$A$1,"Month",TEXT($B39,"#"),"Year",TEXT($A39,"#")),0)</f>
        <v>63518.719999999987</v>
      </c>
    </row>
    <row r="40" spans="1:6" x14ac:dyDescent="0.35">
      <c r="A40">
        <f t="shared" si="41"/>
        <v>2024</v>
      </c>
      <c r="B40" t="s">
        <v>147</v>
      </c>
      <c r="C40">
        <f>IFERROR(GETPIVOTDATA(TEXT(C$1,"#"),Background!$A$1,"Month",TEXT($B40,"#"),"Year",TEXT($A40,"#")),0)</f>
        <v>125</v>
      </c>
      <c r="D40">
        <f>IFERROR(GETPIVOTDATA(TEXT(D$1,"#"),Background!$A$1,"Month",TEXT($B40,"#"),"Year",TEXT($A40,"#")),0)</f>
        <v>30175.710000000003</v>
      </c>
      <c r="E40">
        <f>IFERROR(GETPIVOTDATA(TEXT(E$1,"#"),Background!$A$1,"Month",TEXT($B40,"#"),"Year",TEXT($A40,"#")),0)</f>
        <v>100</v>
      </c>
      <c r="F40">
        <f>IFERROR(GETPIVOTDATA(TEXT(F$1,"#"),Background!$A$1,"Month",TEXT($B40,"#"),"Year",TEXT($A40,"#")),0)</f>
        <v>98858.05</v>
      </c>
    </row>
    <row r="41" spans="1:6" x14ac:dyDescent="0.35">
      <c r="A41">
        <f t="shared" si="41"/>
        <v>2024</v>
      </c>
      <c r="B41" t="s">
        <v>148</v>
      </c>
      <c r="C41">
        <f>IFERROR(GETPIVOTDATA(TEXT(C$1,"#"),Background!$A$1,"Month",TEXT($B41,"#"),"Year",TEXT($A41,"#")),0)</f>
        <v>173</v>
      </c>
      <c r="D41">
        <f>IFERROR(GETPIVOTDATA(TEXT(D$1,"#"),Background!$A$1,"Month",TEXT($B41,"#"),"Year",TEXT($A41,"#")),0)</f>
        <v>22636.260000000006</v>
      </c>
      <c r="E41">
        <f>IFERROR(GETPIVOTDATA(TEXT(E$1,"#"),Background!$A$1,"Month",TEXT($B41,"#"),"Year",TEXT($A41,"#")),0)</f>
        <v>78</v>
      </c>
      <c r="F41">
        <f>IFERROR(GETPIVOTDATA(TEXT(F$1,"#"),Background!$A$1,"Month",TEXT($B41,"#"),"Year",TEXT($A41,"#")),0)</f>
        <v>22031.63</v>
      </c>
    </row>
    <row r="42" spans="1:6" x14ac:dyDescent="0.35">
      <c r="A42">
        <f t="shared" si="41"/>
        <v>2024</v>
      </c>
      <c r="B42" t="s">
        <v>149</v>
      </c>
      <c r="C42">
        <f>IFERROR(GETPIVOTDATA(TEXT(C$1,"#"),Background!$A$1,"Month",TEXT($B42,"#"),"Year",TEXT($A42,"#")),0)</f>
        <v>168</v>
      </c>
      <c r="D42">
        <f>IFERROR(GETPIVOTDATA(TEXT(D$1,"#"),Background!$A$1,"Month",TEXT($B42,"#"),"Year",TEXT($A42,"#")),0)</f>
        <v>15907.169999999996</v>
      </c>
      <c r="E42">
        <f>IFERROR(GETPIVOTDATA(TEXT(E$1,"#"),Background!$A$1,"Month",TEXT($B42,"#"),"Year",TEXT($A42,"#")),0)</f>
        <v>90</v>
      </c>
      <c r="F42">
        <f>IFERROR(GETPIVOTDATA(TEXT(F$1,"#"),Background!$A$1,"Month",TEXT($B42,"#"),"Year",TEXT($A42,"#")),0)</f>
        <v>14356.509999999998</v>
      </c>
    </row>
    <row r="43" spans="1:6" x14ac:dyDescent="0.35">
      <c r="A43">
        <f t="shared" si="41"/>
        <v>2024</v>
      </c>
      <c r="B43" t="s">
        <v>150</v>
      </c>
      <c r="C43">
        <f>IFERROR(GETPIVOTDATA(TEXT(C$1,"#"),Background!$A$1,"Month",TEXT($B43,"#"),"Year",TEXT($A43,"#")),0)</f>
        <v>42</v>
      </c>
      <c r="D43">
        <f>IFERROR(GETPIVOTDATA(TEXT(D$1,"#"),Background!$A$1,"Month",TEXT($B43,"#"),"Year",TEXT($A43,"#")),0)</f>
        <v>17294.559999999998</v>
      </c>
      <c r="E43">
        <f>IFERROR(GETPIVOTDATA(TEXT(E$1,"#"),Background!$A$1,"Month",TEXT($B43,"#"),"Year",TEXT($A43,"#")),0)</f>
        <v>87</v>
      </c>
      <c r="F43">
        <f>IFERROR(GETPIVOTDATA(TEXT(F$1,"#"),Background!$A$1,"Month",TEXT($B43,"#"),"Year",TEXT($A43,"#")),0)</f>
        <v>38321.059999999983</v>
      </c>
    </row>
    <row r="44" spans="1:6" x14ac:dyDescent="0.35">
      <c r="A44">
        <f t="shared" si="41"/>
        <v>2024</v>
      </c>
      <c r="B44" t="s">
        <v>151</v>
      </c>
      <c r="C44">
        <f>IFERROR(GETPIVOTDATA(TEXT(C$1,"#"),Background!$A$1,"Month",TEXT($B44,"#"),"Year",TEXT($A44,"#")),0)</f>
        <v>173</v>
      </c>
      <c r="D44">
        <f>IFERROR(GETPIVOTDATA(TEXT(D$1,"#"),Background!$A$1,"Month",TEXT($B44,"#"),"Year",TEXT($A44,"#")),0)</f>
        <v>271853.17</v>
      </c>
      <c r="E44">
        <f>IFERROR(GETPIVOTDATA(TEXT(E$1,"#"),Background!$A$1,"Month",TEXT($B44,"#"),"Year",TEXT($A44,"#")),0)</f>
        <v>90</v>
      </c>
      <c r="F44">
        <f>IFERROR(GETPIVOTDATA(TEXT(F$1,"#"),Background!$A$1,"Month",TEXT($B44,"#"),"Year",TEXT($A44,"#")),0)</f>
        <v>59388.109999999993</v>
      </c>
    </row>
    <row r="45" spans="1:6" x14ac:dyDescent="0.35">
      <c r="A45">
        <f t="shared" si="41"/>
        <v>2024</v>
      </c>
      <c r="B45" t="s">
        <v>152</v>
      </c>
      <c r="C45">
        <f>IFERROR(GETPIVOTDATA(TEXT(C$1,"#"),Background!$A$1,"Month",TEXT($B45,"#"),"Year",TEXT($A45,"#")),0)</f>
        <v>149</v>
      </c>
      <c r="D45">
        <f>IFERROR(GETPIVOTDATA(TEXT(D$1,"#"),Background!$A$1,"Month",TEXT($B45,"#"),"Year",TEXT($A45,"#")),0)</f>
        <v>55976.340000000004</v>
      </c>
      <c r="E45">
        <f>IFERROR(GETPIVOTDATA(TEXT(E$1,"#"),Background!$A$1,"Month",TEXT($B45,"#"),"Year",TEXT($A45,"#")),0)</f>
        <v>107</v>
      </c>
      <c r="F45">
        <f>IFERROR(GETPIVOTDATA(TEXT(F$1,"#"),Background!$A$1,"Month",TEXT($B45,"#"),"Year",TEXT($A45,"#")),0)</f>
        <v>113812.79</v>
      </c>
    </row>
    <row r="46" spans="1:6" x14ac:dyDescent="0.35">
      <c r="A46">
        <f t="shared" si="41"/>
        <v>2024</v>
      </c>
      <c r="B46" t="s">
        <v>153</v>
      </c>
      <c r="C46">
        <f>IFERROR(GETPIVOTDATA(TEXT(C$1,"#"),Background!$A$1,"Month",TEXT($B46,"#"),"Year",TEXT($A46,"#")),0)</f>
        <v>179</v>
      </c>
      <c r="D46">
        <f>IFERROR(GETPIVOTDATA(TEXT(D$1,"#"),Background!$A$1,"Month",TEXT($B46,"#"),"Year",TEXT($A46,"#")),0)</f>
        <v>42674.080000000002</v>
      </c>
      <c r="E46">
        <f>IFERROR(GETPIVOTDATA(TEXT(E$1,"#"),Background!$A$1,"Month",TEXT($B46,"#"),"Year",TEXT($A46,"#")),0)</f>
        <v>82</v>
      </c>
      <c r="F46">
        <f>IFERROR(GETPIVOTDATA(TEXT(F$1,"#"),Background!$A$1,"Month",TEXT($B46,"#"),"Year",TEXT($A46,"#")),0)</f>
        <v>31935.250000000004</v>
      </c>
    </row>
    <row r="47" spans="1:6" x14ac:dyDescent="0.35">
      <c r="A47">
        <f t="shared" si="41"/>
        <v>2024</v>
      </c>
      <c r="B47" t="s">
        <v>154</v>
      </c>
      <c r="C47">
        <f>IFERROR(GETPIVOTDATA(TEXT(C$1,"#"),Background!$A$1,"Month",TEXT($B47,"#"),"Year",TEXT($A47,"#")),0)</f>
        <v>239</v>
      </c>
      <c r="D47">
        <f>IFERROR(GETPIVOTDATA(TEXT(D$1,"#"),Background!$A$1,"Month",TEXT($B47,"#"),"Year",TEXT($A47,"#")),0)</f>
        <v>24348.540000000005</v>
      </c>
      <c r="E47">
        <f>IFERROR(GETPIVOTDATA(TEXT(E$1,"#"),Background!$A$1,"Month",TEXT($B47,"#"),"Year",TEXT($A47,"#")),0)</f>
        <v>93</v>
      </c>
      <c r="F47">
        <f>IFERROR(GETPIVOTDATA(TEXT(F$1,"#"),Background!$A$1,"Month",TEXT($B47,"#"),"Year",TEXT($A47,"#")),0)</f>
        <v>37542.889999999985</v>
      </c>
    </row>
    <row r="48" spans="1:6" x14ac:dyDescent="0.35">
      <c r="A48">
        <f t="shared" si="41"/>
        <v>2024</v>
      </c>
      <c r="B48" t="s">
        <v>155</v>
      </c>
      <c r="C48">
        <f>IFERROR(GETPIVOTDATA(TEXT(C$1,"#"),Background!$A$1,"Month",TEXT($B48,"#"),"Year",TEXT($A48,"#")),0)</f>
        <v>43</v>
      </c>
      <c r="D48">
        <f>IFERROR(GETPIVOTDATA(TEXT(D$1,"#"),Background!$A$1,"Month",TEXT($B48,"#"),"Year",TEXT($A48,"#")),0)</f>
        <v>14753.67</v>
      </c>
      <c r="E48">
        <f>IFERROR(GETPIVOTDATA(TEXT(E$1,"#"),Background!$A$1,"Month",TEXT($B48,"#"),"Year",TEXT($A48,"#")),0)</f>
        <v>87</v>
      </c>
      <c r="F48">
        <f>IFERROR(GETPIVOTDATA(TEXT(F$1,"#"),Background!$A$1,"Month",TEXT($B48,"#"),"Year",TEXT($A48,"#")),0)</f>
        <v>70660.929999999978</v>
      </c>
    </row>
    <row r="49" spans="1:6" x14ac:dyDescent="0.35">
      <c r="A49">
        <f t="shared" si="41"/>
        <v>2024</v>
      </c>
      <c r="B49" t="s">
        <v>156</v>
      </c>
      <c r="C49">
        <f>IFERROR(GETPIVOTDATA(TEXT(C$1,"#"),Background!$A$1,"Month",TEXT($B49,"#"),"Year",TEXT($A49,"#")),0)</f>
        <v>75</v>
      </c>
      <c r="D49">
        <f>IFERROR(GETPIVOTDATA(TEXT(D$1,"#"),Background!$A$1,"Month",TEXT($B49,"#"),"Year",TEXT($A49,"#")),0)</f>
        <v>24234.829999999998</v>
      </c>
      <c r="E49">
        <f>IFERROR(GETPIVOTDATA(TEXT(E$1,"#"),Background!$A$1,"Month",TEXT($B49,"#"),"Year",TEXT($A49,"#")),0)</f>
        <v>93</v>
      </c>
      <c r="F49">
        <f>IFERROR(GETPIVOTDATA(TEXT(F$1,"#"),Background!$A$1,"Month",TEXT($B49,"#"),"Year",TEXT($A49,"#")),0)</f>
        <v>40966.879999999983</v>
      </c>
    </row>
    <row r="50" spans="1:6" x14ac:dyDescent="0.35">
      <c r="A50">
        <f>$AE$20</f>
        <v>2025</v>
      </c>
      <c r="B50" t="s">
        <v>145</v>
      </c>
      <c r="C50">
        <f>IFERROR(GETPIVOTDATA(TEXT(C$1,"#"),Background!$A$1,"Month",TEXT($B50,"#"),"Year",TEXT($A50,"#")),0)</f>
        <v>43</v>
      </c>
      <c r="D50">
        <f>IFERROR(GETPIVOTDATA(TEXT(D$1,"#"),Background!$A$1,"Month",TEXT($B50,"#"),"Year",TEXT($A50,"#")),0)</f>
        <v>16880.479999999996</v>
      </c>
      <c r="E50">
        <f>IFERROR(GETPIVOTDATA(TEXT(E$1,"#"),Background!$A$1,"Month",TEXT($B50,"#"),"Year",TEXT($A50,"#")),0)</f>
        <v>91</v>
      </c>
      <c r="F50">
        <f>IFERROR(GETPIVOTDATA(TEXT(F$1,"#"),Background!$A$1,"Month",TEXT($B50,"#"),"Year",TEXT($A50,"#")),0)</f>
        <v>52139.94999999999</v>
      </c>
    </row>
    <row r="51" spans="1:6" x14ac:dyDescent="0.35">
      <c r="A51">
        <f t="shared" ref="A51:A61" si="42">$AE$20</f>
        <v>2025</v>
      </c>
      <c r="B51" t="s">
        <v>146</v>
      </c>
      <c r="C51">
        <f>IFERROR(GETPIVOTDATA(TEXT(C$1,"#"),Background!$A$1,"Month",TEXT($B51,"#"),"Year",TEXT($A51,"#")),0)</f>
        <v>47</v>
      </c>
      <c r="D51">
        <f>IFERROR(GETPIVOTDATA(TEXT(D$1,"#"),Background!$A$1,"Month",TEXT($B51,"#"),"Year",TEXT($A51,"#")),0)</f>
        <v>10840.659999999996</v>
      </c>
      <c r="E51">
        <f>IFERROR(GETPIVOTDATA(TEXT(E$1,"#"),Background!$A$1,"Month",TEXT($B51,"#"),"Year",TEXT($A51,"#")),0)</f>
        <v>83</v>
      </c>
      <c r="F51">
        <f>IFERROR(GETPIVOTDATA(TEXT(F$1,"#"),Background!$A$1,"Month",TEXT($B51,"#"),"Year",TEXT($A51,"#")),0)</f>
        <v>36895.100000000006</v>
      </c>
    </row>
    <row r="52" spans="1:6" x14ac:dyDescent="0.35">
      <c r="A52">
        <f t="shared" si="42"/>
        <v>2025</v>
      </c>
      <c r="B52" t="s">
        <v>147</v>
      </c>
      <c r="C52">
        <f>IFERROR(GETPIVOTDATA(TEXT(C$1,"#"),Background!$A$1,"Month",TEXT($B52,"#"),"Year",TEXT($A52,"#")),0)</f>
        <v>108</v>
      </c>
      <c r="D52">
        <f>IFERROR(GETPIVOTDATA(TEXT(D$1,"#"),Background!$A$1,"Month",TEXT($B52,"#"),"Year",TEXT($A52,"#")),0)</f>
        <v>9905.0999999999985</v>
      </c>
      <c r="E52">
        <f>IFERROR(GETPIVOTDATA(TEXT(E$1,"#"),Background!$A$1,"Month",TEXT($B52,"#"),"Year",TEXT($A52,"#")),0)</f>
        <v>105</v>
      </c>
      <c r="F52">
        <f>IFERROR(GETPIVOTDATA(TEXT(F$1,"#"),Background!$A$1,"Month",TEXT($B52,"#"),"Year",TEXT($A52,"#")),0)</f>
        <v>40471.919999999998</v>
      </c>
    </row>
    <row r="53" spans="1:6" x14ac:dyDescent="0.35">
      <c r="A53">
        <f t="shared" si="42"/>
        <v>2025</v>
      </c>
      <c r="B53" t="s">
        <v>148</v>
      </c>
      <c r="C53">
        <f>IFERROR(GETPIVOTDATA(TEXT(C$1,"#"),Background!$A$1,"Month",TEXT($B53,"#"),"Year",TEXT($A53,"#")),0)</f>
        <v>109</v>
      </c>
      <c r="D53">
        <f>IFERROR(GETPIVOTDATA(TEXT(D$1,"#"),Background!$A$1,"Month",TEXT($B53,"#"),"Year",TEXT($A53,"#")),0)</f>
        <v>7669.7899999999991</v>
      </c>
      <c r="E53">
        <f>IFERROR(GETPIVOTDATA(TEXT(E$1,"#"),Background!$A$1,"Month",TEXT($B53,"#"),"Year",TEXT($A53,"#")),0)</f>
        <v>95</v>
      </c>
      <c r="F53">
        <f>IFERROR(GETPIVOTDATA(TEXT(F$1,"#"),Background!$A$1,"Month",TEXT($B53,"#"),"Year",TEXT($A53,"#")),0)</f>
        <v>30999.68</v>
      </c>
    </row>
    <row r="54" spans="1:6" x14ac:dyDescent="0.35">
      <c r="A54">
        <f t="shared" si="42"/>
        <v>2025</v>
      </c>
      <c r="B54" t="s">
        <v>149</v>
      </c>
      <c r="C54">
        <f>IFERROR(GETPIVOTDATA(TEXT(C$1,"#"),Background!$A$1,"Month",TEXT($B54,"#"),"Year",TEXT($A54,"#")),0)</f>
        <v>69</v>
      </c>
      <c r="D54">
        <f>IFERROR(GETPIVOTDATA(TEXT(D$1,"#"),Background!$A$1,"Month",TEXT($B54,"#"),"Year",TEXT($A54,"#")),0)</f>
        <v>99574.74000000002</v>
      </c>
      <c r="E54">
        <f>IFERROR(GETPIVOTDATA(TEXT(E$1,"#"),Background!$A$1,"Month",TEXT($B54,"#"),"Year",TEXT($A54,"#")),0)</f>
        <v>88</v>
      </c>
      <c r="F54">
        <f>IFERROR(GETPIVOTDATA(TEXT(F$1,"#"),Background!$A$1,"Month",TEXT($B54,"#"),"Year",TEXT($A54,"#")),0)</f>
        <v>63144.180000000008</v>
      </c>
    </row>
    <row r="55" spans="1:6" x14ac:dyDescent="0.35">
      <c r="A55">
        <f t="shared" si="42"/>
        <v>2025</v>
      </c>
      <c r="B55" t="s">
        <v>150</v>
      </c>
      <c r="C55">
        <f>IFERROR(GETPIVOTDATA(TEXT(C$1,"#"),Background!$A$1,"Month",TEXT($B55,"#"),"Year",TEXT($A55,"#")),0)</f>
        <v>54</v>
      </c>
      <c r="D55">
        <f>IFERROR(GETPIVOTDATA(TEXT(D$1,"#"),Background!$A$1,"Month",TEXT($B55,"#"),"Year",TEXT($A55,"#")),0)</f>
        <v>19580.900000000001</v>
      </c>
      <c r="E55">
        <f>IFERROR(GETPIVOTDATA(TEXT(E$1,"#"),Background!$A$1,"Month",TEXT($B55,"#"),"Year",TEXT($A55,"#")),0)</f>
        <v>85</v>
      </c>
      <c r="F55">
        <f>IFERROR(GETPIVOTDATA(TEXT(F$1,"#"),Background!$A$1,"Month",TEXT($B55,"#"),"Year",TEXT($A55,"#")),0)</f>
        <v>29167.040000000001</v>
      </c>
    </row>
    <row r="56" spans="1:6" x14ac:dyDescent="0.35">
      <c r="A56">
        <f t="shared" si="42"/>
        <v>2025</v>
      </c>
      <c r="B56" t="s">
        <v>151</v>
      </c>
      <c r="C56">
        <f>IFERROR(GETPIVOTDATA(TEXT(C$1,"#"),Background!$A$1,"Month",TEXT($B56,"#"),"Year",TEXT($A56,"#")),0)</f>
        <v>79</v>
      </c>
      <c r="D56">
        <f>IFERROR(GETPIVOTDATA(TEXT(D$1,"#"),Background!$A$1,"Month",TEXT($B56,"#"),"Year",TEXT($A56,"#")),0)</f>
        <v>36715.56</v>
      </c>
      <c r="E56">
        <f>IFERROR(GETPIVOTDATA(TEXT(E$1,"#"),Background!$A$1,"Month",TEXT($B56,"#"),"Year",TEXT($A56,"#")),0)</f>
        <v>93</v>
      </c>
      <c r="F56">
        <f>IFERROR(GETPIVOTDATA(TEXT(F$1,"#"),Background!$A$1,"Month",TEXT($B56,"#"),"Year",TEXT($A56,"#")),0)</f>
        <v>59525.610000000008</v>
      </c>
    </row>
    <row r="57" spans="1:6" x14ac:dyDescent="0.35">
      <c r="A57">
        <f t="shared" si="42"/>
        <v>2025</v>
      </c>
      <c r="B57" t="s">
        <v>152</v>
      </c>
      <c r="C57">
        <f>IFERROR(GETPIVOTDATA(TEXT(C$1,"#"),Background!$A$1,"Month",TEXT($B57,"#"),"Year",TEXT($A57,"#")),0)</f>
        <v>46</v>
      </c>
      <c r="D57">
        <f>IFERROR(GETPIVOTDATA(TEXT(D$1,"#"),Background!$A$1,"Month",TEXT($B57,"#"),"Year",TEXT($A57,"#")),0)</f>
        <v>7374.8899999999994</v>
      </c>
      <c r="E57">
        <f>IFERROR(GETPIVOTDATA(TEXT(E$1,"#"),Background!$A$1,"Month",TEXT($B57,"#"),"Year",TEXT($A57,"#")),0)</f>
        <v>80</v>
      </c>
      <c r="F57">
        <f>IFERROR(GETPIVOTDATA(TEXT(F$1,"#"),Background!$A$1,"Month",TEXT($B57,"#"),"Year",TEXT($A57,"#")),0)</f>
        <v>13716.369999999995</v>
      </c>
    </row>
    <row r="58" spans="1:6" x14ac:dyDescent="0.35">
      <c r="A58">
        <f t="shared" si="42"/>
        <v>2025</v>
      </c>
      <c r="B58" t="s">
        <v>153</v>
      </c>
      <c r="C58">
        <f>IFERROR(GETPIVOTDATA(TEXT(C$1,"#"),Background!$A$1,"Month",TEXT($B58,"#"),"Year",TEXT($A58,"#")),0)</f>
        <v>44</v>
      </c>
      <c r="D58">
        <f>IFERROR(GETPIVOTDATA(TEXT(D$1,"#"),Background!$A$1,"Month",TEXT($B58,"#"),"Year",TEXT($A58,"#")),0)</f>
        <v>105521.25000000001</v>
      </c>
      <c r="E58">
        <f>IFERROR(GETPIVOTDATA(TEXT(E$1,"#"),Background!$A$1,"Month",TEXT($B58,"#"),"Year",TEXT($A58,"#")),0)</f>
        <v>97</v>
      </c>
      <c r="F58">
        <f>IFERROR(GETPIVOTDATA(TEXT(F$1,"#"),Background!$A$1,"Month",TEXT($B58,"#"),"Year",TEXT($A58,"#")),0)</f>
        <v>63321.209999999985</v>
      </c>
    </row>
    <row r="59" spans="1:6" x14ac:dyDescent="0.35">
      <c r="A59">
        <f t="shared" si="42"/>
        <v>2025</v>
      </c>
      <c r="B59" t="s">
        <v>154</v>
      </c>
      <c r="C59">
        <f>IFERROR(GETPIVOTDATA(TEXT(C$1,"#"),Background!$A$1,"Month",TEXT($B59,"#"),"Year",TEXT($A59,"#")),0)</f>
        <v>39</v>
      </c>
      <c r="D59">
        <f>IFERROR(GETPIVOTDATA(TEXT(D$1,"#"),Background!$A$1,"Month",TEXT($B59,"#"),"Year",TEXT($A59,"#")),0)</f>
        <v>26747.64000000001</v>
      </c>
      <c r="E59">
        <f>IFERROR(GETPIVOTDATA(TEXT(E$1,"#"),Background!$A$1,"Month",TEXT($B59,"#"),"Year",TEXT($A59,"#")),0)</f>
        <v>102</v>
      </c>
      <c r="F59">
        <f>IFERROR(GETPIVOTDATA(TEXT(F$1,"#"),Background!$A$1,"Month",TEXT($B59,"#"),"Year",TEXT($A59,"#")),0)</f>
        <v>56657.630000000005</v>
      </c>
    </row>
    <row r="60" spans="1:6" x14ac:dyDescent="0.35">
      <c r="A60">
        <f t="shared" si="42"/>
        <v>2025</v>
      </c>
      <c r="B60" t="s">
        <v>155</v>
      </c>
      <c r="C60">
        <f>IFERROR(GETPIVOTDATA(TEXT(C$1,"#"),Background!$A$1,"Month",TEXT($B60,"#"),"Year",TEXT($A60,"#")),0)</f>
        <v>47</v>
      </c>
      <c r="D60">
        <f>IFERROR(GETPIVOTDATA(TEXT(D$1,"#"),Background!$A$1,"Month",TEXT($B60,"#"),"Year",TEXT($A60,"#")),0)</f>
        <v>31141.910000000011</v>
      </c>
      <c r="E60">
        <f>IFERROR(GETPIVOTDATA(TEXT(E$1,"#"),Background!$A$1,"Month",TEXT($B60,"#"),"Year",TEXT($A60,"#")),0)</f>
        <v>85</v>
      </c>
      <c r="F60">
        <f>IFERROR(GETPIVOTDATA(TEXT(F$1,"#"),Background!$A$1,"Month",TEXT($B60,"#"),"Year",TEXT($A60,"#")),0)</f>
        <v>58569.01999999999</v>
      </c>
    </row>
    <row r="61" spans="1:6" x14ac:dyDescent="0.35">
      <c r="A61">
        <f t="shared" si="42"/>
        <v>2025</v>
      </c>
      <c r="B61" t="s">
        <v>156</v>
      </c>
      <c r="C61">
        <f>IFERROR(GETPIVOTDATA(TEXT(C$1,"#"),Background!$A$1,"Month",TEXT($B61,"#"),"Year",TEXT($A61,"#")),0)</f>
        <v>47</v>
      </c>
      <c r="D61">
        <f>IFERROR(GETPIVOTDATA(TEXT(D$1,"#"),Background!$A$1,"Month",TEXT($B61,"#"),"Year",TEXT($A61,"#")),0)</f>
        <v>9052.81</v>
      </c>
      <c r="E61">
        <f>IFERROR(GETPIVOTDATA(TEXT(E$1,"#"),Background!$A$1,"Month",TEXT($B61,"#"),"Year",TEXT($A61,"#")),0)</f>
        <v>93</v>
      </c>
      <c r="F61">
        <f>IFERROR(GETPIVOTDATA(TEXT(F$1,"#"),Background!$A$1,"Month",TEXT($B61,"#"),"Year",TEXT($A61,"#")),0)</f>
        <v>49522.23000000001</v>
      </c>
    </row>
    <row r="62" spans="1:6" x14ac:dyDescent="0.35">
      <c r="A62">
        <f>$AE$21</f>
        <v>2026</v>
      </c>
      <c r="B62" t="s">
        <v>145</v>
      </c>
      <c r="C62">
        <f>IFERROR(GETPIVOTDATA(TEXT(C$1,"#"),Background!$A$1,"Month",TEXT($B62,"#"),"Year",TEXT($A62,"#")),0)</f>
        <v>52</v>
      </c>
      <c r="D62">
        <f>IFERROR(GETPIVOTDATA(TEXT(D$1,"#"),Background!$A$1,"Month",TEXT($B62,"#"),"Year",TEXT($A62,"#")),0)</f>
        <v>22303.460000000006</v>
      </c>
      <c r="E62">
        <f>IFERROR(GETPIVOTDATA(TEXT(E$1,"#"),Background!$A$1,"Month",TEXT($B62,"#"),"Year",TEXT($A62,"#")),0)</f>
        <v>125</v>
      </c>
      <c r="F62">
        <f>IFERROR(GETPIVOTDATA(TEXT(F$1,"#"),Background!$A$1,"Month",TEXT($B62,"#"),"Year",TEXT($A62,"#")),0)</f>
        <v>58677.87999999999</v>
      </c>
    </row>
    <row r="63" spans="1:6" x14ac:dyDescent="0.35">
      <c r="A63">
        <f t="shared" ref="A63:A73" si="43">$AE$21</f>
        <v>2026</v>
      </c>
      <c r="B63" t="s">
        <v>146</v>
      </c>
      <c r="C63">
        <f>IFERROR(GETPIVOTDATA(TEXT(C$1,"#"),Background!$A$1,"Month",TEXT($B63,"#"),"Year",TEXT($A63,"#")),0)</f>
        <v>85</v>
      </c>
      <c r="D63">
        <f>IFERROR(GETPIVOTDATA(TEXT(D$1,"#"),Background!$A$1,"Month",TEXT($B63,"#"),"Year",TEXT($A63,"#")),0)</f>
        <v>8455.0999999999985</v>
      </c>
      <c r="E63">
        <f>IFERROR(GETPIVOTDATA(TEXT(E$1,"#"),Background!$A$1,"Month",TEXT($B63,"#"),"Year",TEXT($A63,"#")),0)</f>
        <v>122</v>
      </c>
      <c r="F63">
        <f>IFERROR(GETPIVOTDATA(TEXT(F$1,"#"),Background!$A$1,"Month",TEXT($B63,"#"),"Year",TEXT($A63,"#")),0)</f>
        <v>17164.039999999997</v>
      </c>
    </row>
    <row r="64" spans="1:6" x14ac:dyDescent="0.35">
      <c r="A64">
        <f t="shared" si="43"/>
        <v>2026</v>
      </c>
      <c r="B64" t="s">
        <v>147</v>
      </c>
      <c r="C64">
        <f>IFERROR(GETPIVOTDATA(TEXT(C$1,"#"),Background!$A$1,"Month",TEXT($B64,"#"),"Year",TEXT($A64,"#")),0)</f>
        <v>52</v>
      </c>
      <c r="D64">
        <f>IFERROR(GETPIVOTDATA(TEXT(D$1,"#"),Background!$A$1,"Month",TEXT($B64,"#"),"Year",TEXT($A64,"#")),0)</f>
        <v>104039.20999999996</v>
      </c>
      <c r="E64">
        <f>IFERROR(GETPIVOTDATA(TEXT(E$1,"#"),Background!$A$1,"Month",TEXT($B64,"#"),"Year",TEXT($A64,"#")),0)</f>
        <v>99</v>
      </c>
      <c r="F64">
        <f>IFERROR(GETPIVOTDATA(TEXT(F$1,"#"),Background!$A$1,"Month",TEXT($B64,"#"),"Year",TEXT($A64,"#")),0)</f>
        <v>80682.529999999984</v>
      </c>
    </row>
    <row r="65" spans="1:6" x14ac:dyDescent="0.35">
      <c r="A65">
        <f t="shared" si="43"/>
        <v>2026</v>
      </c>
      <c r="B65" t="s">
        <v>148</v>
      </c>
      <c r="C65">
        <f>IFERROR(GETPIVOTDATA(TEXT(C$1,"#"),Background!$A$1,"Month",TEXT($B65,"#"),"Year",TEXT($A65,"#")),0)</f>
        <v>47</v>
      </c>
      <c r="D65">
        <f>IFERROR(GETPIVOTDATA(TEXT(D$1,"#"),Background!$A$1,"Month",TEXT($B65,"#"),"Year",TEXT($A65,"#")),0)</f>
        <v>24817.350000000006</v>
      </c>
      <c r="E65">
        <f>IFERROR(GETPIVOTDATA(TEXT(E$1,"#"),Background!$A$1,"Month",TEXT($B65,"#"),"Year",TEXT($A65,"#")),0)</f>
        <v>106</v>
      </c>
      <c r="F65">
        <f>IFERROR(GETPIVOTDATA(TEXT(F$1,"#"),Background!$A$1,"Month",TEXT($B65,"#"),"Year",TEXT($A65,"#")),0)</f>
        <v>70969.610000000015</v>
      </c>
    </row>
    <row r="66" spans="1:6" x14ac:dyDescent="0.35">
      <c r="A66">
        <f t="shared" si="43"/>
        <v>2026</v>
      </c>
      <c r="B66" t="s">
        <v>149</v>
      </c>
      <c r="C66">
        <f>IFERROR(GETPIVOTDATA(TEXT(C$1,"#"),Background!$A$1,"Month",TEXT($B66,"#"),"Year",TEXT($A66,"#")),0)</f>
        <v>62</v>
      </c>
      <c r="D66">
        <f>IFERROR(GETPIVOTDATA(TEXT(D$1,"#"),Background!$A$1,"Month",TEXT($B66,"#"),"Year",TEXT($A66,"#")),0)</f>
        <v>11309.929999999995</v>
      </c>
      <c r="E66">
        <f>IFERROR(GETPIVOTDATA(TEXT(E$1,"#"),Background!$A$1,"Month",TEXT($B66,"#"),"Year",TEXT($A66,"#")),0)</f>
        <v>144</v>
      </c>
      <c r="F66">
        <f>IFERROR(GETPIVOTDATA(TEXT(F$1,"#"),Background!$A$1,"Month",TEXT($B66,"#"),"Year",TEXT($A66,"#")),0)</f>
        <v>39649.619999999981</v>
      </c>
    </row>
    <row r="67" spans="1:6" x14ac:dyDescent="0.35">
      <c r="A67">
        <f t="shared" si="43"/>
        <v>2026</v>
      </c>
      <c r="B67" t="s">
        <v>150</v>
      </c>
      <c r="C67">
        <f>IFERROR(GETPIVOTDATA(TEXT(C$1,"#"),Background!$A$1,"Month",TEXT($B67,"#"),"Year",TEXT($A67,"#")),0)</f>
        <v>58</v>
      </c>
      <c r="D67">
        <f>IFERROR(GETPIVOTDATA(TEXT(D$1,"#"),Background!$A$1,"Month",TEXT($B67,"#"),"Year",TEXT($A67,"#")),0)</f>
        <v>14454.179999999997</v>
      </c>
      <c r="E67">
        <f>IFERROR(GETPIVOTDATA(TEXT(E$1,"#"),Background!$A$1,"Month",TEXT($B67,"#"),"Year",TEXT($A67,"#")),0)</f>
        <v>117</v>
      </c>
      <c r="F67">
        <f>IFERROR(GETPIVOTDATA(TEXT(F$1,"#"),Background!$A$1,"Month",TEXT($B67,"#"),"Year",TEXT($A67,"#")),0)</f>
        <v>25466.280000000006</v>
      </c>
    </row>
    <row r="68" spans="1:6" x14ac:dyDescent="0.35">
      <c r="A68">
        <f t="shared" si="43"/>
        <v>2026</v>
      </c>
      <c r="B68" t="s">
        <v>151</v>
      </c>
      <c r="C68">
        <f>IFERROR(GETPIVOTDATA(TEXT(C$1,"#"),Background!$A$1,"Month",TEXT($B68,"#"),"Year",TEXT($A68,"#")),0)</f>
        <v>57</v>
      </c>
      <c r="D68">
        <f>IFERROR(GETPIVOTDATA(TEXT(D$1,"#"),Background!$A$1,"Month",TEXT($B68,"#"),"Year",TEXT($A68,"#")),0)</f>
        <v>4906.74</v>
      </c>
      <c r="E68">
        <f>IFERROR(GETPIVOTDATA(TEXT(E$1,"#"),Background!$A$1,"Month",TEXT($B68,"#"),"Year",TEXT($A68,"#")),0)</f>
        <v>113</v>
      </c>
      <c r="F68">
        <f>IFERROR(GETPIVOTDATA(TEXT(F$1,"#"),Background!$A$1,"Month",TEXT($B68,"#"),"Year",TEXT($A68,"#")),0)</f>
        <v>15729.129999999996</v>
      </c>
    </row>
    <row r="69" spans="1:6" x14ac:dyDescent="0.35">
      <c r="A69">
        <f t="shared" si="43"/>
        <v>2026</v>
      </c>
      <c r="B69" t="s">
        <v>152</v>
      </c>
      <c r="C69">
        <f>IFERROR(GETPIVOTDATA(TEXT(C$1,"#"),Background!$A$1,"Month",TEXT($B69,"#"),"Year",TEXT($A69,"#")),0)</f>
        <v>69</v>
      </c>
      <c r="D69">
        <f>IFERROR(GETPIVOTDATA(TEXT(D$1,"#"),Background!$A$1,"Month",TEXT($B69,"#"),"Year",TEXT($A69,"#")),0)</f>
        <v>26711.71000000001</v>
      </c>
      <c r="E69">
        <f>IFERROR(GETPIVOTDATA(TEXT(E$1,"#"),Background!$A$1,"Month",TEXT($B69,"#"),"Year",TEXT($A69,"#")),0)</f>
        <v>111</v>
      </c>
      <c r="F69">
        <f>IFERROR(GETPIVOTDATA(TEXT(F$1,"#"),Background!$A$1,"Month",TEXT($B69,"#"),"Year",TEXT($A69,"#")),0)</f>
        <v>67040.78</v>
      </c>
    </row>
    <row r="70" spans="1:6" x14ac:dyDescent="0.35">
      <c r="A70">
        <f t="shared" si="43"/>
        <v>2026</v>
      </c>
      <c r="B70" t="s">
        <v>153</v>
      </c>
      <c r="C70">
        <f>IFERROR(GETPIVOTDATA(TEXT(C$1,"#"),Background!$A$1,"Month",TEXT($B70,"#"),"Year",TEXT($A70,"#")),0)</f>
        <v>59</v>
      </c>
      <c r="D70">
        <f>IFERROR(GETPIVOTDATA(TEXT(D$1,"#"),Background!$A$1,"Month",TEXT($B70,"#"),"Year",TEXT($A70,"#")),0)</f>
        <v>39855.040000000001</v>
      </c>
      <c r="E70">
        <f>IFERROR(GETPIVOTDATA(TEXT(E$1,"#"),Background!$A$1,"Month",TEXT($B70,"#"),"Year",TEXT($A70,"#")),0)</f>
        <v>104</v>
      </c>
      <c r="F70">
        <f>IFERROR(GETPIVOTDATA(TEXT(F$1,"#"),Background!$A$1,"Month",TEXT($B70,"#"),"Year",TEXT($A70,"#")),0)</f>
        <v>81666.31</v>
      </c>
    </row>
    <row r="71" spans="1:6" x14ac:dyDescent="0.35">
      <c r="A71">
        <f t="shared" si="43"/>
        <v>2026</v>
      </c>
      <c r="B71" t="s">
        <v>154</v>
      </c>
      <c r="C71">
        <f>IFERROR(GETPIVOTDATA(TEXT(C$1,"#"),Background!$A$1,"Month",TEXT($B71,"#"),"Year",TEXT($A71,"#")),0)</f>
        <v>64</v>
      </c>
      <c r="D71">
        <f>IFERROR(GETPIVOTDATA(TEXT(D$1,"#"),Background!$A$1,"Month",TEXT($B71,"#"),"Year",TEXT($A71,"#")),0)</f>
        <v>30252.340000000007</v>
      </c>
      <c r="E71">
        <f>IFERROR(GETPIVOTDATA(TEXT(E$1,"#"),Background!$A$1,"Month",TEXT($B71,"#"),"Year",TEXT($A71,"#")),0)</f>
        <v>118</v>
      </c>
      <c r="F71">
        <f>IFERROR(GETPIVOTDATA(TEXT(F$1,"#"),Background!$A$1,"Month",TEXT($B71,"#"),"Year",TEXT($A71,"#")),0)</f>
        <v>56675.960000000006</v>
      </c>
    </row>
    <row r="72" spans="1:6" x14ac:dyDescent="0.35">
      <c r="A72">
        <f t="shared" si="43"/>
        <v>2026</v>
      </c>
      <c r="B72" t="s">
        <v>155</v>
      </c>
      <c r="C72">
        <f>IFERROR(GETPIVOTDATA(TEXT(C$1,"#"),Background!$A$1,"Month",TEXT($B72,"#"),"Year",TEXT($A72,"#")),0)</f>
        <v>61</v>
      </c>
      <c r="D72">
        <f>IFERROR(GETPIVOTDATA(TEXT(D$1,"#"),Background!$A$1,"Month",TEXT($B72,"#"),"Year",TEXT($A72,"#")),0)</f>
        <v>28379.83</v>
      </c>
      <c r="E72">
        <f>IFERROR(GETPIVOTDATA(TEXT(E$1,"#"),Background!$A$1,"Month",TEXT($B72,"#"),"Year",TEXT($A72,"#")),0)</f>
        <v>118</v>
      </c>
      <c r="F72">
        <f>IFERROR(GETPIVOTDATA(TEXT(F$1,"#"),Background!$A$1,"Month",TEXT($B72,"#"),"Year",TEXT($A72,"#")),0)</f>
        <v>45859.259999999987</v>
      </c>
    </row>
    <row r="73" spans="1:6" x14ac:dyDescent="0.35">
      <c r="A73">
        <f t="shared" si="43"/>
        <v>2026</v>
      </c>
      <c r="B73" t="s">
        <v>156</v>
      </c>
      <c r="C73">
        <f>IFERROR(GETPIVOTDATA(TEXT(C$1,"#"),Background!$A$1,"Month",TEXT($B73,"#"),"Year",TEXT($A73,"#")),0)</f>
        <v>48</v>
      </c>
      <c r="D73">
        <f>IFERROR(GETPIVOTDATA(TEXT(D$1,"#"),Background!$A$1,"Month",TEXT($B73,"#"),"Year",TEXT($A73,"#")),0)</f>
        <v>32190.28</v>
      </c>
      <c r="E73">
        <f>IFERROR(GETPIVOTDATA(TEXT(E$1,"#"),Background!$A$1,"Month",TEXT($B73,"#"),"Year",TEXT($A73,"#")),0)</f>
        <v>124</v>
      </c>
      <c r="F73">
        <f>IFERROR(GETPIVOTDATA(TEXT(F$1,"#"),Background!$A$1,"Month",TEXT($B73,"#"),"Year",TEXT($A73,"#")),0)</f>
        <v>103232.28</v>
      </c>
    </row>
  </sheetData>
  <mergeCells count="2">
    <mergeCell ref="W23:W24"/>
    <mergeCell ref="X23:X24"/>
  </mergeCells>
  <phoneticPr fontId="3" type="noConversion"/>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2DFA6-19D2-4E93-91B5-89B88990A904}">
  <dimension ref="A1:AE37"/>
  <sheetViews>
    <sheetView topLeftCell="I1" zoomScale="91" workbookViewId="0">
      <selection activeCell="I2" sqref="I2:AE3"/>
    </sheetView>
  </sheetViews>
  <sheetFormatPr defaultRowHeight="14.5" x14ac:dyDescent="0.35"/>
  <cols>
    <col min="1" max="1" width="11" bestFit="1" customWidth="1"/>
    <col min="2" max="2" width="45.453125" customWidth="1"/>
    <col min="3" max="3" width="9.1796875" bestFit="1" customWidth="1"/>
    <col min="4" max="4" width="10.1796875" bestFit="1" customWidth="1"/>
    <col min="5" max="5" width="8.90625" customWidth="1"/>
    <col min="6" max="6" width="19.81640625" customWidth="1"/>
    <col min="7" max="7" width="24.36328125" customWidth="1"/>
    <col min="8" max="8" width="29.08984375" customWidth="1"/>
  </cols>
  <sheetData>
    <row r="1" spans="1:31" x14ac:dyDescent="0.35">
      <c r="A1" s="3" t="s">
        <v>95</v>
      </c>
      <c r="B1" s="3" t="s">
        <v>93</v>
      </c>
      <c r="C1" s="3" t="s">
        <v>140</v>
      </c>
      <c r="D1" s="3" t="s">
        <v>141</v>
      </c>
      <c r="E1" s="3" t="s">
        <v>139</v>
      </c>
      <c r="F1" s="3" t="s">
        <v>92</v>
      </c>
      <c r="G1" s="3" t="s">
        <v>94</v>
      </c>
      <c r="H1" s="3" t="s">
        <v>134</v>
      </c>
    </row>
    <row r="2" spans="1:31" ht="14.5" customHeight="1" x14ac:dyDescent="0.75">
      <c r="A2" t="s">
        <v>96</v>
      </c>
      <c r="B2" t="s">
        <v>1</v>
      </c>
      <c r="C2">
        <v>345.59</v>
      </c>
      <c r="D2" s="18">
        <v>431.99</v>
      </c>
      <c r="E2" s="4">
        <v>0.8</v>
      </c>
      <c r="F2" t="s">
        <v>17</v>
      </c>
      <c r="G2" t="s">
        <v>0</v>
      </c>
      <c r="H2" t="s">
        <v>60</v>
      </c>
      <c r="I2" s="32"/>
      <c r="J2" s="33"/>
      <c r="K2" s="33"/>
      <c r="L2" s="33"/>
      <c r="M2" s="33"/>
      <c r="N2" s="33"/>
      <c r="O2" s="33"/>
      <c r="P2" s="33"/>
      <c r="Q2" s="33"/>
      <c r="R2" s="33"/>
      <c r="S2" s="33"/>
      <c r="T2" s="33"/>
      <c r="U2" s="33"/>
      <c r="V2" s="33"/>
      <c r="W2" s="33"/>
      <c r="X2" s="33"/>
      <c r="Y2" s="33"/>
      <c r="Z2" s="33"/>
      <c r="AA2" s="33"/>
      <c r="AB2" s="33"/>
      <c r="AC2" s="33"/>
      <c r="AD2" s="33"/>
      <c r="AE2" s="33"/>
    </row>
    <row r="3" spans="1:31" ht="14.5" customHeight="1" x14ac:dyDescent="0.75">
      <c r="A3" t="s">
        <v>97</v>
      </c>
      <c r="B3" t="s">
        <v>18</v>
      </c>
      <c r="C3">
        <v>174.99</v>
      </c>
      <c r="D3" s="18">
        <v>249.99</v>
      </c>
      <c r="E3" s="4">
        <v>0.7</v>
      </c>
      <c r="F3" t="s">
        <v>19</v>
      </c>
      <c r="G3" t="s">
        <v>0</v>
      </c>
      <c r="H3" t="s">
        <v>61</v>
      </c>
      <c r="I3" s="33"/>
      <c r="J3" s="33"/>
      <c r="K3" s="33"/>
      <c r="L3" s="33"/>
      <c r="M3" s="33"/>
      <c r="N3" s="33"/>
      <c r="O3" s="33"/>
      <c r="P3" s="33"/>
      <c r="Q3" s="33"/>
      <c r="R3" s="33"/>
      <c r="S3" s="33"/>
      <c r="T3" s="33"/>
      <c r="U3" s="33"/>
      <c r="V3" s="33"/>
      <c r="W3" s="33"/>
      <c r="X3" s="33"/>
      <c r="Y3" s="33"/>
      <c r="Z3" s="33"/>
      <c r="AA3" s="33"/>
      <c r="AB3" s="33"/>
      <c r="AC3" s="33"/>
      <c r="AD3" s="33"/>
      <c r="AE3" s="33"/>
    </row>
    <row r="4" spans="1:31" x14ac:dyDescent="0.35">
      <c r="A4" t="s">
        <v>98</v>
      </c>
      <c r="B4" t="s">
        <v>20</v>
      </c>
      <c r="C4">
        <v>64.989999999999995</v>
      </c>
      <c r="D4" s="18">
        <v>99.99</v>
      </c>
      <c r="E4" s="4">
        <v>0.65</v>
      </c>
      <c r="F4" t="s">
        <v>19</v>
      </c>
      <c r="G4" t="s">
        <v>0</v>
      </c>
      <c r="H4" t="s">
        <v>62</v>
      </c>
    </row>
    <row r="5" spans="1:31" x14ac:dyDescent="0.35">
      <c r="A5" t="s">
        <v>99</v>
      </c>
      <c r="B5" t="s">
        <v>21</v>
      </c>
      <c r="C5">
        <v>41.99</v>
      </c>
      <c r="D5" s="18">
        <v>69.989999999999995</v>
      </c>
      <c r="E5" s="4">
        <v>0.6</v>
      </c>
      <c r="F5" t="s">
        <v>19</v>
      </c>
      <c r="G5" t="s">
        <v>0</v>
      </c>
      <c r="H5" t="s">
        <v>63</v>
      </c>
    </row>
    <row r="6" spans="1:31" x14ac:dyDescent="0.35">
      <c r="A6" t="s">
        <v>100</v>
      </c>
      <c r="B6" t="s">
        <v>22</v>
      </c>
      <c r="C6">
        <v>10</v>
      </c>
      <c r="D6" s="18">
        <v>19.989999999999998</v>
      </c>
      <c r="E6" s="4">
        <v>0.5</v>
      </c>
      <c r="F6" t="s">
        <v>23</v>
      </c>
      <c r="G6" t="s">
        <v>0</v>
      </c>
      <c r="H6" t="s">
        <v>64</v>
      </c>
    </row>
    <row r="7" spans="1:31" x14ac:dyDescent="0.35">
      <c r="A7" t="s">
        <v>101</v>
      </c>
      <c r="B7" t="s">
        <v>24</v>
      </c>
      <c r="C7">
        <v>14</v>
      </c>
      <c r="D7" s="18">
        <v>27.99</v>
      </c>
      <c r="E7" s="4">
        <v>0.5</v>
      </c>
      <c r="F7" t="s">
        <v>23</v>
      </c>
      <c r="G7" t="s">
        <v>0</v>
      </c>
      <c r="H7" t="s">
        <v>65</v>
      </c>
    </row>
    <row r="8" spans="1:31" x14ac:dyDescent="0.35">
      <c r="A8" t="s">
        <v>102</v>
      </c>
      <c r="B8" t="s">
        <v>25</v>
      </c>
      <c r="C8">
        <v>15</v>
      </c>
      <c r="D8" s="18">
        <v>29.99</v>
      </c>
      <c r="E8" s="4">
        <v>0.5</v>
      </c>
      <c r="F8" t="s">
        <v>26</v>
      </c>
      <c r="G8" t="s">
        <v>0</v>
      </c>
      <c r="H8" t="s">
        <v>66</v>
      </c>
    </row>
    <row r="9" spans="1:31" x14ac:dyDescent="0.35">
      <c r="A9" t="s">
        <v>103</v>
      </c>
      <c r="B9" t="s">
        <v>27</v>
      </c>
      <c r="C9">
        <v>234.5</v>
      </c>
      <c r="D9" s="18">
        <v>275.88</v>
      </c>
      <c r="E9" s="4">
        <v>0.85</v>
      </c>
      <c r="F9" t="s">
        <v>19</v>
      </c>
      <c r="G9" t="s">
        <v>0</v>
      </c>
      <c r="H9" t="s">
        <v>67</v>
      </c>
    </row>
    <row r="10" spans="1:31" x14ac:dyDescent="0.35">
      <c r="A10" t="s">
        <v>104</v>
      </c>
      <c r="B10" t="s">
        <v>28</v>
      </c>
      <c r="C10">
        <v>199.99</v>
      </c>
      <c r="D10" s="18">
        <v>249.99</v>
      </c>
      <c r="E10" s="4">
        <v>0.8</v>
      </c>
      <c r="F10" t="s">
        <v>29</v>
      </c>
      <c r="G10" t="s">
        <v>2</v>
      </c>
      <c r="H10" t="s">
        <v>68</v>
      </c>
    </row>
    <row r="11" spans="1:31" x14ac:dyDescent="0.35">
      <c r="A11" t="s">
        <v>105</v>
      </c>
      <c r="B11" t="s">
        <v>36</v>
      </c>
      <c r="C11">
        <v>38.99</v>
      </c>
      <c r="D11" s="18">
        <v>59.99</v>
      </c>
      <c r="E11" s="4">
        <v>0.65</v>
      </c>
      <c r="F11" t="s">
        <v>35</v>
      </c>
      <c r="G11" t="s">
        <v>2</v>
      </c>
      <c r="H11" t="s">
        <v>69</v>
      </c>
    </row>
    <row r="12" spans="1:31" x14ac:dyDescent="0.35">
      <c r="A12" t="s">
        <v>106</v>
      </c>
      <c r="B12" t="s">
        <v>199</v>
      </c>
      <c r="C12">
        <v>21.99</v>
      </c>
      <c r="D12" s="18">
        <v>39.99</v>
      </c>
      <c r="E12" s="4">
        <v>0.55000000000000004</v>
      </c>
      <c r="F12" t="s">
        <v>23</v>
      </c>
      <c r="G12" t="s">
        <v>2</v>
      </c>
      <c r="H12" t="s">
        <v>70</v>
      </c>
    </row>
    <row r="13" spans="1:31" x14ac:dyDescent="0.35">
      <c r="A13" t="s">
        <v>107</v>
      </c>
      <c r="B13" t="s">
        <v>38</v>
      </c>
      <c r="C13">
        <v>21.99</v>
      </c>
      <c r="D13" s="18">
        <v>39.99</v>
      </c>
      <c r="E13" s="4">
        <v>0.55000000000000004</v>
      </c>
      <c r="F13" t="s">
        <v>23</v>
      </c>
      <c r="G13" t="s">
        <v>2</v>
      </c>
      <c r="H13" t="s">
        <v>71</v>
      </c>
    </row>
    <row r="14" spans="1:31" x14ac:dyDescent="0.35">
      <c r="A14" t="s">
        <v>108</v>
      </c>
      <c r="B14" t="s">
        <v>30</v>
      </c>
      <c r="C14">
        <v>32.71</v>
      </c>
      <c r="D14" s="18">
        <v>50.32</v>
      </c>
      <c r="E14" s="4">
        <v>0.65</v>
      </c>
      <c r="F14" t="s">
        <v>33</v>
      </c>
      <c r="G14" t="s">
        <v>2</v>
      </c>
      <c r="H14" t="s">
        <v>72</v>
      </c>
    </row>
    <row r="15" spans="1:31" x14ac:dyDescent="0.35">
      <c r="A15" t="s">
        <v>109</v>
      </c>
      <c r="B15" t="s">
        <v>31</v>
      </c>
      <c r="C15">
        <v>89.91</v>
      </c>
      <c r="D15" s="18">
        <v>119.88</v>
      </c>
      <c r="E15" s="4">
        <v>0.75</v>
      </c>
      <c r="F15" t="s">
        <v>33</v>
      </c>
      <c r="G15" t="s">
        <v>2</v>
      </c>
      <c r="H15" t="s">
        <v>73</v>
      </c>
    </row>
    <row r="16" spans="1:31" x14ac:dyDescent="0.35">
      <c r="A16" t="s">
        <v>110</v>
      </c>
      <c r="B16" t="s">
        <v>32</v>
      </c>
      <c r="C16">
        <v>23.03</v>
      </c>
      <c r="D16" s="18">
        <v>41.88</v>
      </c>
      <c r="E16" s="4">
        <v>0.55000000000000004</v>
      </c>
      <c r="F16" t="s">
        <v>33</v>
      </c>
      <c r="G16" t="s">
        <v>2</v>
      </c>
      <c r="H16" t="s">
        <v>74</v>
      </c>
    </row>
    <row r="17" spans="1:8" x14ac:dyDescent="0.35">
      <c r="A17" t="s">
        <v>111</v>
      </c>
      <c r="B17" t="s">
        <v>34</v>
      </c>
      <c r="C17">
        <v>89.99</v>
      </c>
      <c r="D17" s="18">
        <v>119.99</v>
      </c>
      <c r="E17" s="4">
        <v>0.75</v>
      </c>
      <c r="F17" t="s">
        <v>35</v>
      </c>
      <c r="G17" t="s">
        <v>2</v>
      </c>
      <c r="H17" t="s">
        <v>75</v>
      </c>
    </row>
    <row r="18" spans="1:8" x14ac:dyDescent="0.35">
      <c r="A18" t="s">
        <v>112</v>
      </c>
      <c r="B18" t="s">
        <v>39</v>
      </c>
      <c r="C18">
        <v>207.99</v>
      </c>
      <c r="D18" s="18">
        <v>259.99</v>
      </c>
      <c r="E18" s="4">
        <v>0.8</v>
      </c>
      <c r="F18" t="s">
        <v>29</v>
      </c>
      <c r="G18" t="s">
        <v>3</v>
      </c>
      <c r="H18" t="s">
        <v>76</v>
      </c>
    </row>
    <row r="19" spans="1:8" x14ac:dyDescent="0.35">
      <c r="A19" t="s">
        <v>113</v>
      </c>
      <c r="B19" t="s">
        <v>40</v>
      </c>
      <c r="C19">
        <v>183.25</v>
      </c>
      <c r="D19" s="18">
        <v>215.59</v>
      </c>
      <c r="E19" s="4">
        <v>0.85</v>
      </c>
      <c r="F19" t="s">
        <v>41</v>
      </c>
      <c r="G19" t="s">
        <v>3</v>
      </c>
      <c r="H19" t="s">
        <v>77</v>
      </c>
    </row>
    <row r="20" spans="1:8" x14ac:dyDescent="0.35">
      <c r="A20" t="s">
        <v>114</v>
      </c>
      <c r="B20" t="s">
        <v>43</v>
      </c>
      <c r="C20">
        <v>20</v>
      </c>
      <c r="D20" s="18">
        <v>39.99</v>
      </c>
      <c r="E20" s="4">
        <v>0.5</v>
      </c>
      <c r="F20" t="s">
        <v>26</v>
      </c>
      <c r="G20" t="s">
        <v>3</v>
      </c>
      <c r="H20" t="s">
        <v>78</v>
      </c>
    </row>
    <row r="21" spans="1:8" x14ac:dyDescent="0.35">
      <c r="A21" t="s">
        <v>115</v>
      </c>
      <c r="B21" t="s">
        <v>44</v>
      </c>
      <c r="C21">
        <v>294.02</v>
      </c>
      <c r="D21" s="18">
        <v>326.69</v>
      </c>
      <c r="E21" s="4">
        <v>0.9</v>
      </c>
      <c r="F21" t="s">
        <v>41</v>
      </c>
      <c r="G21" t="s">
        <v>3</v>
      </c>
      <c r="H21" t="s">
        <v>79</v>
      </c>
    </row>
    <row r="22" spans="1:8" x14ac:dyDescent="0.35">
      <c r="A22" t="s">
        <v>116</v>
      </c>
      <c r="B22" t="s">
        <v>200</v>
      </c>
      <c r="C22">
        <v>20</v>
      </c>
      <c r="D22" s="18">
        <v>39.99</v>
      </c>
      <c r="E22" s="4">
        <v>0.5</v>
      </c>
      <c r="F22" t="s">
        <v>23</v>
      </c>
      <c r="G22" t="s">
        <v>3</v>
      </c>
      <c r="H22" t="s">
        <v>70</v>
      </c>
    </row>
    <row r="23" spans="1:8" x14ac:dyDescent="0.35">
      <c r="A23" t="s">
        <v>117</v>
      </c>
      <c r="B23" t="s">
        <v>42</v>
      </c>
      <c r="C23">
        <v>584.99</v>
      </c>
      <c r="D23" s="18">
        <v>649.99</v>
      </c>
      <c r="E23" s="4">
        <v>0.9</v>
      </c>
      <c r="F23" t="s">
        <v>29</v>
      </c>
      <c r="G23" t="s">
        <v>3</v>
      </c>
      <c r="H23" t="s">
        <v>75</v>
      </c>
    </row>
    <row r="24" spans="1:8" x14ac:dyDescent="0.35">
      <c r="A24" t="s">
        <v>118</v>
      </c>
      <c r="B24" t="s">
        <v>5</v>
      </c>
      <c r="C24">
        <v>4495.5</v>
      </c>
      <c r="D24" s="18">
        <v>4995</v>
      </c>
      <c r="E24" s="4">
        <v>0.9</v>
      </c>
      <c r="F24" t="s">
        <v>17</v>
      </c>
      <c r="G24" t="s">
        <v>4</v>
      </c>
      <c r="H24" t="s">
        <v>80</v>
      </c>
    </row>
    <row r="25" spans="1:8" x14ac:dyDescent="0.35">
      <c r="A25" t="s">
        <v>119</v>
      </c>
      <c r="B25" t="s">
        <v>45</v>
      </c>
      <c r="C25">
        <v>35</v>
      </c>
      <c r="D25" s="18">
        <v>70</v>
      </c>
      <c r="E25" s="4">
        <v>0.5</v>
      </c>
      <c r="F25" t="s">
        <v>46</v>
      </c>
      <c r="G25" t="s">
        <v>4</v>
      </c>
      <c r="H25" t="s">
        <v>81</v>
      </c>
    </row>
    <row r="26" spans="1:8" x14ac:dyDescent="0.35">
      <c r="A26" t="s">
        <v>120</v>
      </c>
      <c r="B26" t="s">
        <v>6</v>
      </c>
      <c r="C26">
        <v>12600</v>
      </c>
      <c r="D26" s="18">
        <v>14000</v>
      </c>
      <c r="E26" s="4">
        <v>0.9</v>
      </c>
      <c r="F26" t="s">
        <v>47</v>
      </c>
      <c r="G26" t="s">
        <v>4</v>
      </c>
      <c r="H26" t="s">
        <v>82</v>
      </c>
    </row>
    <row r="27" spans="1:8" x14ac:dyDescent="0.35">
      <c r="A27" t="s">
        <v>121</v>
      </c>
      <c r="B27" t="s">
        <v>7</v>
      </c>
      <c r="C27">
        <v>12</v>
      </c>
      <c r="D27" s="18">
        <v>20</v>
      </c>
      <c r="E27" s="4">
        <v>0.6</v>
      </c>
      <c r="F27" t="s">
        <v>48</v>
      </c>
      <c r="G27" t="s">
        <v>8</v>
      </c>
      <c r="H27" t="s">
        <v>83</v>
      </c>
    </row>
    <row r="28" spans="1:8" x14ac:dyDescent="0.35">
      <c r="A28" t="s">
        <v>122</v>
      </c>
      <c r="B28" t="s">
        <v>49</v>
      </c>
      <c r="C28">
        <v>211.65</v>
      </c>
      <c r="D28" s="18">
        <v>249</v>
      </c>
      <c r="E28" s="4">
        <v>0.85</v>
      </c>
      <c r="F28" t="s">
        <v>133</v>
      </c>
      <c r="G28" t="s">
        <v>8</v>
      </c>
      <c r="H28" t="s">
        <v>84</v>
      </c>
    </row>
    <row r="29" spans="1:8" x14ac:dyDescent="0.35">
      <c r="A29" t="s">
        <v>123</v>
      </c>
      <c r="B29" t="s">
        <v>50</v>
      </c>
      <c r="C29">
        <v>96.75</v>
      </c>
      <c r="D29" s="18">
        <v>129</v>
      </c>
      <c r="E29" s="4">
        <v>0.75</v>
      </c>
      <c r="F29" t="s">
        <v>48</v>
      </c>
      <c r="G29" t="s">
        <v>8</v>
      </c>
      <c r="H29" t="s">
        <v>85</v>
      </c>
    </row>
    <row r="30" spans="1:8" x14ac:dyDescent="0.35">
      <c r="A30" t="s">
        <v>124</v>
      </c>
      <c r="B30" t="s">
        <v>51</v>
      </c>
      <c r="C30">
        <v>96.75</v>
      </c>
      <c r="D30" s="18">
        <v>129</v>
      </c>
      <c r="E30" s="4">
        <v>0.75</v>
      </c>
      <c r="F30" t="s">
        <v>52</v>
      </c>
      <c r="G30" t="s">
        <v>8</v>
      </c>
      <c r="H30" t="s">
        <v>86</v>
      </c>
    </row>
    <row r="31" spans="1:8" x14ac:dyDescent="0.35">
      <c r="A31" t="s">
        <v>125</v>
      </c>
      <c r="B31" t="s">
        <v>53</v>
      </c>
      <c r="C31">
        <v>62.99</v>
      </c>
      <c r="D31" s="18">
        <v>89.99</v>
      </c>
      <c r="E31" s="4">
        <v>0.7</v>
      </c>
      <c r="F31" t="s">
        <v>23</v>
      </c>
      <c r="G31" t="s">
        <v>8</v>
      </c>
      <c r="H31" t="s">
        <v>87</v>
      </c>
    </row>
    <row r="32" spans="1:8" x14ac:dyDescent="0.35">
      <c r="A32" t="s">
        <v>126</v>
      </c>
      <c r="B32" t="s">
        <v>9</v>
      </c>
      <c r="C32">
        <v>62.99</v>
      </c>
      <c r="D32" s="18">
        <v>89.99</v>
      </c>
      <c r="E32" s="4">
        <v>0.7</v>
      </c>
      <c r="F32" t="s">
        <v>54</v>
      </c>
      <c r="G32" t="s">
        <v>8</v>
      </c>
      <c r="H32" t="s">
        <v>189</v>
      </c>
    </row>
    <row r="33" spans="1:8" x14ac:dyDescent="0.35">
      <c r="A33" t="s">
        <v>127</v>
      </c>
      <c r="B33" t="s">
        <v>10</v>
      </c>
      <c r="C33">
        <v>38.99</v>
      </c>
      <c r="D33" s="18">
        <v>59.99</v>
      </c>
      <c r="E33" s="4">
        <v>0.65</v>
      </c>
      <c r="F33" t="s">
        <v>55</v>
      </c>
      <c r="G33" t="s">
        <v>12</v>
      </c>
      <c r="H33" t="s">
        <v>88</v>
      </c>
    </row>
    <row r="34" spans="1:8" x14ac:dyDescent="0.35">
      <c r="A34" t="s">
        <v>128</v>
      </c>
      <c r="B34" t="s">
        <v>11</v>
      </c>
      <c r="C34">
        <v>74.989999999999995</v>
      </c>
      <c r="D34" s="18">
        <v>99.99</v>
      </c>
      <c r="E34" s="4">
        <v>0.75</v>
      </c>
      <c r="F34" t="s">
        <v>23</v>
      </c>
      <c r="G34" t="s">
        <v>12</v>
      </c>
      <c r="H34" t="s">
        <v>89</v>
      </c>
    </row>
    <row r="35" spans="1:8" x14ac:dyDescent="0.35">
      <c r="A35" t="s">
        <v>129</v>
      </c>
      <c r="B35" t="s">
        <v>14</v>
      </c>
      <c r="C35">
        <v>359.96</v>
      </c>
      <c r="D35" s="18">
        <v>399.95</v>
      </c>
      <c r="E35" s="4">
        <v>0.9</v>
      </c>
      <c r="F35" t="s">
        <v>17</v>
      </c>
      <c r="G35" t="s">
        <v>13</v>
      </c>
      <c r="H35" t="s">
        <v>90</v>
      </c>
    </row>
    <row r="36" spans="1:8" x14ac:dyDescent="0.35">
      <c r="A36" t="s">
        <v>130</v>
      </c>
      <c r="B36" t="s">
        <v>56</v>
      </c>
      <c r="C36">
        <v>244.3</v>
      </c>
      <c r="D36" s="18">
        <v>349</v>
      </c>
      <c r="E36" s="4">
        <v>0.7</v>
      </c>
      <c r="F36" t="s">
        <v>57</v>
      </c>
      <c r="G36" t="s">
        <v>13</v>
      </c>
      <c r="H36" t="s">
        <v>15</v>
      </c>
    </row>
    <row r="37" spans="1:8" x14ac:dyDescent="0.35">
      <c r="A37" t="s">
        <v>131</v>
      </c>
      <c r="B37" t="s">
        <v>16</v>
      </c>
      <c r="C37">
        <v>34.549999999999997</v>
      </c>
      <c r="D37" s="18">
        <v>53.15</v>
      </c>
      <c r="E37" s="4">
        <v>0.65</v>
      </c>
      <c r="F37" t="s">
        <v>58</v>
      </c>
      <c r="G37" t="s">
        <v>13</v>
      </c>
      <c r="H37" t="s">
        <v>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6ADA7-22EF-4535-B3AE-C075E8C37324}">
  <dimension ref="A1:AH2228"/>
  <sheetViews>
    <sheetView topLeftCell="B1" zoomScale="47" zoomScaleNormal="47" workbookViewId="0">
      <pane ySplit="1" topLeftCell="A47" activePane="bottomLeft" state="frozen"/>
      <selection pane="bottomLeft" activeCell="L47" sqref="L47:AH48"/>
    </sheetView>
  </sheetViews>
  <sheetFormatPr defaultRowHeight="14.5" x14ac:dyDescent="0.35"/>
  <cols>
    <col min="1" max="1" width="10.90625" bestFit="1" customWidth="1"/>
    <col min="2" max="2" width="11" bestFit="1" customWidth="1"/>
    <col min="3" max="3" width="30" customWidth="1"/>
    <col min="4" max="4" width="9.36328125" style="1" customWidth="1"/>
    <col min="5" max="5" width="12" bestFit="1" customWidth="1"/>
    <col min="6" max="6" width="7" style="1" customWidth="1"/>
    <col min="7" max="7" width="12" bestFit="1" customWidth="1"/>
    <col min="8" max="8" width="17.81640625" customWidth="1"/>
    <col min="9" max="9" width="24.453125" bestFit="1" customWidth="1"/>
    <col min="10" max="10" width="11" bestFit="1" customWidth="1"/>
  </cols>
  <sheetData>
    <row r="1" spans="1:11" x14ac:dyDescent="0.35">
      <c r="A1" s="3" t="s">
        <v>59</v>
      </c>
      <c r="B1" s="3" t="s">
        <v>95</v>
      </c>
      <c r="C1" s="3" t="s">
        <v>93</v>
      </c>
      <c r="D1" s="3" t="s">
        <v>137</v>
      </c>
      <c r="E1" s="3" t="s">
        <v>138</v>
      </c>
      <c r="F1" s="3" t="s">
        <v>142</v>
      </c>
      <c r="G1" s="3" t="s">
        <v>132</v>
      </c>
      <c r="H1" s="3" t="s">
        <v>92</v>
      </c>
      <c r="I1" s="3" t="s">
        <v>94</v>
      </c>
      <c r="J1" s="3" t="s">
        <v>135</v>
      </c>
      <c r="K1" s="3" t="s">
        <v>136</v>
      </c>
    </row>
    <row r="2" spans="1:11" x14ac:dyDescent="0.35">
      <c r="A2" s="2">
        <v>44197</v>
      </c>
      <c r="B2" t="s">
        <v>96</v>
      </c>
      <c r="C2" t="s">
        <v>1</v>
      </c>
      <c r="D2" s="1">
        <v>33</v>
      </c>
      <c r="E2" s="5">
        <v>11404.47</v>
      </c>
      <c r="F2" s="1">
        <v>0</v>
      </c>
      <c r="G2" s="5">
        <v>0</v>
      </c>
      <c r="H2" t="s">
        <v>17</v>
      </c>
      <c r="I2" t="s">
        <v>0</v>
      </c>
      <c r="J2" s="1" t="s">
        <v>145</v>
      </c>
      <c r="K2" s="1">
        <v>2021</v>
      </c>
    </row>
    <row r="3" spans="1:11" x14ac:dyDescent="0.35">
      <c r="A3" s="2">
        <v>44197</v>
      </c>
      <c r="B3" t="s">
        <v>97</v>
      </c>
      <c r="C3" t="s">
        <v>18</v>
      </c>
      <c r="D3" s="1">
        <v>37</v>
      </c>
      <c r="E3" s="5">
        <v>6474.63</v>
      </c>
      <c r="F3" s="1">
        <v>0</v>
      </c>
      <c r="G3" s="5">
        <v>0</v>
      </c>
      <c r="H3" t="s">
        <v>19</v>
      </c>
      <c r="I3" t="s">
        <v>0</v>
      </c>
      <c r="J3" s="1" t="s">
        <v>145</v>
      </c>
      <c r="K3" s="1">
        <v>2021</v>
      </c>
    </row>
    <row r="4" spans="1:11" x14ac:dyDescent="0.35">
      <c r="A4" s="2">
        <v>44197</v>
      </c>
      <c r="B4" t="s">
        <v>98</v>
      </c>
      <c r="C4" t="s">
        <v>20</v>
      </c>
      <c r="D4" s="1">
        <v>39</v>
      </c>
      <c r="E4" s="5">
        <v>2534.6099999999997</v>
      </c>
      <c r="F4" s="1">
        <v>0</v>
      </c>
      <c r="G4" s="5">
        <v>0</v>
      </c>
      <c r="H4" t="s">
        <v>19</v>
      </c>
      <c r="I4" t="s">
        <v>0</v>
      </c>
      <c r="J4" s="1" t="s">
        <v>145</v>
      </c>
      <c r="K4" s="1">
        <v>2021</v>
      </c>
    </row>
    <row r="5" spans="1:11" x14ac:dyDescent="0.35">
      <c r="A5" s="2">
        <v>44197</v>
      </c>
      <c r="B5" t="s">
        <v>99</v>
      </c>
      <c r="C5" t="s">
        <v>21</v>
      </c>
      <c r="D5" s="1">
        <v>44</v>
      </c>
      <c r="E5" s="5">
        <v>1847.5600000000002</v>
      </c>
      <c r="F5" s="1">
        <v>0</v>
      </c>
      <c r="G5" s="5">
        <v>0</v>
      </c>
      <c r="H5" t="s">
        <v>19</v>
      </c>
      <c r="I5" t="s">
        <v>0</v>
      </c>
      <c r="J5" s="1" t="s">
        <v>145</v>
      </c>
      <c r="K5" s="1">
        <v>2021</v>
      </c>
    </row>
    <row r="6" spans="1:11" x14ac:dyDescent="0.35">
      <c r="A6" s="2">
        <v>44197</v>
      </c>
      <c r="B6" t="s">
        <v>100</v>
      </c>
      <c r="C6" t="s">
        <v>22</v>
      </c>
      <c r="D6" s="1">
        <v>40</v>
      </c>
      <c r="E6" s="5">
        <v>400</v>
      </c>
      <c r="F6" s="1">
        <v>0</v>
      </c>
      <c r="G6" s="5">
        <v>0</v>
      </c>
      <c r="H6" t="s">
        <v>23</v>
      </c>
      <c r="I6" t="s">
        <v>0</v>
      </c>
      <c r="J6" s="1" t="s">
        <v>145</v>
      </c>
      <c r="K6" s="1">
        <v>2021</v>
      </c>
    </row>
    <row r="7" spans="1:11" x14ac:dyDescent="0.35">
      <c r="A7" s="2">
        <v>44197</v>
      </c>
      <c r="B7" t="s">
        <v>101</v>
      </c>
      <c r="C7" t="s">
        <v>24</v>
      </c>
      <c r="D7" s="1">
        <v>2</v>
      </c>
      <c r="E7" s="5">
        <v>28</v>
      </c>
      <c r="F7" s="1">
        <v>0</v>
      </c>
      <c r="G7" s="5">
        <v>0</v>
      </c>
      <c r="H7" t="s">
        <v>23</v>
      </c>
      <c r="I7" t="s">
        <v>0</v>
      </c>
      <c r="J7" s="1" t="s">
        <v>145</v>
      </c>
      <c r="K7" s="1">
        <v>2021</v>
      </c>
    </row>
    <row r="8" spans="1:11" x14ac:dyDescent="0.35">
      <c r="A8" s="2">
        <v>44197</v>
      </c>
      <c r="B8" t="s">
        <v>102</v>
      </c>
      <c r="C8" t="s">
        <v>25</v>
      </c>
      <c r="D8" s="1">
        <v>6</v>
      </c>
      <c r="E8" s="5">
        <v>90</v>
      </c>
      <c r="F8" s="1">
        <v>0</v>
      </c>
      <c r="G8" s="5">
        <v>0</v>
      </c>
      <c r="H8" t="s">
        <v>26</v>
      </c>
      <c r="I8" t="s">
        <v>0</v>
      </c>
      <c r="J8" s="1" t="s">
        <v>145</v>
      </c>
      <c r="K8" s="1">
        <v>2021</v>
      </c>
    </row>
    <row r="9" spans="1:11" x14ac:dyDescent="0.35">
      <c r="A9" s="2">
        <v>44197</v>
      </c>
      <c r="B9" t="s">
        <v>103</v>
      </c>
      <c r="C9" t="s">
        <v>27</v>
      </c>
      <c r="D9" s="1">
        <v>1</v>
      </c>
      <c r="E9" s="5">
        <v>234.5</v>
      </c>
      <c r="F9" s="1">
        <v>0</v>
      </c>
      <c r="G9" s="5">
        <v>0</v>
      </c>
      <c r="H9" t="s">
        <v>19</v>
      </c>
      <c r="I9" t="s">
        <v>0</v>
      </c>
      <c r="J9" s="1" t="s">
        <v>145</v>
      </c>
      <c r="K9" s="1">
        <v>2021</v>
      </c>
    </row>
    <row r="10" spans="1:11" x14ac:dyDescent="0.35">
      <c r="A10" s="2">
        <v>44197</v>
      </c>
      <c r="B10" t="s">
        <v>104</v>
      </c>
      <c r="C10" t="s">
        <v>28</v>
      </c>
      <c r="D10" s="1">
        <v>4</v>
      </c>
      <c r="E10" s="5">
        <v>799.96</v>
      </c>
      <c r="F10" s="1">
        <v>0</v>
      </c>
      <c r="G10" s="5">
        <v>0</v>
      </c>
      <c r="H10" t="s">
        <v>29</v>
      </c>
      <c r="I10" t="s">
        <v>2</v>
      </c>
      <c r="J10" s="1" t="s">
        <v>145</v>
      </c>
      <c r="K10" s="1">
        <v>2021</v>
      </c>
    </row>
    <row r="11" spans="1:11" x14ac:dyDescent="0.35">
      <c r="A11" s="2">
        <v>44197</v>
      </c>
      <c r="B11" t="s">
        <v>105</v>
      </c>
      <c r="C11" t="s">
        <v>36</v>
      </c>
      <c r="D11" s="1">
        <v>2</v>
      </c>
      <c r="E11" s="5">
        <v>77.98</v>
      </c>
      <c r="F11" s="1">
        <v>0</v>
      </c>
      <c r="G11" s="5">
        <v>0</v>
      </c>
      <c r="H11" t="s">
        <v>35</v>
      </c>
      <c r="I11" t="s">
        <v>2</v>
      </c>
      <c r="J11" s="1" t="s">
        <v>145</v>
      </c>
      <c r="K11" s="1">
        <v>2021</v>
      </c>
    </row>
    <row r="12" spans="1:11" x14ac:dyDescent="0.35">
      <c r="A12" s="2">
        <v>44197</v>
      </c>
      <c r="B12" t="s">
        <v>106</v>
      </c>
      <c r="C12" t="s">
        <v>37</v>
      </c>
      <c r="D12" s="1">
        <v>1</v>
      </c>
      <c r="E12" s="5">
        <v>21.99</v>
      </c>
      <c r="F12" s="1">
        <v>0</v>
      </c>
      <c r="G12" s="5">
        <v>0</v>
      </c>
      <c r="H12" t="s">
        <v>23</v>
      </c>
      <c r="I12" t="s">
        <v>2</v>
      </c>
      <c r="J12" s="1" t="s">
        <v>145</v>
      </c>
      <c r="K12" s="1">
        <v>2021</v>
      </c>
    </row>
    <row r="13" spans="1:11" x14ac:dyDescent="0.35">
      <c r="A13" s="2">
        <v>44197</v>
      </c>
      <c r="B13" t="s">
        <v>107</v>
      </c>
      <c r="C13" t="s">
        <v>38</v>
      </c>
      <c r="D13" s="1">
        <v>5</v>
      </c>
      <c r="E13" s="5">
        <v>109.94999999999999</v>
      </c>
      <c r="F13" s="1">
        <v>0</v>
      </c>
      <c r="G13" s="5">
        <v>0</v>
      </c>
      <c r="H13" t="s">
        <v>23</v>
      </c>
      <c r="I13" t="s">
        <v>2</v>
      </c>
      <c r="J13" s="1" t="s">
        <v>145</v>
      </c>
      <c r="K13" s="1">
        <v>2021</v>
      </c>
    </row>
    <row r="14" spans="1:11" x14ac:dyDescent="0.35">
      <c r="A14" s="2">
        <v>44197</v>
      </c>
      <c r="B14" t="s">
        <v>108</v>
      </c>
      <c r="C14" t="s">
        <v>30</v>
      </c>
      <c r="D14" s="1">
        <v>8</v>
      </c>
      <c r="E14" s="5">
        <v>261.68</v>
      </c>
      <c r="F14" s="1">
        <v>0</v>
      </c>
      <c r="G14" s="5">
        <v>0</v>
      </c>
      <c r="H14" t="s">
        <v>33</v>
      </c>
      <c r="I14" t="s">
        <v>2</v>
      </c>
      <c r="J14" s="1" t="s">
        <v>145</v>
      </c>
      <c r="K14" s="1">
        <v>2021</v>
      </c>
    </row>
    <row r="15" spans="1:11" x14ac:dyDescent="0.35">
      <c r="A15" s="2">
        <v>44197</v>
      </c>
      <c r="B15" t="s">
        <v>109</v>
      </c>
      <c r="C15" t="s">
        <v>31</v>
      </c>
      <c r="D15" s="1">
        <v>5</v>
      </c>
      <c r="E15" s="5">
        <v>449.54999999999995</v>
      </c>
      <c r="F15" s="1">
        <v>0</v>
      </c>
      <c r="G15" s="5">
        <v>0</v>
      </c>
      <c r="H15" t="s">
        <v>33</v>
      </c>
      <c r="I15" t="s">
        <v>2</v>
      </c>
      <c r="J15" s="1" t="s">
        <v>145</v>
      </c>
      <c r="K15" s="1">
        <v>2021</v>
      </c>
    </row>
    <row r="16" spans="1:11" x14ac:dyDescent="0.35">
      <c r="A16" s="2">
        <v>44197</v>
      </c>
      <c r="B16" t="s">
        <v>110</v>
      </c>
      <c r="C16" t="s">
        <v>32</v>
      </c>
      <c r="D16" s="1">
        <v>8</v>
      </c>
      <c r="E16" s="5">
        <v>184.24</v>
      </c>
      <c r="F16" s="1">
        <v>0</v>
      </c>
      <c r="G16" s="5">
        <v>0</v>
      </c>
      <c r="H16" t="s">
        <v>33</v>
      </c>
      <c r="I16" t="s">
        <v>2</v>
      </c>
      <c r="J16" s="1" t="s">
        <v>145</v>
      </c>
      <c r="K16" s="1">
        <v>2021</v>
      </c>
    </row>
    <row r="17" spans="1:11" x14ac:dyDescent="0.35">
      <c r="A17" s="2">
        <v>44197</v>
      </c>
      <c r="B17" t="s">
        <v>111</v>
      </c>
      <c r="C17" t="s">
        <v>34</v>
      </c>
      <c r="D17" s="1">
        <v>1</v>
      </c>
      <c r="E17" s="5">
        <v>89.99</v>
      </c>
      <c r="F17" s="1">
        <v>0</v>
      </c>
      <c r="G17" s="5">
        <v>0</v>
      </c>
      <c r="H17" t="s">
        <v>35</v>
      </c>
      <c r="I17" t="s">
        <v>2</v>
      </c>
      <c r="J17" s="1" t="s">
        <v>145</v>
      </c>
      <c r="K17" s="1">
        <v>2021</v>
      </c>
    </row>
    <row r="18" spans="1:11" x14ac:dyDescent="0.35">
      <c r="A18" s="2">
        <v>44197</v>
      </c>
      <c r="B18" t="s">
        <v>112</v>
      </c>
      <c r="C18" t="s">
        <v>39</v>
      </c>
      <c r="D18" s="1">
        <v>4</v>
      </c>
      <c r="E18" s="5">
        <v>831.96</v>
      </c>
      <c r="F18" s="1">
        <v>0</v>
      </c>
      <c r="G18" s="5">
        <v>0</v>
      </c>
      <c r="H18" t="s">
        <v>29</v>
      </c>
      <c r="I18" t="s">
        <v>3</v>
      </c>
      <c r="J18" s="1" t="s">
        <v>145</v>
      </c>
      <c r="K18" s="1">
        <v>2021</v>
      </c>
    </row>
    <row r="19" spans="1:11" x14ac:dyDescent="0.35">
      <c r="A19" s="2">
        <v>44197</v>
      </c>
      <c r="B19" t="s">
        <v>113</v>
      </c>
      <c r="C19" t="s">
        <v>40</v>
      </c>
      <c r="D19" s="1">
        <v>7</v>
      </c>
      <c r="E19" s="5">
        <v>1282.75</v>
      </c>
      <c r="F19" s="1">
        <v>0</v>
      </c>
      <c r="G19" s="5">
        <v>0</v>
      </c>
      <c r="H19" t="s">
        <v>41</v>
      </c>
      <c r="I19" t="s">
        <v>3</v>
      </c>
      <c r="J19" s="1" t="s">
        <v>145</v>
      </c>
      <c r="K19" s="1">
        <v>2021</v>
      </c>
    </row>
    <row r="20" spans="1:11" x14ac:dyDescent="0.35">
      <c r="A20" s="2">
        <v>44197</v>
      </c>
      <c r="B20" t="s">
        <v>114</v>
      </c>
      <c r="C20" t="s">
        <v>43</v>
      </c>
      <c r="D20" s="1">
        <v>4</v>
      </c>
      <c r="E20" s="5">
        <v>80</v>
      </c>
      <c r="F20" s="1">
        <v>0</v>
      </c>
      <c r="G20" s="5">
        <v>0</v>
      </c>
      <c r="H20" t="s">
        <v>26</v>
      </c>
      <c r="I20" t="s">
        <v>3</v>
      </c>
      <c r="J20" s="1" t="s">
        <v>145</v>
      </c>
      <c r="K20" s="1">
        <v>2021</v>
      </c>
    </row>
    <row r="21" spans="1:11" x14ac:dyDescent="0.35">
      <c r="A21" s="2">
        <v>44197</v>
      </c>
      <c r="B21" t="s">
        <v>115</v>
      </c>
      <c r="C21" t="s">
        <v>44</v>
      </c>
      <c r="D21" s="1">
        <v>1</v>
      </c>
      <c r="E21" s="5">
        <v>294.02</v>
      </c>
      <c r="F21" s="1">
        <v>0</v>
      </c>
      <c r="G21" s="5">
        <v>0</v>
      </c>
      <c r="H21" t="s">
        <v>41</v>
      </c>
      <c r="I21" t="s">
        <v>3</v>
      </c>
      <c r="J21" s="1" t="s">
        <v>145</v>
      </c>
      <c r="K21" s="1">
        <v>2021</v>
      </c>
    </row>
    <row r="22" spans="1:11" x14ac:dyDescent="0.35">
      <c r="A22" s="2">
        <v>44197</v>
      </c>
      <c r="B22" t="s">
        <v>116</v>
      </c>
      <c r="C22" t="s">
        <v>37</v>
      </c>
      <c r="D22" s="1">
        <v>4</v>
      </c>
      <c r="E22" s="5">
        <v>80</v>
      </c>
      <c r="F22" s="1">
        <v>0</v>
      </c>
      <c r="G22" s="5">
        <v>0</v>
      </c>
      <c r="H22" t="s">
        <v>23</v>
      </c>
      <c r="I22" t="s">
        <v>3</v>
      </c>
      <c r="J22" s="1" t="s">
        <v>145</v>
      </c>
      <c r="K22" s="1">
        <v>2021</v>
      </c>
    </row>
    <row r="23" spans="1:11" x14ac:dyDescent="0.35">
      <c r="A23" s="2">
        <v>44197</v>
      </c>
      <c r="B23" t="s">
        <v>117</v>
      </c>
      <c r="C23" t="s">
        <v>42</v>
      </c>
      <c r="D23" s="1">
        <v>6</v>
      </c>
      <c r="E23" s="5">
        <v>3509.94</v>
      </c>
      <c r="F23" s="1">
        <v>0</v>
      </c>
      <c r="G23" s="5">
        <v>0</v>
      </c>
      <c r="H23" t="s">
        <v>29</v>
      </c>
      <c r="I23" t="s">
        <v>3</v>
      </c>
      <c r="J23" s="1" t="s">
        <v>145</v>
      </c>
      <c r="K23" s="1">
        <v>2021</v>
      </c>
    </row>
    <row r="24" spans="1:11" x14ac:dyDescent="0.35">
      <c r="A24" s="2">
        <v>44197</v>
      </c>
      <c r="B24" t="s">
        <v>118</v>
      </c>
      <c r="C24" t="s">
        <v>5</v>
      </c>
      <c r="D24" s="1">
        <v>9</v>
      </c>
      <c r="E24" s="5">
        <v>40459.5</v>
      </c>
      <c r="F24" s="1">
        <v>0</v>
      </c>
      <c r="G24" s="5">
        <v>0</v>
      </c>
      <c r="H24" t="s">
        <v>17</v>
      </c>
      <c r="I24" t="s">
        <v>4</v>
      </c>
      <c r="J24" s="1" t="s">
        <v>145</v>
      </c>
      <c r="K24" s="1">
        <v>2021</v>
      </c>
    </row>
    <row r="25" spans="1:11" x14ac:dyDescent="0.35">
      <c r="A25" s="2">
        <v>44197</v>
      </c>
      <c r="B25" t="s">
        <v>119</v>
      </c>
      <c r="C25" t="s">
        <v>45</v>
      </c>
      <c r="D25" s="1">
        <v>1</v>
      </c>
      <c r="E25" s="5">
        <v>35</v>
      </c>
      <c r="F25" s="1">
        <v>0</v>
      </c>
      <c r="G25" s="5">
        <v>0</v>
      </c>
      <c r="H25" t="s">
        <v>46</v>
      </c>
      <c r="I25" t="s">
        <v>4</v>
      </c>
      <c r="J25" s="1" t="s">
        <v>145</v>
      </c>
      <c r="K25" s="1">
        <v>2021</v>
      </c>
    </row>
    <row r="26" spans="1:11" x14ac:dyDescent="0.35">
      <c r="A26" s="2">
        <v>44197</v>
      </c>
      <c r="B26" t="s">
        <v>120</v>
      </c>
      <c r="C26" t="s">
        <v>6</v>
      </c>
      <c r="D26" s="1">
        <v>6</v>
      </c>
      <c r="E26" s="5">
        <v>75600</v>
      </c>
      <c r="F26" s="1">
        <v>0</v>
      </c>
      <c r="G26" s="5">
        <v>0</v>
      </c>
      <c r="H26" t="s">
        <v>47</v>
      </c>
      <c r="I26" t="s">
        <v>4</v>
      </c>
      <c r="J26" s="1" t="s">
        <v>145</v>
      </c>
      <c r="K26" s="1">
        <v>2021</v>
      </c>
    </row>
    <row r="27" spans="1:11" x14ac:dyDescent="0.35">
      <c r="A27" s="2">
        <v>44197</v>
      </c>
      <c r="B27" t="s">
        <v>121</v>
      </c>
      <c r="C27" t="s">
        <v>7</v>
      </c>
      <c r="D27" s="1">
        <v>10</v>
      </c>
      <c r="E27" s="5">
        <v>120</v>
      </c>
      <c r="F27" s="1">
        <v>0</v>
      </c>
      <c r="G27" s="5">
        <v>0</v>
      </c>
      <c r="H27" t="s">
        <v>48</v>
      </c>
      <c r="I27" t="s">
        <v>8</v>
      </c>
      <c r="J27" s="1" t="s">
        <v>145</v>
      </c>
      <c r="K27" s="1">
        <v>2021</v>
      </c>
    </row>
    <row r="28" spans="1:11" x14ac:dyDescent="0.35">
      <c r="A28" s="2">
        <v>44197</v>
      </c>
      <c r="B28" t="s">
        <v>122</v>
      </c>
      <c r="C28" t="s">
        <v>49</v>
      </c>
      <c r="D28" s="1">
        <v>4</v>
      </c>
      <c r="E28" s="5">
        <v>846.6</v>
      </c>
      <c r="F28" s="1">
        <v>0</v>
      </c>
      <c r="G28" s="5">
        <v>0</v>
      </c>
      <c r="H28" t="s">
        <v>133</v>
      </c>
      <c r="I28" t="s">
        <v>8</v>
      </c>
      <c r="J28" s="1" t="s">
        <v>145</v>
      </c>
      <c r="K28" s="1">
        <v>2021</v>
      </c>
    </row>
    <row r="29" spans="1:11" x14ac:dyDescent="0.35">
      <c r="A29" s="2">
        <v>44197</v>
      </c>
      <c r="B29" t="s">
        <v>123</v>
      </c>
      <c r="C29" t="s">
        <v>50</v>
      </c>
      <c r="D29" s="1">
        <v>4</v>
      </c>
      <c r="E29" s="5">
        <v>387</v>
      </c>
      <c r="F29" s="1">
        <v>0</v>
      </c>
      <c r="G29" s="5">
        <v>0</v>
      </c>
      <c r="H29" t="s">
        <v>48</v>
      </c>
      <c r="I29" t="s">
        <v>8</v>
      </c>
      <c r="J29" s="1" t="s">
        <v>145</v>
      </c>
      <c r="K29" s="1">
        <v>2021</v>
      </c>
    </row>
    <row r="30" spans="1:11" x14ac:dyDescent="0.35">
      <c r="A30" s="2">
        <v>44197</v>
      </c>
      <c r="B30" t="s">
        <v>124</v>
      </c>
      <c r="C30" t="s">
        <v>51</v>
      </c>
      <c r="D30" s="1">
        <v>1</v>
      </c>
      <c r="E30" s="5">
        <v>96.75</v>
      </c>
      <c r="F30" s="1">
        <v>0</v>
      </c>
      <c r="G30" s="5">
        <v>0</v>
      </c>
      <c r="H30" t="s">
        <v>52</v>
      </c>
      <c r="I30" t="s">
        <v>8</v>
      </c>
      <c r="J30" s="1" t="s">
        <v>145</v>
      </c>
      <c r="K30" s="1">
        <v>2021</v>
      </c>
    </row>
    <row r="31" spans="1:11" x14ac:dyDescent="0.35">
      <c r="A31" s="2">
        <v>44197</v>
      </c>
      <c r="B31" t="s">
        <v>125</v>
      </c>
      <c r="C31" t="s">
        <v>53</v>
      </c>
      <c r="D31" s="1">
        <v>3</v>
      </c>
      <c r="E31" s="5">
        <v>188.97</v>
      </c>
      <c r="F31" s="1">
        <v>0</v>
      </c>
      <c r="G31" s="5">
        <v>0</v>
      </c>
      <c r="H31" t="s">
        <v>23</v>
      </c>
      <c r="I31" t="s">
        <v>8</v>
      </c>
      <c r="J31" s="1" t="s">
        <v>145</v>
      </c>
      <c r="K31" s="1">
        <v>2021</v>
      </c>
    </row>
    <row r="32" spans="1:11" x14ac:dyDescent="0.35">
      <c r="A32" s="2">
        <v>44197</v>
      </c>
      <c r="B32" t="s">
        <v>126</v>
      </c>
      <c r="C32" t="s">
        <v>9</v>
      </c>
      <c r="D32" s="1">
        <v>1</v>
      </c>
      <c r="E32" s="5">
        <v>62.99</v>
      </c>
      <c r="F32" s="1">
        <v>0</v>
      </c>
      <c r="G32" s="5">
        <v>0</v>
      </c>
      <c r="H32" t="s">
        <v>54</v>
      </c>
      <c r="I32" t="s">
        <v>8</v>
      </c>
      <c r="J32" s="1" t="s">
        <v>145</v>
      </c>
      <c r="K32" s="1">
        <v>2021</v>
      </c>
    </row>
    <row r="33" spans="1:34" x14ac:dyDescent="0.35">
      <c r="A33" s="2">
        <v>44197</v>
      </c>
      <c r="B33" t="s">
        <v>127</v>
      </c>
      <c r="C33" t="s">
        <v>10</v>
      </c>
      <c r="D33" s="1">
        <v>10</v>
      </c>
      <c r="E33" s="5">
        <v>389.90000000000003</v>
      </c>
      <c r="F33" s="1">
        <v>0</v>
      </c>
      <c r="G33" s="5">
        <v>0</v>
      </c>
      <c r="H33" t="s">
        <v>55</v>
      </c>
      <c r="I33" t="s">
        <v>12</v>
      </c>
      <c r="J33" s="1" t="s">
        <v>145</v>
      </c>
      <c r="K33" s="1">
        <v>2021</v>
      </c>
    </row>
    <row r="34" spans="1:34" x14ac:dyDescent="0.35">
      <c r="A34" s="2">
        <v>44197</v>
      </c>
      <c r="B34" t="s">
        <v>128</v>
      </c>
      <c r="C34" t="s">
        <v>11</v>
      </c>
      <c r="D34" s="1">
        <v>3</v>
      </c>
      <c r="E34" s="5">
        <v>224.96999999999997</v>
      </c>
      <c r="F34" s="1">
        <v>0</v>
      </c>
      <c r="G34" s="5">
        <v>0</v>
      </c>
      <c r="H34" t="s">
        <v>23</v>
      </c>
      <c r="I34" t="s">
        <v>12</v>
      </c>
      <c r="J34" s="1" t="s">
        <v>145</v>
      </c>
      <c r="K34" s="1">
        <v>2021</v>
      </c>
    </row>
    <row r="35" spans="1:34" x14ac:dyDescent="0.35">
      <c r="A35" s="2">
        <v>44197</v>
      </c>
      <c r="B35" t="s">
        <v>129</v>
      </c>
      <c r="C35" t="s">
        <v>14</v>
      </c>
      <c r="D35" s="1">
        <v>7</v>
      </c>
      <c r="E35" s="5">
        <v>2519.7199999999998</v>
      </c>
      <c r="F35" s="1">
        <v>0</v>
      </c>
      <c r="G35" s="5">
        <v>0</v>
      </c>
      <c r="H35" t="s">
        <v>17</v>
      </c>
      <c r="I35" t="s">
        <v>13</v>
      </c>
      <c r="J35" s="1" t="s">
        <v>145</v>
      </c>
      <c r="K35" s="1">
        <v>2021</v>
      </c>
    </row>
    <row r="36" spans="1:34" x14ac:dyDescent="0.35">
      <c r="A36" s="2">
        <v>44197</v>
      </c>
      <c r="B36" t="s">
        <v>130</v>
      </c>
      <c r="C36" t="s">
        <v>56</v>
      </c>
      <c r="D36" s="1">
        <v>6</v>
      </c>
      <c r="E36" s="5">
        <v>1465.8000000000002</v>
      </c>
      <c r="F36" s="1">
        <v>0</v>
      </c>
      <c r="G36" s="5">
        <v>0</v>
      </c>
      <c r="H36" t="s">
        <v>57</v>
      </c>
      <c r="I36" t="s">
        <v>13</v>
      </c>
      <c r="J36" s="1" t="s">
        <v>145</v>
      </c>
      <c r="K36" s="1">
        <v>2021</v>
      </c>
    </row>
    <row r="37" spans="1:34" x14ac:dyDescent="0.35">
      <c r="A37" s="2">
        <v>44197</v>
      </c>
      <c r="B37" t="s">
        <v>131</v>
      </c>
      <c r="C37" t="s">
        <v>16</v>
      </c>
      <c r="D37" s="1">
        <v>8</v>
      </c>
      <c r="E37" s="5">
        <v>276.39999999999998</v>
      </c>
      <c r="F37" s="1">
        <v>0</v>
      </c>
      <c r="G37" s="5">
        <v>0</v>
      </c>
      <c r="H37" t="s">
        <v>58</v>
      </c>
      <c r="I37" t="s">
        <v>13</v>
      </c>
      <c r="J37" s="1" t="s">
        <v>145</v>
      </c>
      <c r="K37" s="1">
        <v>2021</v>
      </c>
    </row>
    <row r="38" spans="1:34" x14ac:dyDescent="0.35">
      <c r="A38" s="2">
        <v>44200</v>
      </c>
      <c r="B38" t="s">
        <v>130</v>
      </c>
      <c r="C38" t="s">
        <v>56</v>
      </c>
      <c r="D38" s="1">
        <v>0</v>
      </c>
      <c r="E38" s="5">
        <v>0</v>
      </c>
      <c r="F38" s="1">
        <v>3</v>
      </c>
      <c r="G38" s="5">
        <v>1047</v>
      </c>
      <c r="H38" t="s">
        <v>57</v>
      </c>
      <c r="I38" t="s">
        <v>13</v>
      </c>
      <c r="J38" s="1" t="s">
        <v>145</v>
      </c>
      <c r="K38" s="1">
        <v>2021</v>
      </c>
    </row>
    <row r="39" spans="1:34" x14ac:dyDescent="0.35">
      <c r="A39" s="2">
        <v>44201</v>
      </c>
      <c r="B39" t="s">
        <v>119</v>
      </c>
      <c r="C39" t="s">
        <v>45</v>
      </c>
      <c r="D39" s="1">
        <v>3</v>
      </c>
      <c r="E39" s="5">
        <v>105</v>
      </c>
      <c r="F39" s="1">
        <v>3</v>
      </c>
      <c r="G39" s="5">
        <v>210</v>
      </c>
      <c r="H39" t="s">
        <v>46</v>
      </c>
      <c r="I39" t="s">
        <v>4</v>
      </c>
      <c r="J39" s="1" t="s">
        <v>145</v>
      </c>
      <c r="K39" s="1">
        <v>2021</v>
      </c>
    </row>
    <row r="40" spans="1:34" x14ac:dyDescent="0.35">
      <c r="A40" s="2">
        <v>44202</v>
      </c>
      <c r="B40" t="s">
        <v>125</v>
      </c>
      <c r="C40" t="s">
        <v>53</v>
      </c>
      <c r="D40" s="1">
        <v>1</v>
      </c>
      <c r="E40" s="5">
        <v>62.99</v>
      </c>
      <c r="F40" s="1">
        <v>2</v>
      </c>
      <c r="G40" s="5">
        <v>179.98</v>
      </c>
      <c r="H40" t="s">
        <v>23</v>
      </c>
      <c r="I40" t="s">
        <v>8</v>
      </c>
      <c r="J40" s="1" t="s">
        <v>145</v>
      </c>
      <c r="K40" s="1">
        <v>2021</v>
      </c>
    </row>
    <row r="41" spans="1:34" x14ac:dyDescent="0.35">
      <c r="A41" s="2">
        <v>44203</v>
      </c>
      <c r="B41" t="s">
        <v>115</v>
      </c>
      <c r="C41" t="s">
        <v>44</v>
      </c>
      <c r="D41" s="1">
        <v>1</v>
      </c>
      <c r="E41" s="5">
        <v>294.02</v>
      </c>
      <c r="F41" s="1">
        <v>3</v>
      </c>
      <c r="G41" s="5">
        <v>980.07</v>
      </c>
      <c r="H41" t="s">
        <v>41</v>
      </c>
      <c r="I41" t="s">
        <v>3</v>
      </c>
      <c r="J41" s="1" t="s">
        <v>145</v>
      </c>
      <c r="K41" s="1">
        <v>2021</v>
      </c>
    </row>
    <row r="42" spans="1:34" x14ac:dyDescent="0.35">
      <c r="A42" s="2">
        <v>44204</v>
      </c>
      <c r="B42" t="s">
        <v>122</v>
      </c>
      <c r="C42" t="s">
        <v>49</v>
      </c>
      <c r="D42" s="1">
        <v>2</v>
      </c>
      <c r="E42" s="5">
        <v>423.3</v>
      </c>
      <c r="F42" s="1">
        <v>4</v>
      </c>
      <c r="G42" s="5">
        <v>996</v>
      </c>
      <c r="H42" t="s">
        <v>133</v>
      </c>
      <c r="I42" t="s">
        <v>8</v>
      </c>
      <c r="J42" s="1" t="s">
        <v>145</v>
      </c>
      <c r="K42" s="1">
        <v>2021</v>
      </c>
    </row>
    <row r="43" spans="1:34" x14ac:dyDescent="0.35">
      <c r="A43" s="2">
        <v>44205</v>
      </c>
      <c r="B43" t="s">
        <v>109</v>
      </c>
      <c r="C43" t="s">
        <v>31</v>
      </c>
      <c r="D43" s="1">
        <v>0</v>
      </c>
      <c r="E43" s="5">
        <v>0</v>
      </c>
      <c r="F43" s="1">
        <v>2</v>
      </c>
      <c r="G43" s="5">
        <v>239.76</v>
      </c>
      <c r="H43" t="s">
        <v>33</v>
      </c>
      <c r="I43" t="s">
        <v>2</v>
      </c>
      <c r="J43" s="1" t="s">
        <v>145</v>
      </c>
      <c r="K43" s="1">
        <v>2021</v>
      </c>
    </row>
    <row r="44" spans="1:34" x14ac:dyDescent="0.35">
      <c r="A44" s="2">
        <v>44206</v>
      </c>
      <c r="B44" t="s">
        <v>116</v>
      </c>
      <c r="C44" t="s">
        <v>37</v>
      </c>
      <c r="D44" s="1">
        <v>0</v>
      </c>
      <c r="E44" s="5">
        <v>0</v>
      </c>
      <c r="F44" s="1">
        <v>1</v>
      </c>
      <c r="G44" s="5">
        <v>39.99</v>
      </c>
      <c r="H44" t="s">
        <v>23</v>
      </c>
      <c r="I44" t="s">
        <v>3</v>
      </c>
      <c r="J44" s="1" t="s">
        <v>145</v>
      </c>
      <c r="K44" s="1">
        <v>2021</v>
      </c>
    </row>
    <row r="45" spans="1:34" x14ac:dyDescent="0.35">
      <c r="A45" s="2">
        <v>44207</v>
      </c>
      <c r="B45" t="s">
        <v>127</v>
      </c>
      <c r="C45" t="s">
        <v>10</v>
      </c>
      <c r="D45" s="1">
        <v>1</v>
      </c>
      <c r="E45" s="5">
        <v>38.99</v>
      </c>
      <c r="F45" s="1">
        <v>3</v>
      </c>
      <c r="G45" s="5">
        <v>179.97</v>
      </c>
      <c r="H45" t="s">
        <v>55</v>
      </c>
      <c r="I45" t="s">
        <v>12</v>
      </c>
      <c r="J45" s="1" t="s">
        <v>145</v>
      </c>
      <c r="K45" s="1">
        <v>2021</v>
      </c>
    </row>
    <row r="46" spans="1:34" x14ac:dyDescent="0.35">
      <c r="A46" s="2">
        <v>44209</v>
      </c>
      <c r="B46" t="s">
        <v>115</v>
      </c>
      <c r="C46" t="s">
        <v>44</v>
      </c>
      <c r="D46" s="1">
        <v>1</v>
      </c>
      <c r="E46" s="5">
        <v>294.02</v>
      </c>
      <c r="F46" s="1">
        <v>2</v>
      </c>
      <c r="G46" s="5">
        <v>653.38</v>
      </c>
      <c r="H46" t="s">
        <v>41</v>
      </c>
      <c r="I46" t="s">
        <v>3</v>
      </c>
      <c r="J46" s="1" t="s">
        <v>145</v>
      </c>
      <c r="K46" s="1">
        <v>2021</v>
      </c>
    </row>
    <row r="47" spans="1:34" ht="14.5" customHeight="1" x14ac:dyDescent="0.75">
      <c r="A47" s="2">
        <v>44210</v>
      </c>
      <c r="B47" t="s">
        <v>101</v>
      </c>
      <c r="C47" t="s">
        <v>24</v>
      </c>
      <c r="D47" s="1">
        <v>2</v>
      </c>
      <c r="E47" s="5">
        <v>28</v>
      </c>
      <c r="F47" s="1">
        <v>1</v>
      </c>
      <c r="G47" s="5">
        <v>27.99</v>
      </c>
      <c r="H47" t="s">
        <v>23</v>
      </c>
      <c r="I47" t="s">
        <v>0</v>
      </c>
      <c r="J47" s="1" t="s">
        <v>145</v>
      </c>
      <c r="K47" s="1">
        <v>2021</v>
      </c>
      <c r="L47" s="32"/>
      <c r="M47" s="33"/>
      <c r="N47" s="33"/>
      <c r="O47" s="33"/>
      <c r="P47" s="33"/>
      <c r="Q47" s="33"/>
      <c r="R47" s="33"/>
      <c r="S47" s="33"/>
      <c r="T47" s="33"/>
      <c r="U47" s="33"/>
      <c r="V47" s="33"/>
      <c r="W47" s="33"/>
      <c r="X47" s="33"/>
      <c r="Y47" s="33"/>
      <c r="Z47" s="33"/>
      <c r="AA47" s="33"/>
      <c r="AB47" s="33"/>
      <c r="AC47" s="33"/>
      <c r="AD47" s="33"/>
      <c r="AE47" s="33"/>
      <c r="AF47" s="33"/>
      <c r="AG47" s="33"/>
      <c r="AH47" s="33"/>
    </row>
    <row r="48" spans="1:34" ht="14.5" customHeight="1" x14ac:dyDescent="0.75">
      <c r="A48" s="2">
        <v>44211</v>
      </c>
      <c r="B48" t="s">
        <v>120</v>
      </c>
      <c r="C48" t="s">
        <v>6</v>
      </c>
      <c r="D48" s="1">
        <v>0</v>
      </c>
      <c r="E48" s="5">
        <v>0</v>
      </c>
      <c r="F48" s="1">
        <v>1</v>
      </c>
      <c r="G48" s="5">
        <v>14000</v>
      </c>
      <c r="H48" t="s">
        <v>47</v>
      </c>
      <c r="I48" t="s">
        <v>4</v>
      </c>
      <c r="J48" s="1" t="s">
        <v>145</v>
      </c>
      <c r="K48" s="1">
        <v>2021</v>
      </c>
      <c r="L48" s="33"/>
      <c r="M48" s="33"/>
      <c r="N48" s="33"/>
      <c r="O48" s="33"/>
      <c r="P48" s="33"/>
      <c r="Q48" s="33"/>
      <c r="R48" s="33"/>
      <c r="S48" s="33"/>
      <c r="T48" s="33"/>
      <c r="U48" s="33"/>
      <c r="V48" s="33"/>
      <c r="W48" s="33"/>
      <c r="X48" s="33"/>
      <c r="Y48" s="33"/>
      <c r="Z48" s="33"/>
      <c r="AA48" s="33"/>
      <c r="AB48" s="33"/>
      <c r="AC48" s="33"/>
      <c r="AD48" s="33"/>
      <c r="AE48" s="33"/>
      <c r="AF48" s="33"/>
      <c r="AG48" s="33"/>
      <c r="AH48" s="33"/>
    </row>
    <row r="49" spans="1:11" x14ac:dyDescent="0.35">
      <c r="A49" s="2">
        <v>44212</v>
      </c>
      <c r="B49" t="s">
        <v>115</v>
      </c>
      <c r="C49" t="s">
        <v>44</v>
      </c>
      <c r="D49" s="1">
        <v>2</v>
      </c>
      <c r="E49" s="5">
        <v>588.04</v>
      </c>
      <c r="F49" s="1">
        <v>4</v>
      </c>
      <c r="G49" s="5">
        <v>1306.76</v>
      </c>
      <c r="H49" t="s">
        <v>41</v>
      </c>
      <c r="I49" t="s">
        <v>3</v>
      </c>
      <c r="J49" s="1" t="s">
        <v>145</v>
      </c>
      <c r="K49" s="1">
        <v>2021</v>
      </c>
    </row>
    <row r="50" spans="1:11" x14ac:dyDescent="0.35">
      <c r="A50" s="2">
        <v>44213</v>
      </c>
      <c r="B50" t="s">
        <v>96</v>
      </c>
      <c r="C50" t="s">
        <v>1</v>
      </c>
      <c r="D50" s="1">
        <v>2</v>
      </c>
      <c r="E50" s="5">
        <v>691.18</v>
      </c>
      <c r="F50" s="1">
        <v>3</v>
      </c>
      <c r="G50" s="5">
        <v>1295.97</v>
      </c>
      <c r="H50" t="s">
        <v>17</v>
      </c>
      <c r="I50" t="s">
        <v>0</v>
      </c>
      <c r="J50" s="1" t="s">
        <v>145</v>
      </c>
      <c r="K50" s="1">
        <v>2021</v>
      </c>
    </row>
    <row r="51" spans="1:11" x14ac:dyDescent="0.35">
      <c r="A51" s="2">
        <v>44214</v>
      </c>
      <c r="B51" t="s">
        <v>130</v>
      </c>
      <c r="C51" t="s">
        <v>56</v>
      </c>
      <c r="D51" s="1">
        <v>3</v>
      </c>
      <c r="E51" s="5">
        <v>732.90000000000009</v>
      </c>
      <c r="F51" s="1">
        <v>1</v>
      </c>
      <c r="G51" s="5">
        <v>349</v>
      </c>
      <c r="H51" t="s">
        <v>57</v>
      </c>
      <c r="I51" t="s">
        <v>13</v>
      </c>
      <c r="J51" s="1" t="s">
        <v>145</v>
      </c>
      <c r="K51" s="1">
        <v>2021</v>
      </c>
    </row>
    <row r="52" spans="1:11" x14ac:dyDescent="0.35">
      <c r="A52" s="2">
        <v>44215</v>
      </c>
      <c r="B52" t="s">
        <v>114</v>
      </c>
      <c r="C52" t="s">
        <v>43</v>
      </c>
      <c r="D52" s="1">
        <v>2</v>
      </c>
      <c r="E52" s="5">
        <v>40</v>
      </c>
      <c r="F52" s="1">
        <v>4</v>
      </c>
      <c r="G52" s="5">
        <v>159.96</v>
      </c>
      <c r="H52" t="s">
        <v>26</v>
      </c>
      <c r="I52" t="s">
        <v>3</v>
      </c>
      <c r="J52" s="1" t="s">
        <v>145</v>
      </c>
      <c r="K52" s="1">
        <v>2021</v>
      </c>
    </row>
    <row r="53" spans="1:11" x14ac:dyDescent="0.35">
      <c r="A53" s="2">
        <v>44216</v>
      </c>
      <c r="B53" t="s">
        <v>117</v>
      </c>
      <c r="C53" t="s">
        <v>42</v>
      </c>
      <c r="D53" s="1">
        <v>2</v>
      </c>
      <c r="E53" s="5">
        <v>1169.98</v>
      </c>
      <c r="F53" s="1">
        <v>4</v>
      </c>
      <c r="G53" s="5">
        <v>2599.96</v>
      </c>
      <c r="H53" t="s">
        <v>29</v>
      </c>
      <c r="I53" t="s">
        <v>3</v>
      </c>
      <c r="J53" s="1" t="s">
        <v>145</v>
      </c>
      <c r="K53" s="1">
        <v>2021</v>
      </c>
    </row>
    <row r="54" spans="1:11" x14ac:dyDescent="0.35">
      <c r="A54" s="2">
        <v>44218</v>
      </c>
      <c r="B54" t="s">
        <v>125</v>
      </c>
      <c r="C54" t="s">
        <v>53</v>
      </c>
      <c r="D54" s="1">
        <v>2</v>
      </c>
      <c r="E54" s="5">
        <v>125.98</v>
      </c>
      <c r="F54" s="1">
        <v>4</v>
      </c>
      <c r="G54" s="5">
        <v>359.96</v>
      </c>
      <c r="H54" t="s">
        <v>23</v>
      </c>
      <c r="I54" t="s">
        <v>8</v>
      </c>
      <c r="J54" s="1" t="s">
        <v>145</v>
      </c>
      <c r="K54" s="1">
        <v>2021</v>
      </c>
    </row>
    <row r="55" spans="1:11" x14ac:dyDescent="0.35">
      <c r="A55" s="2">
        <v>44219</v>
      </c>
      <c r="B55" t="s">
        <v>104</v>
      </c>
      <c r="C55" t="s">
        <v>28</v>
      </c>
      <c r="D55" s="1">
        <v>1</v>
      </c>
      <c r="E55" s="5">
        <v>199.99</v>
      </c>
      <c r="F55" s="1">
        <v>4</v>
      </c>
      <c r="G55" s="5">
        <v>999.96</v>
      </c>
      <c r="H55" t="s">
        <v>29</v>
      </c>
      <c r="I55" t="s">
        <v>2</v>
      </c>
      <c r="J55" s="1" t="s">
        <v>145</v>
      </c>
      <c r="K55" s="1">
        <v>2021</v>
      </c>
    </row>
    <row r="56" spans="1:11" x14ac:dyDescent="0.35">
      <c r="A56" s="2">
        <v>44220</v>
      </c>
      <c r="B56" t="s">
        <v>99</v>
      </c>
      <c r="C56" t="s">
        <v>21</v>
      </c>
      <c r="D56" s="1">
        <v>0</v>
      </c>
      <c r="E56" s="5">
        <v>0</v>
      </c>
      <c r="F56" s="1">
        <v>1</v>
      </c>
      <c r="G56" s="5">
        <v>69.989999999999995</v>
      </c>
      <c r="H56" t="s">
        <v>19</v>
      </c>
      <c r="I56" t="s">
        <v>0</v>
      </c>
      <c r="J56" s="1" t="s">
        <v>145</v>
      </c>
      <c r="K56" s="1">
        <v>2021</v>
      </c>
    </row>
    <row r="57" spans="1:11" x14ac:dyDescent="0.35">
      <c r="A57" s="2">
        <v>44221</v>
      </c>
      <c r="B57" t="s">
        <v>113</v>
      </c>
      <c r="C57" t="s">
        <v>40</v>
      </c>
      <c r="D57" s="1">
        <v>0</v>
      </c>
      <c r="E57" s="5">
        <v>0</v>
      </c>
      <c r="F57" s="1">
        <v>1</v>
      </c>
      <c r="G57" s="5">
        <v>215.59</v>
      </c>
      <c r="H57" t="s">
        <v>41</v>
      </c>
      <c r="I57" t="s">
        <v>3</v>
      </c>
      <c r="J57" s="1" t="s">
        <v>145</v>
      </c>
      <c r="K57" s="1">
        <v>2021</v>
      </c>
    </row>
    <row r="58" spans="1:11" x14ac:dyDescent="0.35">
      <c r="A58" s="2">
        <v>44222</v>
      </c>
      <c r="B58" t="s">
        <v>130</v>
      </c>
      <c r="C58" t="s">
        <v>56</v>
      </c>
      <c r="D58" s="1">
        <v>3</v>
      </c>
      <c r="E58" s="5">
        <v>732.90000000000009</v>
      </c>
      <c r="F58" s="1">
        <v>3</v>
      </c>
      <c r="G58" s="5">
        <v>1047</v>
      </c>
      <c r="H58" t="s">
        <v>57</v>
      </c>
      <c r="I58" t="s">
        <v>13</v>
      </c>
      <c r="J58" s="1" t="s">
        <v>145</v>
      </c>
      <c r="K58" s="1">
        <v>2021</v>
      </c>
    </row>
    <row r="59" spans="1:11" x14ac:dyDescent="0.35">
      <c r="A59" s="2">
        <v>44223</v>
      </c>
      <c r="B59" t="s">
        <v>131</v>
      </c>
      <c r="C59" t="s">
        <v>16</v>
      </c>
      <c r="D59" s="1">
        <v>0</v>
      </c>
      <c r="E59" s="5">
        <v>0</v>
      </c>
      <c r="F59" s="1">
        <v>4</v>
      </c>
      <c r="G59" s="5">
        <v>212.6</v>
      </c>
      <c r="H59" t="s">
        <v>58</v>
      </c>
      <c r="I59" t="s">
        <v>13</v>
      </c>
      <c r="J59" s="1" t="s">
        <v>145</v>
      </c>
      <c r="K59" s="1">
        <v>2021</v>
      </c>
    </row>
    <row r="60" spans="1:11" x14ac:dyDescent="0.35">
      <c r="A60" s="2">
        <v>44225</v>
      </c>
      <c r="B60" t="s">
        <v>115</v>
      </c>
      <c r="C60" t="s">
        <v>44</v>
      </c>
      <c r="D60" s="1">
        <v>0</v>
      </c>
      <c r="E60" s="5">
        <v>0</v>
      </c>
      <c r="F60" s="1">
        <v>2</v>
      </c>
      <c r="G60" s="5">
        <v>653.38</v>
      </c>
      <c r="H60" t="s">
        <v>41</v>
      </c>
      <c r="I60" t="s">
        <v>3</v>
      </c>
      <c r="J60" s="1" t="s">
        <v>145</v>
      </c>
      <c r="K60" s="1">
        <v>2021</v>
      </c>
    </row>
    <row r="61" spans="1:11" x14ac:dyDescent="0.35">
      <c r="A61" s="2">
        <v>44226</v>
      </c>
      <c r="B61" t="s">
        <v>107</v>
      </c>
      <c r="C61" t="s">
        <v>38</v>
      </c>
      <c r="D61" s="1">
        <v>3</v>
      </c>
      <c r="E61" s="5">
        <v>65.97</v>
      </c>
      <c r="F61" s="1">
        <v>4</v>
      </c>
      <c r="G61" s="5">
        <v>159.96</v>
      </c>
      <c r="H61" t="s">
        <v>23</v>
      </c>
      <c r="I61" t="s">
        <v>2</v>
      </c>
      <c r="J61" s="1" t="s">
        <v>145</v>
      </c>
      <c r="K61" s="1">
        <v>2021</v>
      </c>
    </row>
    <row r="62" spans="1:11" x14ac:dyDescent="0.35">
      <c r="A62" s="2">
        <v>44227</v>
      </c>
      <c r="B62" t="s">
        <v>98</v>
      </c>
      <c r="C62" t="s">
        <v>20</v>
      </c>
      <c r="D62" s="1">
        <v>2</v>
      </c>
      <c r="E62" s="5">
        <v>129.97999999999999</v>
      </c>
      <c r="F62" s="1">
        <v>2</v>
      </c>
      <c r="G62" s="5">
        <v>199.98</v>
      </c>
      <c r="H62" t="s">
        <v>19</v>
      </c>
      <c r="I62" t="s">
        <v>0</v>
      </c>
      <c r="J62" s="1" t="s">
        <v>145</v>
      </c>
      <c r="K62" s="1">
        <v>2021</v>
      </c>
    </row>
    <row r="63" spans="1:11" x14ac:dyDescent="0.35">
      <c r="A63" s="2">
        <v>44228</v>
      </c>
      <c r="B63" t="s">
        <v>108</v>
      </c>
      <c r="C63" t="s">
        <v>30</v>
      </c>
      <c r="D63" s="1">
        <v>0</v>
      </c>
      <c r="E63" s="5">
        <v>0</v>
      </c>
      <c r="F63" s="1">
        <v>2</v>
      </c>
      <c r="G63" s="5">
        <v>100.64</v>
      </c>
      <c r="H63" t="s">
        <v>33</v>
      </c>
      <c r="I63" t="s">
        <v>2</v>
      </c>
      <c r="J63" s="1" t="s">
        <v>146</v>
      </c>
      <c r="K63" s="1">
        <v>2021</v>
      </c>
    </row>
    <row r="64" spans="1:11" x14ac:dyDescent="0.35">
      <c r="A64" s="2">
        <v>44229</v>
      </c>
      <c r="B64" t="s">
        <v>126</v>
      </c>
      <c r="C64" t="s">
        <v>9</v>
      </c>
      <c r="D64" s="1">
        <v>3</v>
      </c>
      <c r="E64" s="5">
        <v>188.97</v>
      </c>
      <c r="F64" s="1">
        <v>3</v>
      </c>
      <c r="G64" s="5">
        <v>269.97000000000003</v>
      </c>
      <c r="H64" t="s">
        <v>54</v>
      </c>
      <c r="I64" t="s">
        <v>8</v>
      </c>
      <c r="J64" s="1" t="s">
        <v>146</v>
      </c>
      <c r="K64" s="1">
        <v>2021</v>
      </c>
    </row>
    <row r="65" spans="1:11" x14ac:dyDescent="0.35">
      <c r="A65" s="2">
        <v>44230</v>
      </c>
      <c r="B65" t="s">
        <v>128</v>
      </c>
      <c r="C65" t="s">
        <v>11</v>
      </c>
      <c r="D65" s="1">
        <v>2</v>
      </c>
      <c r="E65" s="5">
        <v>149.97999999999999</v>
      </c>
      <c r="F65" s="1">
        <v>2</v>
      </c>
      <c r="G65" s="5">
        <v>199.98</v>
      </c>
      <c r="H65" t="s">
        <v>23</v>
      </c>
      <c r="I65" t="s">
        <v>12</v>
      </c>
      <c r="J65" s="1" t="s">
        <v>146</v>
      </c>
      <c r="K65" s="1">
        <v>2021</v>
      </c>
    </row>
    <row r="66" spans="1:11" x14ac:dyDescent="0.35">
      <c r="A66" s="2">
        <v>44232</v>
      </c>
      <c r="B66" t="s">
        <v>123</v>
      </c>
      <c r="C66" t="s">
        <v>50</v>
      </c>
      <c r="D66" s="1">
        <v>2</v>
      </c>
      <c r="E66" s="5">
        <v>193.5</v>
      </c>
      <c r="F66" s="1">
        <v>2</v>
      </c>
      <c r="G66" s="5">
        <v>258</v>
      </c>
      <c r="H66" t="s">
        <v>48</v>
      </c>
      <c r="I66" t="s">
        <v>8</v>
      </c>
      <c r="J66" s="1" t="s">
        <v>146</v>
      </c>
      <c r="K66" s="1">
        <v>2021</v>
      </c>
    </row>
    <row r="67" spans="1:11" x14ac:dyDescent="0.35">
      <c r="A67" s="2">
        <v>44233</v>
      </c>
      <c r="B67" t="s">
        <v>97</v>
      </c>
      <c r="C67" t="s">
        <v>18</v>
      </c>
      <c r="D67" s="1">
        <v>3</v>
      </c>
      <c r="E67" s="5">
        <v>524.97</v>
      </c>
      <c r="F67" s="1">
        <v>4</v>
      </c>
      <c r="G67" s="5">
        <v>999.96</v>
      </c>
      <c r="H67" t="s">
        <v>19</v>
      </c>
      <c r="I67" t="s">
        <v>0</v>
      </c>
      <c r="J67" s="1" t="s">
        <v>146</v>
      </c>
      <c r="K67" s="1">
        <v>2021</v>
      </c>
    </row>
    <row r="68" spans="1:11" x14ac:dyDescent="0.35">
      <c r="A68" s="2">
        <v>44235</v>
      </c>
      <c r="B68" t="s">
        <v>109</v>
      </c>
      <c r="C68" t="s">
        <v>31</v>
      </c>
      <c r="D68" s="1">
        <v>1</v>
      </c>
      <c r="E68" s="5">
        <v>89.91</v>
      </c>
      <c r="F68" s="1">
        <v>1</v>
      </c>
      <c r="G68" s="5">
        <v>119.88</v>
      </c>
      <c r="H68" t="s">
        <v>33</v>
      </c>
      <c r="I68" t="s">
        <v>2</v>
      </c>
      <c r="J68" s="1" t="s">
        <v>146</v>
      </c>
      <c r="K68" s="1">
        <v>2021</v>
      </c>
    </row>
    <row r="69" spans="1:11" x14ac:dyDescent="0.35">
      <c r="A69" s="2">
        <v>44236</v>
      </c>
      <c r="B69" t="s">
        <v>117</v>
      </c>
      <c r="C69" t="s">
        <v>42</v>
      </c>
      <c r="D69" s="1">
        <v>1</v>
      </c>
      <c r="E69" s="5">
        <v>584.99</v>
      </c>
      <c r="F69" s="1">
        <v>1</v>
      </c>
      <c r="G69" s="5">
        <v>649.99</v>
      </c>
      <c r="H69" t="s">
        <v>29</v>
      </c>
      <c r="I69" t="s">
        <v>3</v>
      </c>
      <c r="J69" s="1" t="s">
        <v>146</v>
      </c>
      <c r="K69" s="1">
        <v>2021</v>
      </c>
    </row>
    <row r="70" spans="1:11" x14ac:dyDescent="0.35">
      <c r="A70" s="2">
        <v>44237</v>
      </c>
      <c r="B70" t="s">
        <v>116</v>
      </c>
      <c r="C70" t="s">
        <v>37</v>
      </c>
      <c r="D70" s="1">
        <v>3</v>
      </c>
      <c r="E70" s="5">
        <v>60</v>
      </c>
      <c r="F70" s="1">
        <v>4</v>
      </c>
      <c r="G70" s="5">
        <v>159.96</v>
      </c>
      <c r="H70" t="s">
        <v>23</v>
      </c>
      <c r="I70" t="s">
        <v>3</v>
      </c>
      <c r="J70" s="1" t="s">
        <v>146</v>
      </c>
      <c r="K70" s="1">
        <v>2021</v>
      </c>
    </row>
    <row r="71" spans="1:11" x14ac:dyDescent="0.35">
      <c r="A71" s="2">
        <v>44238</v>
      </c>
      <c r="B71" t="s">
        <v>97</v>
      </c>
      <c r="C71" t="s">
        <v>18</v>
      </c>
      <c r="D71" s="1">
        <v>1</v>
      </c>
      <c r="E71" s="5">
        <v>174.99</v>
      </c>
      <c r="F71" s="1">
        <v>0</v>
      </c>
      <c r="G71" s="5">
        <v>0</v>
      </c>
      <c r="H71" t="s">
        <v>19</v>
      </c>
      <c r="I71" t="s">
        <v>0</v>
      </c>
      <c r="J71" s="1" t="s">
        <v>146</v>
      </c>
      <c r="K71" s="1">
        <v>2021</v>
      </c>
    </row>
    <row r="72" spans="1:11" x14ac:dyDescent="0.35">
      <c r="A72" s="2">
        <v>44241</v>
      </c>
      <c r="B72" t="s">
        <v>115</v>
      </c>
      <c r="C72" t="s">
        <v>44</v>
      </c>
      <c r="D72" s="1">
        <v>1</v>
      </c>
      <c r="E72" s="5">
        <v>294.02</v>
      </c>
      <c r="F72" s="1">
        <v>2</v>
      </c>
      <c r="G72" s="5">
        <v>653.38</v>
      </c>
      <c r="H72" t="s">
        <v>41</v>
      </c>
      <c r="I72" t="s">
        <v>3</v>
      </c>
      <c r="J72" s="1" t="s">
        <v>146</v>
      </c>
      <c r="K72" s="1">
        <v>2021</v>
      </c>
    </row>
    <row r="73" spans="1:11" x14ac:dyDescent="0.35">
      <c r="A73" s="2">
        <v>44242</v>
      </c>
      <c r="B73" t="s">
        <v>129</v>
      </c>
      <c r="C73" t="s">
        <v>14</v>
      </c>
      <c r="D73" s="1">
        <v>2</v>
      </c>
      <c r="E73" s="5">
        <v>719.92</v>
      </c>
      <c r="F73" s="1">
        <v>2</v>
      </c>
      <c r="G73" s="5">
        <v>799.9</v>
      </c>
      <c r="H73" t="s">
        <v>17</v>
      </c>
      <c r="I73" t="s">
        <v>13</v>
      </c>
      <c r="J73" s="1" t="s">
        <v>146</v>
      </c>
      <c r="K73" s="1">
        <v>2021</v>
      </c>
    </row>
    <row r="74" spans="1:11" x14ac:dyDescent="0.35">
      <c r="A74" s="2">
        <v>44243</v>
      </c>
      <c r="B74" t="s">
        <v>131</v>
      </c>
      <c r="C74" t="s">
        <v>16</v>
      </c>
      <c r="D74" s="1">
        <v>1</v>
      </c>
      <c r="E74" s="5">
        <v>34.549999999999997</v>
      </c>
      <c r="F74" s="1">
        <v>4</v>
      </c>
      <c r="G74" s="5">
        <v>212.6</v>
      </c>
      <c r="H74" t="s">
        <v>58</v>
      </c>
      <c r="I74" t="s">
        <v>13</v>
      </c>
      <c r="J74" s="1" t="s">
        <v>146</v>
      </c>
      <c r="K74" s="1">
        <v>2021</v>
      </c>
    </row>
    <row r="75" spans="1:11" x14ac:dyDescent="0.35">
      <c r="A75" s="2">
        <v>44244</v>
      </c>
      <c r="B75" t="s">
        <v>131</v>
      </c>
      <c r="C75" t="s">
        <v>16</v>
      </c>
      <c r="D75" s="1">
        <v>2</v>
      </c>
      <c r="E75" s="5">
        <v>69.099999999999994</v>
      </c>
      <c r="F75" s="1">
        <v>3</v>
      </c>
      <c r="G75" s="5">
        <v>159.44999999999999</v>
      </c>
      <c r="H75" t="s">
        <v>58</v>
      </c>
      <c r="I75" t="s">
        <v>13</v>
      </c>
      <c r="J75" s="1" t="s">
        <v>146</v>
      </c>
      <c r="K75" s="1">
        <v>2021</v>
      </c>
    </row>
    <row r="76" spans="1:11" x14ac:dyDescent="0.35">
      <c r="A76" s="2">
        <v>44245</v>
      </c>
      <c r="B76" t="s">
        <v>114</v>
      </c>
      <c r="C76" t="s">
        <v>43</v>
      </c>
      <c r="D76" s="1">
        <v>3</v>
      </c>
      <c r="E76" s="5">
        <v>60</v>
      </c>
      <c r="F76" s="1">
        <v>1</v>
      </c>
      <c r="G76" s="5">
        <v>39.99</v>
      </c>
      <c r="H76" t="s">
        <v>26</v>
      </c>
      <c r="I76" t="s">
        <v>3</v>
      </c>
      <c r="J76" s="1" t="s">
        <v>146</v>
      </c>
      <c r="K76" s="1">
        <v>2021</v>
      </c>
    </row>
    <row r="77" spans="1:11" x14ac:dyDescent="0.35">
      <c r="A77" s="2">
        <v>44247</v>
      </c>
      <c r="B77" t="s">
        <v>98</v>
      </c>
      <c r="C77" t="s">
        <v>20</v>
      </c>
      <c r="D77" s="1">
        <v>0</v>
      </c>
      <c r="E77" s="5">
        <v>0</v>
      </c>
      <c r="F77" s="1">
        <v>1</v>
      </c>
      <c r="G77" s="5">
        <v>99.99</v>
      </c>
      <c r="H77" t="s">
        <v>19</v>
      </c>
      <c r="I77" t="s">
        <v>0</v>
      </c>
      <c r="J77" s="1" t="s">
        <v>146</v>
      </c>
      <c r="K77" s="1">
        <v>2021</v>
      </c>
    </row>
    <row r="78" spans="1:11" x14ac:dyDescent="0.35">
      <c r="A78" s="2">
        <v>44248</v>
      </c>
      <c r="B78" t="s">
        <v>107</v>
      </c>
      <c r="C78" t="s">
        <v>38</v>
      </c>
      <c r="D78" s="1">
        <v>2</v>
      </c>
      <c r="E78" s="5">
        <v>43.98</v>
      </c>
      <c r="F78" s="1">
        <v>1</v>
      </c>
      <c r="G78" s="5">
        <v>39.99</v>
      </c>
      <c r="H78" t="s">
        <v>23</v>
      </c>
      <c r="I78" t="s">
        <v>2</v>
      </c>
      <c r="J78" s="1" t="s">
        <v>146</v>
      </c>
      <c r="K78" s="1">
        <v>2021</v>
      </c>
    </row>
    <row r="79" spans="1:11" x14ac:dyDescent="0.35">
      <c r="A79" s="2">
        <v>44249</v>
      </c>
      <c r="B79" t="s">
        <v>117</v>
      </c>
      <c r="C79" t="s">
        <v>42</v>
      </c>
      <c r="D79" s="1">
        <v>3</v>
      </c>
      <c r="E79" s="5">
        <v>1754.97</v>
      </c>
      <c r="F79" s="1">
        <v>4</v>
      </c>
      <c r="G79" s="5">
        <v>2599.96</v>
      </c>
      <c r="H79" t="s">
        <v>29</v>
      </c>
      <c r="I79" t="s">
        <v>3</v>
      </c>
      <c r="J79" s="1" t="s">
        <v>146</v>
      </c>
      <c r="K79" s="1">
        <v>2021</v>
      </c>
    </row>
    <row r="80" spans="1:11" x14ac:dyDescent="0.35">
      <c r="A80" s="2">
        <v>44250</v>
      </c>
      <c r="B80" t="s">
        <v>126</v>
      </c>
      <c r="C80" t="s">
        <v>9</v>
      </c>
      <c r="D80" s="1">
        <v>1</v>
      </c>
      <c r="E80" s="5">
        <v>62.99</v>
      </c>
      <c r="F80" s="1">
        <v>3</v>
      </c>
      <c r="G80" s="5">
        <v>269.97000000000003</v>
      </c>
      <c r="H80" t="s">
        <v>54</v>
      </c>
      <c r="I80" t="s">
        <v>8</v>
      </c>
      <c r="J80" s="1" t="s">
        <v>146</v>
      </c>
      <c r="K80" s="1">
        <v>2021</v>
      </c>
    </row>
    <row r="81" spans="1:11" x14ac:dyDescent="0.35">
      <c r="A81" s="2">
        <v>44252</v>
      </c>
      <c r="B81" t="s">
        <v>110</v>
      </c>
      <c r="C81" t="s">
        <v>32</v>
      </c>
      <c r="D81" s="1">
        <v>3</v>
      </c>
      <c r="E81" s="5">
        <v>69.09</v>
      </c>
      <c r="F81" s="1">
        <v>1</v>
      </c>
      <c r="G81" s="5">
        <v>41.88</v>
      </c>
      <c r="H81" t="s">
        <v>33</v>
      </c>
      <c r="I81" t="s">
        <v>2</v>
      </c>
      <c r="J81" s="1" t="s">
        <v>146</v>
      </c>
      <c r="K81" s="1">
        <v>2021</v>
      </c>
    </row>
    <row r="82" spans="1:11" x14ac:dyDescent="0.35">
      <c r="A82" s="2">
        <v>44253</v>
      </c>
      <c r="B82" t="s">
        <v>101</v>
      </c>
      <c r="C82" t="s">
        <v>24</v>
      </c>
      <c r="D82" s="1">
        <v>2</v>
      </c>
      <c r="E82" s="5">
        <v>28</v>
      </c>
      <c r="F82" s="1">
        <v>1</v>
      </c>
      <c r="G82" s="5">
        <v>27.99</v>
      </c>
      <c r="H82" t="s">
        <v>23</v>
      </c>
      <c r="I82" t="s">
        <v>0</v>
      </c>
      <c r="J82" s="1" t="s">
        <v>146</v>
      </c>
      <c r="K82" s="1">
        <v>2021</v>
      </c>
    </row>
    <row r="83" spans="1:11" x14ac:dyDescent="0.35">
      <c r="A83" s="2">
        <v>44254</v>
      </c>
      <c r="B83" t="s">
        <v>125</v>
      </c>
      <c r="C83" t="s">
        <v>53</v>
      </c>
      <c r="D83" s="1">
        <v>3</v>
      </c>
      <c r="E83" s="5">
        <v>188.97</v>
      </c>
      <c r="F83" s="1">
        <v>2</v>
      </c>
      <c r="G83" s="5">
        <v>179.98</v>
      </c>
      <c r="H83" t="s">
        <v>23</v>
      </c>
      <c r="I83" t="s">
        <v>8</v>
      </c>
      <c r="J83" s="1" t="s">
        <v>146</v>
      </c>
      <c r="K83" s="1">
        <v>2021</v>
      </c>
    </row>
    <row r="84" spans="1:11" x14ac:dyDescent="0.35">
      <c r="A84" s="2">
        <v>44255</v>
      </c>
      <c r="B84" t="s">
        <v>124</v>
      </c>
      <c r="C84" t="s">
        <v>51</v>
      </c>
      <c r="D84" s="1">
        <v>1</v>
      </c>
      <c r="E84" s="5">
        <v>96.75</v>
      </c>
      <c r="F84" s="1">
        <v>2</v>
      </c>
      <c r="G84" s="5">
        <v>258</v>
      </c>
      <c r="H84" t="s">
        <v>52</v>
      </c>
      <c r="I84" t="s">
        <v>8</v>
      </c>
      <c r="J84" s="1" t="s">
        <v>146</v>
      </c>
      <c r="K84" s="1">
        <v>2021</v>
      </c>
    </row>
    <row r="85" spans="1:11" x14ac:dyDescent="0.35">
      <c r="A85" s="2">
        <v>44256</v>
      </c>
      <c r="B85" t="s">
        <v>112</v>
      </c>
      <c r="C85" t="s">
        <v>39</v>
      </c>
      <c r="D85" s="1">
        <v>0</v>
      </c>
      <c r="E85" s="5">
        <v>0</v>
      </c>
      <c r="F85" s="1">
        <v>4</v>
      </c>
      <c r="G85" s="5">
        <v>1039.96</v>
      </c>
      <c r="H85" t="s">
        <v>29</v>
      </c>
      <c r="I85" t="s">
        <v>3</v>
      </c>
      <c r="J85" s="1" t="s">
        <v>147</v>
      </c>
      <c r="K85" s="1">
        <v>2021</v>
      </c>
    </row>
    <row r="86" spans="1:11" x14ac:dyDescent="0.35">
      <c r="A86" s="2">
        <v>44257</v>
      </c>
      <c r="B86" t="s">
        <v>116</v>
      </c>
      <c r="C86" t="s">
        <v>37</v>
      </c>
      <c r="D86" s="1">
        <v>2</v>
      </c>
      <c r="E86" s="5">
        <v>40</v>
      </c>
      <c r="F86" s="1">
        <v>3</v>
      </c>
      <c r="G86" s="5">
        <v>119.97</v>
      </c>
      <c r="H86" t="s">
        <v>23</v>
      </c>
      <c r="I86" t="s">
        <v>3</v>
      </c>
      <c r="J86" s="1" t="s">
        <v>147</v>
      </c>
      <c r="K86" s="1">
        <v>2021</v>
      </c>
    </row>
    <row r="87" spans="1:11" x14ac:dyDescent="0.35">
      <c r="A87" s="2">
        <v>44258</v>
      </c>
      <c r="B87" t="s">
        <v>112</v>
      </c>
      <c r="C87" t="s">
        <v>39</v>
      </c>
      <c r="D87" s="1">
        <v>3</v>
      </c>
      <c r="E87" s="5">
        <v>623.97</v>
      </c>
      <c r="F87" s="1">
        <v>2</v>
      </c>
      <c r="G87" s="5">
        <v>519.98</v>
      </c>
      <c r="H87" t="s">
        <v>29</v>
      </c>
      <c r="I87" t="s">
        <v>3</v>
      </c>
      <c r="J87" s="1" t="s">
        <v>147</v>
      </c>
      <c r="K87" s="1">
        <v>2021</v>
      </c>
    </row>
    <row r="88" spans="1:11" x14ac:dyDescent="0.35">
      <c r="A88" s="2">
        <v>44260</v>
      </c>
      <c r="B88" t="s">
        <v>110</v>
      </c>
      <c r="C88" t="s">
        <v>32</v>
      </c>
      <c r="D88" s="1">
        <v>3</v>
      </c>
      <c r="E88" s="5">
        <v>69.09</v>
      </c>
      <c r="F88" s="1">
        <v>2</v>
      </c>
      <c r="G88" s="5">
        <v>83.76</v>
      </c>
      <c r="H88" t="s">
        <v>33</v>
      </c>
      <c r="I88" t="s">
        <v>2</v>
      </c>
      <c r="J88" s="1" t="s">
        <v>147</v>
      </c>
      <c r="K88" s="1">
        <v>2021</v>
      </c>
    </row>
    <row r="89" spans="1:11" x14ac:dyDescent="0.35">
      <c r="A89" s="2">
        <v>44261</v>
      </c>
      <c r="B89" t="s">
        <v>110</v>
      </c>
      <c r="C89" t="s">
        <v>32</v>
      </c>
      <c r="D89" s="1">
        <v>1</v>
      </c>
      <c r="E89" s="5">
        <v>23.03</v>
      </c>
      <c r="F89" s="1">
        <v>3</v>
      </c>
      <c r="G89" s="5">
        <v>125.64</v>
      </c>
      <c r="H89" t="s">
        <v>33</v>
      </c>
      <c r="I89" t="s">
        <v>2</v>
      </c>
      <c r="J89" s="1" t="s">
        <v>147</v>
      </c>
      <c r="K89" s="1">
        <v>2021</v>
      </c>
    </row>
    <row r="90" spans="1:11" x14ac:dyDescent="0.35">
      <c r="A90" s="2">
        <v>44262</v>
      </c>
      <c r="B90" t="s">
        <v>99</v>
      </c>
      <c r="C90" t="s">
        <v>21</v>
      </c>
      <c r="D90" s="1">
        <v>3</v>
      </c>
      <c r="E90" s="5">
        <v>125.97</v>
      </c>
      <c r="F90" s="1">
        <v>4</v>
      </c>
      <c r="G90" s="5">
        <v>279.95999999999998</v>
      </c>
      <c r="H90" t="s">
        <v>19</v>
      </c>
      <c r="I90" t="s">
        <v>0</v>
      </c>
      <c r="J90" s="1" t="s">
        <v>147</v>
      </c>
      <c r="K90" s="1">
        <v>2021</v>
      </c>
    </row>
    <row r="91" spans="1:11" x14ac:dyDescent="0.35">
      <c r="A91" s="2">
        <v>44263</v>
      </c>
      <c r="B91" t="s">
        <v>104</v>
      </c>
      <c r="C91" t="s">
        <v>28</v>
      </c>
      <c r="D91" s="1">
        <v>3</v>
      </c>
      <c r="E91" s="5">
        <v>599.97</v>
      </c>
      <c r="F91" s="1">
        <v>2</v>
      </c>
      <c r="G91" s="5">
        <v>499.98</v>
      </c>
      <c r="H91" t="s">
        <v>29</v>
      </c>
      <c r="I91" t="s">
        <v>2</v>
      </c>
      <c r="J91" s="1" t="s">
        <v>147</v>
      </c>
      <c r="K91" s="1">
        <v>2021</v>
      </c>
    </row>
    <row r="92" spans="1:11" x14ac:dyDescent="0.35">
      <c r="A92" s="2">
        <v>44264</v>
      </c>
      <c r="B92" t="s">
        <v>109</v>
      </c>
      <c r="C92" t="s">
        <v>31</v>
      </c>
      <c r="D92" s="1">
        <v>2</v>
      </c>
      <c r="E92" s="5">
        <v>179.82</v>
      </c>
      <c r="F92" s="1">
        <v>3</v>
      </c>
      <c r="G92" s="5">
        <v>359.64</v>
      </c>
      <c r="H92" t="s">
        <v>33</v>
      </c>
      <c r="I92" t="s">
        <v>2</v>
      </c>
      <c r="J92" s="1" t="s">
        <v>147</v>
      </c>
      <c r="K92" s="1">
        <v>2021</v>
      </c>
    </row>
    <row r="93" spans="1:11" x14ac:dyDescent="0.35">
      <c r="A93" s="2">
        <v>44265</v>
      </c>
      <c r="B93" t="s">
        <v>103</v>
      </c>
      <c r="C93" t="s">
        <v>27</v>
      </c>
      <c r="D93" s="1">
        <v>3</v>
      </c>
      <c r="E93" s="5">
        <v>703.5</v>
      </c>
      <c r="F93" s="1">
        <v>2</v>
      </c>
      <c r="G93" s="5">
        <v>551.76</v>
      </c>
      <c r="H93" t="s">
        <v>19</v>
      </c>
      <c r="I93" t="s">
        <v>0</v>
      </c>
      <c r="J93" s="1" t="s">
        <v>147</v>
      </c>
      <c r="K93" s="1">
        <v>2021</v>
      </c>
    </row>
    <row r="94" spans="1:11" x14ac:dyDescent="0.35">
      <c r="A94" s="2">
        <v>44266</v>
      </c>
      <c r="B94" t="s">
        <v>126</v>
      </c>
      <c r="C94" t="s">
        <v>9</v>
      </c>
      <c r="D94" s="1">
        <v>0</v>
      </c>
      <c r="E94" s="5">
        <v>0</v>
      </c>
      <c r="F94" s="1">
        <v>4</v>
      </c>
      <c r="G94" s="5">
        <v>359.96</v>
      </c>
      <c r="H94" t="s">
        <v>54</v>
      </c>
      <c r="I94" t="s">
        <v>8</v>
      </c>
      <c r="J94" s="1" t="s">
        <v>147</v>
      </c>
      <c r="K94" s="1">
        <v>2021</v>
      </c>
    </row>
    <row r="95" spans="1:11" x14ac:dyDescent="0.35">
      <c r="A95" s="2">
        <v>44267</v>
      </c>
      <c r="B95" t="s">
        <v>122</v>
      </c>
      <c r="C95" t="s">
        <v>49</v>
      </c>
      <c r="D95" s="1">
        <v>1</v>
      </c>
      <c r="E95" s="5">
        <v>211.65</v>
      </c>
      <c r="F95" s="1">
        <v>2</v>
      </c>
      <c r="G95" s="5">
        <v>498</v>
      </c>
      <c r="H95" t="s">
        <v>133</v>
      </c>
      <c r="I95" t="s">
        <v>8</v>
      </c>
      <c r="J95" s="1" t="s">
        <v>147</v>
      </c>
      <c r="K95" s="1">
        <v>2021</v>
      </c>
    </row>
    <row r="96" spans="1:11" x14ac:dyDescent="0.35">
      <c r="A96" s="2">
        <v>44268</v>
      </c>
      <c r="B96" t="s">
        <v>96</v>
      </c>
      <c r="C96" t="s">
        <v>1</v>
      </c>
      <c r="D96" s="1">
        <v>3</v>
      </c>
      <c r="E96" s="5">
        <v>1036.77</v>
      </c>
      <c r="F96" s="1">
        <v>1</v>
      </c>
      <c r="G96" s="5">
        <v>431.99</v>
      </c>
      <c r="H96" t="s">
        <v>17</v>
      </c>
      <c r="I96" t="s">
        <v>0</v>
      </c>
      <c r="J96" s="1" t="s">
        <v>147</v>
      </c>
      <c r="K96" s="1">
        <v>2021</v>
      </c>
    </row>
    <row r="97" spans="1:11" x14ac:dyDescent="0.35">
      <c r="A97" s="2">
        <v>44269</v>
      </c>
      <c r="B97" t="s">
        <v>103</v>
      </c>
      <c r="C97" t="s">
        <v>27</v>
      </c>
      <c r="D97" s="1">
        <v>1</v>
      </c>
      <c r="E97" s="5">
        <v>234.5</v>
      </c>
      <c r="F97" s="1">
        <v>3</v>
      </c>
      <c r="G97" s="5">
        <v>827.64</v>
      </c>
      <c r="H97" t="s">
        <v>19</v>
      </c>
      <c r="I97" t="s">
        <v>0</v>
      </c>
      <c r="J97" s="1" t="s">
        <v>147</v>
      </c>
      <c r="K97" s="1">
        <v>2021</v>
      </c>
    </row>
    <row r="98" spans="1:11" x14ac:dyDescent="0.35">
      <c r="A98" s="2">
        <v>44270</v>
      </c>
      <c r="B98" t="s">
        <v>116</v>
      </c>
      <c r="C98" t="s">
        <v>37</v>
      </c>
      <c r="D98" s="1">
        <v>1</v>
      </c>
      <c r="E98" s="5">
        <v>20</v>
      </c>
      <c r="F98" s="1">
        <v>1</v>
      </c>
      <c r="G98" s="5">
        <v>39.99</v>
      </c>
      <c r="H98" t="s">
        <v>23</v>
      </c>
      <c r="I98" t="s">
        <v>3</v>
      </c>
      <c r="J98" s="1" t="s">
        <v>147</v>
      </c>
      <c r="K98" s="1">
        <v>2021</v>
      </c>
    </row>
    <row r="99" spans="1:11" x14ac:dyDescent="0.35">
      <c r="A99" s="2">
        <v>44271</v>
      </c>
      <c r="B99" t="s">
        <v>120</v>
      </c>
      <c r="C99" t="s">
        <v>6</v>
      </c>
      <c r="D99" s="1">
        <v>0</v>
      </c>
      <c r="E99" s="5">
        <v>0</v>
      </c>
      <c r="F99" s="1">
        <v>2</v>
      </c>
      <c r="G99" s="5">
        <v>28000</v>
      </c>
      <c r="H99" t="s">
        <v>47</v>
      </c>
      <c r="I99" t="s">
        <v>4</v>
      </c>
      <c r="J99" s="1" t="s">
        <v>147</v>
      </c>
      <c r="K99" s="1">
        <v>2021</v>
      </c>
    </row>
    <row r="100" spans="1:11" x14ac:dyDescent="0.35">
      <c r="A100" s="2">
        <v>44272</v>
      </c>
      <c r="B100" t="s">
        <v>127</v>
      </c>
      <c r="C100" t="s">
        <v>10</v>
      </c>
      <c r="D100" s="1">
        <v>1</v>
      </c>
      <c r="E100" s="5">
        <v>38.99</v>
      </c>
      <c r="F100" s="1">
        <v>3</v>
      </c>
      <c r="G100" s="5">
        <v>179.97</v>
      </c>
      <c r="H100" t="s">
        <v>55</v>
      </c>
      <c r="I100" t="s">
        <v>12</v>
      </c>
      <c r="J100" s="1" t="s">
        <v>147</v>
      </c>
      <c r="K100" s="1">
        <v>2021</v>
      </c>
    </row>
    <row r="101" spans="1:11" x14ac:dyDescent="0.35">
      <c r="A101" s="2">
        <v>44273</v>
      </c>
      <c r="B101" t="s">
        <v>108</v>
      </c>
      <c r="C101" t="s">
        <v>30</v>
      </c>
      <c r="D101" s="1">
        <v>3</v>
      </c>
      <c r="E101" s="5">
        <v>98.13</v>
      </c>
      <c r="F101" s="1">
        <v>2</v>
      </c>
      <c r="G101" s="5">
        <v>100.64</v>
      </c>
      <c r="H101" t="s">
        <v>33</v>
      </c>
      <c r="I101" t="s">
        <v>2</v>
      </c>
      <c r="J101" s="1" t="s">
        <v>147</v>
      </c>
      <c r="K101" s="1">
        <v>2021</v>
      </c>
    </row>
    <row r="102" spans="1:11" x14ac:dyDescent="0.35">
      <c r="A102" s="2">
        <v>44274</v>
      </c>
      <c r="B102" t="s">
        <v>128</v>
      </c>
      <c r="C102" t="s">
        <v>11</v>
      </c>
      <c r="D102" s="1">
        <v>3</v>
      </c>
      <c r="E102" s="5">
        <v>224.96999999999997</v>
      </c>
      <c r="F102" s="1">
        <v>4</v>
      </c>
      <c r="G102" s="5">
        <v>399.96</v>
      </c>
      <c r="H102" t="s">
        <v>23</v>
      </c>
      <c r="I102" t="s">
        <v>12</v>
      </c>
      <c r="J102" s="1" t="s">
        <v>147</v>
      </c>
      <c r="K102" s="1">
        <v>2021</v>
      </c>
    </row>
    <row r="103" spans="1:11" x14ac:dyDescent="0.35">
      <c r="A103" s="2">
        <v>44275</v>
      </c>
      <c r="B103" t="s">
        <v>115</v>
      </c>
      <c r="C103" t="s">
        <v>44</v>
      </c>
      <c r="D103" s="1">
        <v>0</v>
      </c>
      <c r="E103" s="5">
        <v>0</v>
      </c>
      <c r="F103" s="1">
        <v>2</v>
      </c>
      <c r="G103" s="5">
        <v>653.38</v>
      </c>
      <c r="H103" t="s">
        <v>41</v>
      </c>
      <c r="I103" t="s">
        <v>3</v>
      </c>
      <c r="J103" s="1" t="s">
        <v>147</v>
      </c>
      <c r="K103" s="1">
        <v>2021</v>
      </c>
    </row>
    <row r="104" spans="1:11" x14ac:dyDescent="0.35">
      <c r="A104" s="2">
        <v>44276</v>
      </c>
      <c r="B104" t="s">
        <v>117</v>
      </c>
      <c r="C104" t="s">
        <v>42</v>
      </c>
      <c r="D104" s="1">
        <v>3</v>
      </c>
      <c r="E104" s="5">
        <v>1754.97</v>
      </c>
      <c r="F104" s="1">
        <v>2</v>
      </c>
      <c r="G104" s="5">
        <v>1299.98</v>
      </c>
      <c r="H104" t="s">
        <v>29</v>
      </c>
      <c r="I104" t="s">
        <v>3</v>
      </c>
      <c r="J104" s="1" t="s">
        <v>147</v>
      </c>
      <c r="K104" s="1">
        <v>2021</v>
      </c>
    </row>
    <row r="105" spans="1:11" x14ac:dyDescent="0.35">
      <c r="A105" s="2">
        <v>44277</v>
      </c>
      <c r="B105" t="s">
        <v>115</v>
      </c>
      <c r="C105" t="s">
        <v>44</v>
      </c>
      <c r="D105" s="1">
        <v>1</v>
      </c>
      <c r="E105" s="5">
        <v>294.02</v>
      </c>
      <c r="F105" s="1">
        <v>2</v>
      </c>
      <c r="G105" s="5">
        <v>653.38</v>
      </c>
      <c r="H105" t="s">
        <v>41</v>
      </c>
      <c r="I105" t="s">
        <v>3</v>
      </c>
      <c r="J105" s="1" t="s">
        <v>147</v>
      </c>
      <c r="K105" s="1">
        <v>2021</v>
      </c>
    </row>
    <row r="106" spans="1:11" x14ac:dyDescent="0.35">
      <c r="A106" s="2">
        <v>44278</v>
      </c>
      <c r="B106" t="s">
        <v>100</v>
      </c>
      <c r="C106" t="s">
        <v>22</v>
      </c>
      <c r="D106" s="1">
        <v>2</v>
      </c>
      <c r="E106" s="5">
        <v>20</v>
      </c>
      <c r="F106" s="1">
        <v>1</v>
      </c>
      <c r="G106" s="5">
        <v>19.989999999999998</v>
      </c>
      <c r="H106" t="s">
        <v>23</v>
      </c>
      <c r="I106" t="s">
        <v>0</v>
      </c>
      <c r="J106" s="1" t="s">
        <v>147</v>
      </c>
      <c r="K106" s="1">
        <v>2021</v>
      </c>
    </row>
    <row r="107" spans="1:11" x14ac:dyDescent="0.35">
      <c r="A107" s="2">
        <v>44280</v>
      </c>
      <c r="B107" t="s">
        <v>114</v>
      </c>
      <c r="C107" t="s">
        <v>43</v>
      </c>
      <c r="D107" s="1">
        <v>0</v>
      </c>
      <c r="E107" s="5">
        <v>0</v>
      </c>
      <c r="F107" s="1">
        <v>1</v>
      </c>
      <c r="G107" s="5">
        <v>39.99</v>
      </c>
      <c r="H107" t="s">
        <v>26</v>
      </c>
      <c r="I107" t="s">
        <v>3</v>
      </c>
      <c r="J107" s="1" t="s">
        <v>147</v>
      </c>
      <c r="K107" s="1">
        <v>2021</v>
      </c>
    </row>
    <row r="108" spans="1:11" x14ac:dyDescent="0.35">
      <c r="A108" s="2">
        <v>44282</v>
      </c>
      <c r="B108" t="s">
        <v>96</v>
      </c>
      <c r="C108" t="s">
        <v>1</v>
      </c>
      <c r="D108" s="1">
        <v>1</v>
      </c>
      <c r="E108" s="5">
        <v>345.59</v>
      </c>
      <c r="F108" s="1">
        <v>1</v>
      </c>
      <c r="G108" s="5">
        <v>431.99</v>
      </c>
      <c r="H108" t="s">
        <v>17</v>
      </c>
      <c r="I108" t="s">
        <v>0</v>
      </c>
      <c r="J108" s="1" t="s">
        <v>147</v>
      </c>
      <c r="K108" s="1">
        <v>2021</v>
      </c>
    </row>
    <row r="109" spans="1:11" x14ac:dyDescent="0.35">
      <c r="A109" s="2">
        <v>44283</v>
      </c>
      <c r="B109" t="s">
        <v>123</v>
      </c>
      <c r="C109" t="s">
        <v>50</v>
      </c>
      <c r="D109" s="1">
        <v>3</v>
      </c>
      <c r="E109" s="5">
        <v>290.25</v>
      </c>
      <c r="F109" s="1">
        <v>2</v>
      </c>
      <c r="G109" s="5">
        <v>258</v>
      </c>
      <c r="H109" t="s">
        <v>48</v>
      </c>
      <c r="I109" t="s">
        <v>8</v>
      </c>
      <c r="J109" s="1" t="s">
        <v>147</v>
      </c>
      <c r="K109" s="1">
        <v>2021</v>
      </c>
    </row>
    <row r="110" spans="1:11" x14ac:dyDescent="0.35">
      <c r="A110" s="2">
        <v>44284</v>
      </c>
      <c r="B110" t="s">
        <v>103</v>
      </c>
      <c r="C110" t="s">
        <v>27</v>
      </c>
      <c r="D110" s="1">
        <v>3</v>
      </c>
      <c r="E110" s="5">
        <v>703.5</v>
      </c>
      <c r="F110" s="1">
        <v>2</v>
      </c>
      <c r="G110" s="5">
        <v>551.76</v>
      </c>
      <c r="H110" t="s">
        <v>19</v>
      </c>
      <c r="I110" t="s">
        <v>0</v>
      </c>
      <c r="J110" s="1" t="s">
        <v>147</v>
      </c>
      <c r="K110" s="1">
        <v>2021</v>
      </c>
    </row>
    <row r="111" spans="1:11" x14ac:dyDescent="0.35">
      <c r="A111" s="2">
        <v>44285</v>
      </c>
      <c r="B111" t="s">
        <v>130</v>
      </c>
      <c r="C111" t="s">
        <v>56</v>
      </c>
      <c r="D111" s="1">
        <v>1</v>
      </c>
      <c r="E111" s="5">
        <v>244.3</v>
      </c>
      <c r="F111" s="1">
        <v>2</v>
      </c>
      <c r="G111" s="5">
        <v>698</v>
      </c>
      <c r="H111" t="s">
        <v>57</v>
      </c>
      <c r="I111" t="s">
        <v>13</v>
      </c>
      <c r="J111" s="1" t="s">
        <v>147</v>
      </c>
      <c r="K111" s="1">
        <v>2021</v>
      </c>
    </row>
    <row r="112" spans="1:11" x14ac:dyDescent="0.35">
      <c r="A112" s="2">
        <v>44286</v>
      </c>
      <c r="B112" t="s">
        <v>104</v>
      </c>
      <c r="C112" t="s">
        <v>28</v>
      </c>
      <c r="D112" s="1">
        <v>2</v>
      </c>
      <c r="E112" s="5">
        <v>399.98</v>
      </c>
      <c r="F112" s="1">
        <v>1</v>
      </c>
      <c r="G112" s="5">
        <v>249.99</v>
      </c>
      <c r="H112" t="s">
        <v>29</v>
      </c>
      <c r="I112" t="s">
        <v>2</v>
      </c>
      <c r="J112" s="1" t="s">
        <v>147</v>
      </c>
      <c r="K112" s="1">
        <v>2021</v>
      </c>
    </row>
    <row r="113" spans="1:11" x14ac:dyDescent="0.35">
      <c r="A113" s="2">
        <v>44287</v>
      </c>
      <c r="B113" t="s">
        <v>113</v>
      </c>
      <c r="C113" t="s">
        <v>40</v>
      </c>
      <c r="D113" s="1">
        <v>0</v>
      </c>
      <c r="E113" s="5">
        <v>0</v>
      </c>
      <c r="F113" s="1">
        <v>2</v>
      </c>
      <c r="G113" s="5">
        <v>431.18</v>
      </c>
      <c r="H113" t="s">
        <v>41</v>
      </c>
      <c r="I113" t="s">
        <v>3</v>
      </c>
      <c r="J113" s="1" t="s">
        <v>148</v>
      </c>
      <c r="K113" s="1">
        <v>2021</v>
      </c>
    </row>
    <row r="114" spans="1:11" x14ac:dyDescent="0.35">
      <c r="A114" s="2">
        <v>44288</v>
      </c>
      <c r="B114" t="s">
        <v>101</v>
      </c>
      <c r="C114" t="s">
        <v>24</v>
      </c>
      <c r="D114" s="1">
        <v>1</v>
      </c>
      <c r="E114" s="5">
        <v>14</v>
      </c>
      <c r="F114" s="1">
        <v>1</v>
      </c>
      <c r="G114" s="5">
        <v>27.99</v>
      </c>
      <c r="H114" t="s">
        <v>23</v>
      </c>
      <c r="I114" t="s">
        <v>0</v>
      </c>
      <c r="J114" s="1" t="s">
        <v>148</v>
      </c>
      <c r="K114" s="1">
        <v>2021</v>
      </c>
    </row>
    <row r="115" spans="1:11" x14ac:dyDescent="0.35">
      <c r="A115" s="2">
        <v>44289</v>
      </c>
      <c r="B115" t="s">
        <v>128</v>
      </c>
      <c r="C115" t="s">
        <v>11</v>
      </c>
      <c r="D115" s="1">
        <v>0</v>
      </c>
      <c r="E115" s="5">
        <v>0</v>
      </c>
      <c r="F115" s="1">
        <v>2</v>
      </c>
      <c r="G115" s="5">
        <v>199.98</v>
      </c>
      <c r="H115" t="s">
        <v>23</v>
      </c>
      <c r="I115" t="s">
        <v>12</v>
      </c>
      <c r="J115" s="1" t="s">
        <v>148</v>
      </c>
      <c r="K115" s="1">
        <v>2021</v>
      </c>
    </row>
    <row r="116" spans="1:11" x14ac:dyDescent="0.35">
      <c r="A116" s="2">
        <v>44290</v>
      </c>
      <c r="B116" t="s">
        <v>129</v>
      </c>
      <c r="C116" t="s">
        <v>14</v>
      </c>
      <c r="D116" s="1">
        <v>3</v>
      </c>
      <c r="E116" s="5">
        <v>1079.8799999999999</v>
      </c>
      <c r="F116" s="1">
        <v>4</v>
      </c>
      <c r="G116" s="5">
        <v>1599.8</v>
      </c>
      <c r="H116" t="s">
        <v>17</v>
      </c>
      <c r="I116" t="s">
        <v>13</v>
      </c>
      <c r="J116" s="1" t="s">
        <v>148</v>
      </c>
      <c r="K116" s="1">
        <v>2021</v>
      </c>
    </row>
    <row r="117" spans="1:11" x14ac:dyDescent="0.35">
      <c r="A117" s="2">
        <v>44291</v>
      </c>
      <c r="B117" t="s">
        <v>103</v>
      </c>
      <c r="C117" t="s">
        <v>27</v>
      </c>
      <c r="D117" s="1">
        <v>2</v>
      </c>
      <c r="E117" s="5">
        <v>469</v>
      </c>
      <c r="F117" s="1">
        <v>1</v>
      </c>
      <c r="G117" s="5">
        <v>275.88</v>
      </c>
      <c r="H117" t="s">
        <v>19</v>
      </c>
      <c r="I117" t="s">
        <v>0</v>
      </c>
      <c r="J117" s="1" t="s">
        <v>148</v>
      </c>
      <c r="K117" s="1">
        <v>2021</v>
      </c>
    </row>
    <row r="118" spans="1:11" x14ac:dyDescent="0.35">
      <c r="A118" s="2">
        <v>44292</v>
      </c>
      <c r="B118" t="s">
        <v>124</v>
      </c>
      <c r="C118" t="s">
        <v>51</v>
      </c>
      <c r="D118" s="1">
        <v>1</v>
      </c>
      <c r="E118" s="5">
        <v>96.75</v>
      </c>
      <c r="F118" s="1">
        <v>1</v>
      </c>
      <c r="G118" s="5">
        <v>129</v>
      </c>
      <c r="H118" t="s">
        <v>52</v>
      </c>
      <c r="I118" t="s">
        <v>8</v>
      </c>
      <c r="J118" s="1" t="s">
        <v>148</v>
      </c>
      <c r="K118" s="1">
        <v>2021</v>
      </c>
    </row>
    <row r="119" spans="1:11" x14ac:dyDescent="0.35">
      <c r="A119" s="2">
        <v>44293</v>
      </c>
      <c r="B119" t="s">
        <v>107</v>
      </c>
      <c r="C119" t="s">
        <v>38</v>
      </c>
      <c r="D119" s="1">
        <v>3</v>
      </c>
      <c r="E119" s="5">
        <v>65.97</v>
      </c>
      <c r="F119" s="1">
        <v>1</v>
      </c>
      <c r="G119" s="5">
        <v>39.99</v>
      </c>
      <c r="H119" t="s">
        <v>23</v>
      </c>
      <c r="I119" t="s">
        <v>2</v>
      </c>
      <c r="J119" s="1" t="s">
        <v>148</v>
      </c>
      <c r="K119" s="1">
        <v>2021</v>
      </c>
    </row>
    <row r="120" spans="1:11" x14ac:dyDescent="0.35">
      <c r="A120" s="2">
        <v>44294</v>
      </c>
      <c r="B120" t="s">
        <v>107</v>
      </c>
      <c r="C120" t="s">
        <v>38</v>
      </c>
      <c r="D120" s="1">
        <v>2</v>
      </c>
      <c r="E120" s="5">
        <v>43.98</v>
      </c>
      <c r="F120" s="1">
        <v>3</v>
      </c>
      <c r="G120" s="5">
        <v>119.97</v>
      </c>
      <c r="H120" t="s">
        <v>23</v>
      </c>
      <c r="I120" t="s">
        <v>2</v>
      </c>
      <c r="J120" s="1" t="s">
        <v>148</v>
      </c>
      <c r="K120" s="1">
        <v>2021</v>
      </c>
    </row>
    <row r="121" spans="1:11" x14ac:dyDescent="0.35">
      <c r="A121" s="2">
        <v>44295</v>
      </c>
      <c r="B121" t="s">
        <v>114</v>
      </c>
      <c r="C121" t="s">
        <v>43</v>
      </c>
      <c r="D121" s="1">
        <v>1</v>
      </c>
      <c r="E121" s="5">
        <v>20</v>
      </c>
      <c r="F121" s="1">
        <v>1</v>
      </c>
      <c r="G121" s="5">
        <v>39.99</v>
      </c>
      <c r="H121" t="s">
        <v>26</v>
      </c>
      <c r="I121" t="s">
        <v>3</v>
      </c>
      <c r="J121" s="1" t="s">
        <v>148</v>
      </c>
      <c r="K121" s="1">
        <v>2021</v>
      </c>
    </row>
    <row r="122" spans="1:11" x14ac:dyDescent="0.35">
      <c r="A122" s="2">
        <v>44296</v>
      </c>
      <c r="B122" t="s">
        <v>115</v>
      </c>
      <c r="C122" t="s">
        <v>44</v>
      </c>
      <c r="D122" s="1">
        <v>0</v>
      </c>
      <c r="E122" s="5">
        <v>0</v>
      </c>
      <c r="F122" s="1">
        <v>2</v>
      </c>
      <c r="G122" s="5">
        <v>653.38</v>
      </c>
      <c r="H122" t="s">
        <v>41</v>
      </c>
      <c r="I122" t="s">
        <v>3</v>
      </c>
      <c r="J122" s="1" t="s">
        <v>148</v>
      </c>
      <c r="K122" s="1">
        <v>2021</v>
      </c>
    </row>
    <row r="123" spans="1:11" x14ac:dyDescent="0.35">
      <c r="A123" s="2">
        <v>44297</v>
      </c>
      <c r="B123" t="s">
        <v>104</v>
      </c>
      <c r="C123" t="s">
        <v>28</v>
      </c>
      <c r="D123" s="1">
        <v>0</v>
      </c>
      <c r="E123" s="5">
        <v>0</v>
      </c>
      <c r="F123" s="1">
        <v>4</v>
      </c>
      <c r="G123" s="5">
        <v>999.96</v>
      </c>
      <c r="H123" t="s">
        <v>29</v>
      </c>
      <c r="I123" t="s">
        <v>2</v>
      </c>
      <c r="J123" s="1" t="s">
        <v>148</v>
      </c>
      <c r="K123" s="1">
        <v>2021</v>
      </c>
    </row>
    <row r="124" spans="1:11" x14ac:dyDescent="0.35">
      <c r="A124" s="2">
        <v>44298</v>
      </c>
      <c r="B124" t="s">
        <v>110</v>
      </c>
      <c r="C124" t="s">
        <v>32</v>
      </c>
      <c r="D124" s="1">
        <v>3</v>
      </c>
      <c r="E124" s="5">
        <v>69.09</v>
      </c>
      <c r="F124" s="1">
        <v>4</v>
      </c>
      <c r="G124" s="5">
        <v>167.52</v>
      </c>
      <c r="H124" t="s">
        <v>33</v>
      </c>
      <c r="I124" t="s">
        <v>2</v>
      </c>
      <c r="J124" s="1" t="s">
        <v>148</v>
      </c>
      <c r="K124" s="1">
        <v>2021</v>
      </c>
    </row>
    <row r="125" spans="1:11" x14ac:dyDescent="0.35">
      <c r="A125" s="2">
        <v>44299</v>
      </c>
      <c r="B125" t="s">
        <v>114</v>
      </c>
      <c r="C125" t="s">
        <v>43</v>
      </c>
      <c r="D125" s="1">
        <v>0</v>
      </c>
      <c r="E125" s="5">
        <v>0</v>
      </c>
      <c r="F125" s="1">
        <v>1</v>
      </c>
      <c r="G125" s="5">
        <v>39.99</v>
      </c>
      <c r="H125" t="s">
        <v>26</v>
      </c>
      <c r="I125" t="s">
        <v>3</v>
      </c>
      <c r="J125" s="1" t="s">
        <v>148</v>
      </c>
      <c r="K125" s="1">
        <v>2021</v>
      </c>
    </row>
    <row r="126" spans="1:11" x14ac:dyDescent="0.35">
      <c r="A126" s="2">
        <v>44300</v>
      </c>
      <c r="B126" t="s">
        <v>115</v>
      </c>
      <c r="C126" t="s">
        <v>44</v>
      </c>
      <c r="D126" s="1">
        <v>0</v>
      </c>
      <c r="E126" s="5">
        <v>0</v>
      </c>
      <c r="F126" s="1">
        <v>4</v>
      </c>
      <c r="G126" s="5">
        <v>1306.76</v>
      </c>
      <c r="H126" t="s">
        <v>41</v>
      </c>
      <c r="I126" t="s">
        <v>3</v>
      </c>
      <c r="J126" s="1" t="s">
        <v>148</v>
      </c>
      <c r="K126" s="1">
        <v>2021</v>
      </c>
    </row>
    <row r="127" spans="1:11" x14ac:dyDescent="0.35">
      <c r="A127" s="2">
        <v>44301</v>
      </c>
      <c r="B127" t="s">
        <v>101</v>
      </c>
      <c r="C127" t="s">
        <v>24</v>
      </c>
      <c r="D127" s="1">
        <v>2</v>
      </c>
      <c r="E127" s="5">
        <v>28</v>
      </c>
      <c r="F127" s="1">
        <v>2</v>
      </c>
      <c r="G127" s="5">
        <v>55.98</v>
      </c>
      <c r="H127" t="s">
        <v>23</v>
      </c>
      <c r="I127" t="s">
        <v>0</v>
      </c>
      <c r="J127" s="1" t="s">
        <v>148</v>
      </c>
      <c r="K127" s="1">
        <v>2021</v>
      </c>
    </row>
    <row r="128" spans="1:11" x14ac:dyDescent="0.35">
      <c r="A128" s="2">
        <v>44302</v>
      </c>
      <c r="B128" t="s">
        <v>118</v>
      </c>
      <c r="C128" t="s">
        <v>5</v>
      </c>
      <c r="D128" s="1">
        <v>2</v>
      </c>
      <c r="E128" s="5">
        <v>8991</v>
      </c>
      <c r="F128" s="1">
        <v>3</v>
      </c>
      <c r="G128" s="5">
        <v>14985</v>
      </c>
      <c r="H128" t="s">
        <v>17</v>
      </c>
      <c r="I128" t="s">
        <v>4</v>
      </c>
      <c r="J128" s="1" t="s">
        <v>148</v>
      </c>
      <c r="K128" s="1">
        <v>2021</v>
      </c>
    </row>
    <row r="129" spans="1:11" x14ac:dyDescent="0.35">
      <c r="A129" s="2">
        <v>44305</v>
      </c>
      <c r="B129" t="s">
        <v>102</v>
      </c>
      <c r="C129" t="s">
        <v>25</v>
      </c>
      <c r="D129" s="1">
        <v>3</v>
      </c>
      <c r="E129" s="5">
        <v>45</v>
      </c>
      <c r="F129" s="1">
        <v>4</v>
      </c>
      <c r="G129" s="5">
        <v>119.96</v>
      </c>
      <c r="H129" t="s">
        <v>26</v>
      </c>
      <c r="I129" t="s">
        <v>0</v>
      </c>
      <c r="J129" s="1" t="s">
        <v>148</v>
      </c>
      <c r="K129" s="1">
        <v>2021</v>
      </c>
    </row>
    <row r="130" spans="1:11" x14ac:dyDescent="0.35">
      <c r="A130" s="2">
        <v>44306</v>
      </c>
      <c r="B130" t="s">
        <v>106</v>
      </c>
      <c r="C130" t="s">
        <v>37</v>
      </c>
      <c r="D130" s="1">
        <v>1</v>
      </c>
      <c r="E130" s="5">
        <v>21.99</v>
      </c>
      <c r="F130" s="1">
        <v>4</v>
      </c>
      <c r="G130" s="5">
        <v>159.96</v>
      </c>
      <c r="H130" t="s">
        <v>23</v>
      </c>
      <c r="I130" t="s">
        <v>2</v>
      </c>
      <c r="J130" s="1" t="s">
        <v>148</v>
      </c>
      <c r="K130" s="1">
        <v>2021</v>
      </c>
    </row>
    <row r="131" spans="1:11" x14ac:dyDescent="0.35">
      <c r="A131" s="2">
        <v>44307</v>
      </c>
      <c r="B131" t="s">
        <v>128</v>
      </c>
      <c r="C131" t="s">
        <v>11</v>
      </c>
      <c r="D131" s="1">
        <v>1</v>
      </c>
      <c r="E131" s="5">
        <v>74.989999999999995</v>
      </c>
      <c r="F131" s="1">
        <v>1</v>
      </c>
      <c r="G131" s="5">
        <v>99.99</v>
      </c>
      <c r="H131" t="s">
        <v>23</v>
      </c>
      <c r="I131" t="s">
        <v>12</v>
      </c>
      <c r="J131" s="1" t="s">
        <v>148</v>
      </c>
      <c r="K131" s="1">
        <v>2021</v>
      </c>
    </row>
    <row r="132" spans="1:11" x14ac:dyDescent="0.35">
      <c r="A132" s="2">
        <v>44310</v>
      </c>
      <c r="B132" t="s">
        <v>127</v>
      </c>
      <c r="C132" t="s">
        <v>10</v>
      </c>
      <c r="D132" s="1">
        <v>1</v>
      </c>
      <c r="E132" s="5">
        <v>38.99</v>
      </c>
      <c r="F132" s="1">
        <v>3</v>
      </c>
      <c r="G132" s="5">
        <v>179.97</v>
      </c>
      <c r="H132" t="s">
        <v>55</v>
      </c>
      <c r="I132" t="s">
        <v>12</v>
      </c>
      <c r="J132" s="1" t="s">
        <v>148</v>
      </c>
      <c r="K132" s="1">
        <v>2021</v>
      </c>
    </row>
    <row r="133" spans="1:11" x14ac:dyDescent="0.35">
      <c r="A133" s="2">
        <v>44311</v>
      </c>
      <c r="B133" t="s">
        <v>97</v>
      </c>
      <c r="C133" t="s">
        <v>18</v>
      </c>
      <c r="D133" s="1">
        <v>0</v>
      </c>
      <c r="E133" s="5">
        <v>0</v>
      </c>
      <c r="F133" s="1">
        <v>2</v>
      </c>
      <c r="G133" s="5">
        <v>499.98</v>
      </c>
      <c r="H133" t="s">
        <v>19</v>
      </c>
      <c r="I133" t="s">
        <v>0</v>
      </c>
      <c r="J133" s="1" t="s">
        <v>148</v>
      </c>
      <c r="K133" s="1">
        <v>2021</v>
      </c>
    </row>
    <row r="134" spans="1:11" x14ac:dyDescent="0.35">
      <c r="A134" s="2">
        <v>44312</v>
      </c>
      <c r="B134" t="s">
        <v>118</v>
      </c>
      <c r="C134" t="s">
        <v>5</v>
      </c>
      <c r="D134" s="1">
        <v>1</v>
      </c>
      <c r="E134" s="5">
        <v>4495.5</v>
      </c>
      <c r="F134" s="1">
        <v>3</v>
      </c>
      <c r="G134" s="5">
        <v>14985</v>
      </c>
      <c r="H134" t="s">
        <v>17</v>
      </c>
      <c r="I134" t="s">
        <v>4</v>
      </c>
      <c r="J134" s="1" t="s">
        <v>148</v>
      </c>
      <c r="K134" s="1">
        <v>2021</v>
      </c>
    </row>
    <row r="135" spans="1:11" x14ac:dyDescent="0.35">
      <c r="A135" s="2">
        <v>44314</v>
      </c>
      <c r="B135" t="s">
        <v>99</v>
      </c>
      <c r="C135" t="s">
        <v>21</v>
      </c>
      <c r="D135" s="1">
        <v>1</v>
      </c>
      <c r="E135" s="5">
        <v>41.99</v>
      </c>
      <c r="F135" s="1">
        <v>1</v>
      </c>
      <c r="G135" s="5">
        <v>69.989999999999995</v>
      </c>
      <c r="H135" t="s">
        <v>19</v>
      </c>
      <c r="I135" t="s">
        <v>0</v>
      </c>
      <c r="J135" s="1" t="s">
        <v>148</v>
      </c>
      <c r="K135" s="1">
        <v>2021</v>
      </c>
    </row>
    <row r="136" spans="1:11" x14ac:dyDescent="0.35">
      <c r="A136" s="2">
        <v>44315</v>
      </c>
      <c r="B136" t="s">
        <v>127</v>
      </c>
      <c r="C136" t="s">
        <v>10</v>
      </c>
      <c r="D136" s="1">
        <v>1</v>
      </c>
      <c r="E136" s="5">
        <v>38.99</v>
      </c>
      <c r="F136" s="1">
        <v>2</v>
      </c>
      <c r="G136" s="5">
        <v>119.98</v>
      </c>
      <c r="H136" t="s">
        <v>55</v>
      </c>
      <c r="I136" t="s">
        <v>12</v>
      </c>
      <c r="J136" s="1" t="s">
        <v>148</v>
      </c>
      <c r="K136" s="1">
        <v>2021</v>
      </c>
    </row>
    <row r="137" spans="1:11" x14ac:dyDescent="0.35">
      <c r="A137" s="2">
        <v>44316</v>
      </c>
      <c r="B137" t="s">
        <v>120</v>
      </c>
      <c r="C137" t="s">
        <v>6</v>
      </c>
      <c r="D137" s="1">
        <v>1</v>
      </c>
      <c r="E137" s="5">
        <v>12600</v>
      </c>
      <c r="F137" s="1">
        <v>1</v>
      </c>
      <c r="G137" s="5">
        <v>14000</v>
      </c>
      <c r="H137" t="s">
        <v>47</v>
      </c>
      <c r="I137" t="s">
        <v>4</v>
      </c>
      <c r="J137" s="1" t="s">
        <v>148</v>
      </c>
      <c r="K137" s="1">
        <v>2021</v>
      </c>
    </row>
    <row r="138" spans="1:11" x14ac:dyDescent="0.35">
      <c r="A138" s="2">
        <v>44317</v>
      </c>
      <c r="B138" t="s">
        <v>104</v>
      </c>
      <c r="C138" t="s">
        <v>28</v>
      </c>
      <c r="D138" s="1">
        <v>2</v>
      </c>
      <c r="E138" s="5">
        <v>399.98</v>
      </c>
      <c r="F138" s="1">
        <v>2</v>
      </c>
      <c r="G138" s="5">
        <v>499.98</v>
      </c>
      <c r="H138" t="s">
        <v>29</v>
      </c>
      <c r="I138" t="s">
        <v>2</v>
      </c>
      <c r="J138" s="1" t="s">
        <v>149</v>
      </c>
      <c r="K138" s="1">
        <v>2021</v>
      </c>
    </row>
    <row r="139" spans="1:11" x14ac:dyDescent="0.35">
      <c r="A139" s="2">
        <v>44318</v>
      </c>
      <c r="B139" t="s">
        <v>111</v>
      </c>
      <c r="C139" t="s">
        <v>34</v>
      </c>
      <c r="D139" s="1">
        <v>3</v>
      </c>
      <c r="E139" s="5">
        <v>269.96999999999997</v>
      </c>
      <c r="F139" s="1">
        <v>4</v>
      </c>
      <c r="G139" s="5">
        <v>479.96</v>
      </c>
      <c r="H139" t="s">
        <v>35</v>
      </c>
      <c r="I139" t="s">
        <v>2</v>
      </c>
      <c r="J139" s="1" t="s">
        <v>149</v>
      </c>
      <c r="K139" s="1">
        <v>2021</v>
      </c>
    </row>
    <row r="140" spans="1:11" x14ac:dyDescent="0.35">
      <c r="A140" s="2">
        <v>44320</v>
      </c>
      <c r="B140" t="s">
        <v>107</v>
      </c>
      <c r="C140" t="s">
        <v>38</v>
      </c>
      <c r="D140" s="1">
        <v>0</v>
      </c>
      <c r="E140" s="5">
        <v>0</v>
      </c>
      <c r="F140" s="1">
        <v>1</v>
      </c>
      <c r="G140" s="5">
        <v>39.99</v>
      </c>
      <c r="H140" t="s">
        <v>23</v>
      </c>
      <c r="I140" t="s">
        <v>2</v>
      </c>
      <c r="J140" s="1" t="s">
        <v>149</v>
      </c>
      <c r="K140" s="1">
        <v>2021</v>
      </c>
    </row>
    <row r="141" spans="1:11" x14ac:dyDescent="0.35">
      <c r="A141" s="2">
        <v>44321</v>
      </c>
      <c r="B141" t="s">
        <v>123</v>
      </c>
      <c r="C141" t="s">
        <v>50</v>
      </c>
      <c r="D141" s="1">
        <v>3</v>
      </c>
      <c r="E141" s="5">
        <v>290.25</v>
      </c>
      <c r="F141" s="1">
        <v>3</v>
      </c>
      <c r="G141" s="5">
        <v>387</v>
      </c>
      <c r="H141" t="s">
        <v>48</v>
      </c>
      <c r="I141" t="s">
        <v>8</v>
      </c>
      <c r="J141" s="1" t="s">
        <v>149</v>
      </c>
      <c r="K141" s="1">
        <v>2021</v>
      </c>
    </row>
    <row r="142" spans="1:11" x14ac:dyDescent="0.35">
      <c r="A142" s="2">
        <v>44322</v>
      </c>
      <c r="B142" t="s">
        <v>119</v>
      </c>
      <c r="C142" t="s">
        <v>45</v>
      </c>
      <c r="D142" s="1">
        <v>3</v>
      </c>
      <c r="E142" s="5">
        <v>105</v>
      </c>
      <c r="F142" s="1">
        <v>1</v>
      </c>
      <c r="G142" s="5">
        <v>70</v>
      </c>
      <c r="H142" t="s">
        <v>46</v>
      </c>
      <c r="I142" t="s">
        <v>4</v>
      </c>
      <c r="J142" s="1" t="s">
        <v>149</v>
      </c>
      <c r="K142" s="1">
        <v>2021</v>
      </c>
    </row>
    <row r="143" spans="1:11" x14ac:dyDescent="0.35">
      <c r="A143" s="2">
        <v>44323</v>
      </c>
      <c r="B143" t="s">
        <v>125</v>
      </c>
      <c r="C143" t="s">
        <v>53</v>
      </c>
      <c r="D143" s="1">
        <v>1</v>
      </c>
      <c r="E143" s="5">
        <v>62.99</v>
      </c>
      <c r="F143" s="1">
        <v>3</v>
      </c>
      <c r="G143" s="5">
        <v>269.97000000000003</v>
      </c>
      <c r="H143" t="s">
        <v>23</v>
      </c>
      <c r="I143" t="s">
        <v>8</v>
      </c>
      <c r="J143" s="1" t="s">
        <v>149</v>
      </c>
      <c r="K143" s="1">
        <v>2021</v>
      </c>
    </row>
    <row r="144" spans="1:11" x14ac:dyDescent="0.35">
      <c r="A144" s="2">
        <v>44324</v>
      </c>
      <c r="B144" t="s">
        <v>96</v>
      </c>
      <c r="C144" t="s">
        <v>1</v>
      </c>
      <c r="D144" s="1">
        <v>2</v>
      </c>
      <c r="E144" s="5">
        <v>691.18</v>
      </c>
      <c r="F144" s="1">
        <v>3</v>
      </c>
      <c r="G144" s="5">
        <v>1295.97</v>
      </c>
      <c r="H144" t="s">
        <v>17</v>
      </c>
      <c r="I144" t="s">
        <v>0</v>
      </c>
      <c r="J144" s="1" t="s">
        <v>149</v>
      </c>
      <c r="K144" s="1">
        <v>2021</v>
      </c>
    </row>
    <row r="145" spans="1:11" x14ac:dyDescent="0.35">
      <c r="A145" s="2">
        <v>44325</v>
      </c>
      <c r="B145" t="s">
        <v>107</v>
      </c>
      <c r="C145" t="s">
        <v>38</v>
      </c>
      <c r="D145" s="1">
        <v>0</v>
      </c>
      <c r="E145" s="5">
        <v>0</v>
      </c>
      <c r="F145" s="1">
        <v>3</v>
      </c>
      <c r="G145" s="5">
        <v>119.97</v>
      </c>
      <c r="H145" t="s">
        <v>23</v>
      </c>
      <c r="I145" t="s">
        <v>2</v>
      </c>
      <c r="J145" s="1" t="s">
        <v>149</v>
      </c>
      <c r="K145" s="1">
        <v>2021</v>
      </c>
    </row>
    <row r="146" spans="1:11" x14ac:dyDescent="0.35">
      <c r="A146" s="2">
        <v>44327</v>
      </c>
      <c r="B146" t="s">
        <v>110</v>
      </c>
      <c r="C146" t="s">
        <v>32</v>
      </c>
      <c r="D146" s="1">
        <v>3</v>
      </c>
      <c r="E146" s="5">
        <v>69.09</v>
      </c>
      <c r="F146" s="1">
        <v>4</v>
      </c>
      <c r="G146" s="5">
        <v>167.52</v>
      </c>
      <c r="H146" t="s">
        <v>33</v>
      </c>
      <c r="I146" t="s">
        <v>2</v>
      </c>
      <c r="J146" s="1" t="s">
        <v>149</v>
      </c>
      <c r="K146" s="1">
        <v>2021</v>
      </c>
    </row>
    <row r="147" spans="1:11" x14ac:dyDescent="0.35">
      <c r="A147" s="2">
        <v>44328</v>
      </c>
      <c r="B147" t="s">
        <v>116</v>
      </c>
      <c r="C147" t="s">
        <v>37</v>
      </c>
      <c r="D147" s="1">
        <v>3</v>
      </c>
      <c r="E147" s="5">
        <v>60</v>
      </c>
      <c r="F147" s="1">
        <v>3</v>
      </c>
      <c r="G147" s="5">
        <v>119.97</v>
      </c>
      <c r="H147" t="s">
        <v>23</v>
      </c>
      <c r="I147" t="s">
        <v>3</v>
      </c>
      <c r="J147" s="1" t="s">
        <v>149</v>
      </c>
      <c r="K147" s="1">
        <v>2021</v>
      </c>
    </row>
    <row r="148" spans="1:11" x14ac:dyDescent="0.35">
      <c r="A148" s="2">
        <v>44329</v>
      </c>
      <c r="B148" t="s">
        <v>117</v>
      </c>
      <c r="C148" t="s">
        <v>42</v>
      </c>
      <c r="D148" s="1">
        <v>1</v>
      </c>
      <c r="E148" s="5">
        <v>584.99</v>
      </c>
      <c r="F148" s="1">
        <v>1</v>
      </c>
      <c r="G148" s="5">
        <v>649.99</v>
      </c>
      <c r="H148" t="s">
        <v>29</v>
      </c>
      <c r="I148" t="s">
        <v>3</v>
      </c>
      <c r="J148" s="1" t="s">
        <v>149</v>
      </c>
      <c r="K148" s="1">
        <v>2021</v>
      </c>
    </row>
    <row r="149" spans="1:11" x14ac:dyDescent="0.35">
      <c r="A149" s="2">
        <v>44332</v>
      </c>
      <c r="B149" t="s">
        <v>126</v>
      </c>
      <c r="C149" t="s">
        <v>9</v>
      </c>
      <c r="D149" s="1">
        <v>0</v>
      </c>
      <c r="E149" s="5">
        <v>0</v>
      </c>
      <c r="F149" s="1">
        <v>3</v>
      </c>
      <c r="G149" s="5">
        <v>269.97000000000003</v>
      </c>
      <c r="H149" t="s">
        <v>54</v>
      </c>
      <c r="I149" t="s">
        <v>8</v>
      </c>
      <c r="J149" s="1" t="s">
        <v>149</v>
      </c>
      <c r="K149" s="1">
        <v>2021</v>
      </c>
    </row>
    <row r="150" spans="1:11" x14ac:dyDescent="0.35">
      <c r="A150" s="2">
        <v>44334</v>
      </c>
      <c r="B150" t="s">
        <v>126</v>
      </c>
      <c r="C150" t="s">
        <v>9</v>
      </c>
      <c r="D150" s="1">
        <v>1</v>
      </c>
      <c r="E150" s="5">
        <v>62.99</v>
      </c>
      <c r="F150" s="1">
        <v>2</v>
      </c>
      <c r="G150" s="5">
        <v>179.98</v>
      </c>
      <c r="H150" t="s">
        <v>54</v>
      </c>
      <c r="I150" t="s">
        <v>8</v>
      </c>
      <c r="J150" s="1" t="s">
        <v>149</v>
      </c>
      <c r="K150" s="1">
        <v>2021</v>
      </c>
    </row>
    <row r="151" spans="1:11" x14ac:dyDescent="0.35">
      <c r="A151" s="2">
        <v>44335</v>
      </c>
      <c r="B151" t="s">
        <v>130</v>
      </c>
      <c r="C151" t="s">
        <v>56</v>
      </c>
      <c r="D151" s="1">
        <v>0</v>
      </c>
      <c r="E151" s="5">
        <v>0</v>
      </c>
      <c r="F151" s="1">
        <v>1</v>
      </c>
      <c r="G151" s="5">
        <v>349</v>
      </c>
      <c r="H151" t="s">
        <v>57</v>
      </c>
      <c r="I151" t="s">
        <v>13</v>
      </c>
      <c r="J151" s="1" t="s">
        <v>149</v>
      </c>
      <c r="K151" s="1">
        <v>2021</v>
      </c>
    </row>
    <row r="152" spans="1:11" x14ac:dyDescent="0.35">
      <c r="A152" s="2">
        <v>44337</v>
      </c>
      <c r="B152" t="s">
        <v>121</v>
      </c>
      <c r="C152" t="s">
        <v>7</v>
      </c>
      <c r="D152" s="1">
        <v>3</v>
      </c>
      <c r="E152" s="5">
        <v>36</v>
      </c>
      <c r="F152" s="1">
        <v>4</v>
      </c>
      <c r="G152" s="5">
        <v>80</v>
      </c>
      <c r="H152" t="s">
        <v>48</v>
      </c>
      <c r="I152" t="s">
        <v>8</v>
      </c>
      <c r="J152" s="1" t="s">
        <v>149</v>
      </c>
      <c r="K152" s="1">
        <v>2021</v>
      </c>
    </row>
    <row r="153" spans="1:11" x14ac:dyDescent="0.35">
      <c r="A153" s="2">
        <v>44338</v>
      </c>
      <c r="B153" t="s">
        <v>114</v>
      </c>
      <c r="C153" t="s">
        <v>43</v>
      </c>
      <c r="D153" s="1">
        <v>1</v>
      </c>
      <c r="E153" s="5">
        <v>20</v>
      </c>
      <c r="F153" s="1">
        <v>4</v>
      </c>
      <c r="G153" s="5">
        <v>159.96</v>
      </c>
      <c r="H153" t="s">
        <v>26</v>
      </c>
      <c r="I153" t="s">
        <v>3</v>
      </c>
      <c r="J153" s="1" t="s">
        <v>149</v>
      </c>
      <c r="K153" s="1">
        <v>2021</v>
      </c>
    </row>
    <row r="154" spans="1:11" x14ac:dyDescent="0.35">
      <c r="A154" s="2">
        <v>44340</v>
      </c>
      <c r="B154" t="s">
        <v>122</v>
      </c>
      <c r="C154" t="s">
        <v>49</v>
      </c>
      <c r="D154" s="1">
        <v>2</v>
      </c>
      <c r="E154" s="5">
        <v>423.3</v>
      </c>
      <c r="F154" s="1">
        <v>2</v>
      </c>
      <c r="G154" s="5">
        <v>498</v>
      </c>
      <c r="H154" t="s">
        <v>133</v>
      </c>
      <c r="I154" t="s">
        <v>8</v>
      </c>
      <c r="J154" s="1" t="s">
        <v>149</v>
      </c>
      <c r="K154" s="1">
        <v>2021</v>
      </c>
    </row>
    <row r="155" spans="1:11" x14ac:dyDescent="0.35">
      <c r="A155" s="2">
        <v>44341</v>
      </c>
      <c r="B155" t="s">
        <v>120</v>
      </c>
      <c r="C155" t="s">
        <v>6</v>
      </c>
      <c r="D155" s="1">
        <v>1</v>
      </c>
      <c r="E155" s="5">
        <v>12600</v>
      </c>
      <c r="F155" s="1">
        <v>2</v>
      </c>
      <c r="G155" s="5">
        <v>28000</v>
      </c>
      <c r="H155" t="s">
        <v>47</v>
      </c>
      <c r="I155" t="s">
        <v>4</v>
      </c>
      <c r="J155" s="1" t="s">
        <v>149</v>
      </c>
      <c r="K155" s="1">
        <v>2021</v>
      </c>
    </row>
    <row r="156" spans="1:11" x14ac:dyDescent="0.35">
      <c r="A156" s="2">
        <v>44342</v>
      </c>
      <c r="B156" t="s">
        <v>106</v>
      </c>
      <c r="C156" t="s">
        <v>37</v>
      </c>
      <c r="D156" s="1">
        <v>0</v>
      </c>
      <c r="E156" s="5">
        <v>0</v>
      </c>
      <c r="F156" s="1">
        <v>2</v>
      </c>
      <c r="G156" s="5">
        <v>79.98</v>
      </c>
      <c r="H156" t="s">
        <v>23</v>
      </c>
      <c r="I156" t="s">
        <v>2</v>
      </c>
      <c r="J156" s="1" t="s">
        <v>149</v>
      </c>
      <c r="K156" s="1">
        <v>2021</v>
      </c>
    </row>
    <row r="157" spans="1:11" x14ac:dyDescent="0.35">
      <c r="A157" s="2">
        <v>44343</v>
      </c>
      <c r="B157" t="s">
        <v>131</v>
      </c>
      <c r="C157" t="s">
        <v>16</v>
      </c>
      <c r="D157" s="1">
        <v>0</v>
      </c>
      <c r="E157" s="5">
        <v>0</v>
      </c>
      <c r="F157" s="1">
        <v>2</v>
      </c>
      <c r="G157" s="5">
        <v>106.3</v>
      </c>
      <c r="H157" t="s">
        <v>58</v>
      </c>
      <c r="I157" t="s">
        <v>13</v>
      </c>
      <c r="J157" s="1" t="s">
        <v>149</v>
      </c>
      <c r="K157" s="1">
        <v>2021</v>
      </c>
    </row>
    <row r="158" spans="1:11" x14ac:dyDescent="0.35">
      <c r="A158" s="2">
        <v>44344</v>
      </c>
      <c r="B158" t="s">
        <v>129</v>
      </c>
      <c r="C158" t="s">
        <v>14</v>
      </c>
      <c r="D158" s="1">
        <v>3</v>
      </c>
      <c r="E158" s="5">
        <v>1079.8799999999999</v>
      </c>
      <c r="F158" s="1">
        <v>4</v>
      </c>
      <c r="G158" s="5">
        <v>1599.8</v>
      </c>
      <c r="H158" t="s">
        <v>17</v>
      </c>
      <c r="I158" t="s">
        <v>13</v>
      </c>
      <c r="J158" s="1" t="s">
        <v>149</v>
      </c>
      <c r="K158" s="1">
        <v>2021</v>
      </c>
    </row>
    <row r="159" spans="1:11" x14ac:dyDescent="0.35">
      <c r="A159" s="2">
        <v>44345</v>
      </c>
      <c r="B159" t="s">
        <v>123</v>
      </c>
      <c r="C159" t="s">
        <v>50</v>
      </c>
      <c r="D159" s="1">
        <v>3</v>
      </c>
      <c r="E159" s="5">
        <v>290.25</v>
      </c>
      <c r="F159" s="1">
        <v>3</v>
      </c>
      <c r="G159" s="5">
        <v>387</v>
      </c>
      <c r="H159" t="s">
        <v>48</v>
      </c>
      <c r="I159" t="s">
        <v>8</v>
      </c>
      <c r="J159" s="1" t="s">
        <v>149</v>
      </c>
      <c r="K159" s="1">
        <v>2021</v>
      </c>
    </row>
    <row r="160" spans="1:11" x14ac:dyDescent="0.35">
      <c r="A160" s="2">
        <v>44347</v>
      </c>
      <c r="B160" t="s">
        <v>122</v>
      </c>
      <c r="C160" t="s">
        <v>49</v>
      </c>
      <c r="D160" s="1">
        <v>1</v>
      </c>
      <c r="E160" s="5">
        <v>211.65</v>
      </c>
      <c r="F160" s="1">
        <v>3</v>
      </c>
      <c r="G160" s="5">
        <v>747</v>
      </c>
      <c r="H160" t="s">
        <v>133</v>
      </c>
      <c r="I160" t="s">
        <v>8</v>
      </c>
      <c r="J160" s="1" t="s">
        <v>149</v>
      </c>
      <c r="K160" s="1">
        <v>2021</v>
      </c>
    </row>
    <row r="161" spans="1:11" x14ac:dyDescent="0.35">
      <c r="A161" s="2">
        <v>44350</v>
      </c>
      <c r="B161" t="s">
        <v>104</v>
      </c>
      <c r="C161" t="s">
        <v>28</v>
      </c>
      <c r="D161" s="1">
        <v>1</v>
      </c>
      <c r="E161" s="5">
        <v>199.99</v>
      </c>
      <c r="F161" s="1">
        <v>4</v>
      </c>
      <c r="G161" s="5">
        <v>999.96</v>
      </c>
      <c r="H161" t="s">
        <v>29</v>
      </c>
      <c r="I161" t="s">
        <v>2</v>
      </c>
      <c r="J161" s="1" t="s">
        <v>150</v>
      </c>
      <c r="K161" s="1">
        <v>2021</v>
      </c>
    </row>
    <row r="162" spans="1:11" x14ac:dyDescent="0.35">
      <c r="A162" s="2">
        <v>44351</v>
      </c>
      <c r="B162" t="s">
        <v>108</v>
      </c>
      <c r="C162" t="s">
        <v>30</v>
      </c>
      <c r="D162" s="1">
        <v>3</v>
      </c>
      <c r="E162" s="5">
        <v>98.13</v>
      </c>
      <c r="F162" s="1">
        <v>3</v>
      </c>
      <c r="G162" s="5">
        <v>150.96</v>
      </c>
      <c r="H162" t="s">
        <v>33</v>
      </c>
      <c r="I162" t="s">
        <v>2</v>
      </c>
      <c r="J162" s="1" t="s">
        <v>150</v>
      </c>
      <c r="K162" s="1">
        <v>2021</v>
      </c>
    </row>
    <row r="163" spans="1:11" x14ac:dyDescent="0.35">
      <c r="A163" s="2">
        <v>44353</v>
      </c>
      <c r="B163" t="s">
        <v>118</v>
      </c>
      <c r="C163" t="s">
        <v>5</v>
      </c>
      <c r="D163" s="1">
        <v>2</v>
      </c>
      <c r="E163" s="5">
        <v>8991</v>
      </c>
      <c r="F163" s="1">
        <v>1</v>
      </c>
      <c r="G163" s="5">
        <v>4995</v>
      </c>
      <c r="H163" t="s">
        <v>17</v>
      </c>
      <c r="I163" t="s">
        <v>4</v>
      </c>
      <c r="J163" s="1" t="s">
        <v>150</v>
      </c>
      <c r="K163" s="1">
        <v>2021</v>
      </c>
    </row>
    <row r="164" spans="1:11" x14ac:dyDescent="0.35">
      <c r="A164" s="2">
        <v>44354</v>
      </c>
      <c r="B164" t="s">
        <v>102</v>
      </c>
      <c r="C164" t="s">
        <v>25</v>
      </c>
      <c r="D164" s="1">
        <v>3</v>
      </c>
      <c r="E164" s="5">
        <v>45</v>
      </c>
      <c r="F164" s="1">
        <v>1</v>
      </c>
      <c r="G164" s="5">
        <v>29.99</v>
      </c>
      <c r="H164" t="s">
        <v>26</v>
      </c>
      <c r="I164" t="s">
        <v>0</v>
      </c>
      <c r="J164" s="1" t="s">
        <v>150</v>
      </c>
      <c r="K164" s="1">
        <v>2021</v>
      </c>
    </row>
    <row r="165" spans="1:11" x14ac:dyDescent="0.35">
      <c r="A165" s="2">
        <v>44355</v>
      </c>
      <c r="B165" t="s">
        <v>116</v>
      </c>
      <c r="C165" t="s">
        <v>37</v>
      </c>
      <c r="D165" s="1">
        <v>3</v>
      </c>
      <c r="E165" s="5">
        <v>60</v>
      </c>
      <c r="F165" s="1">
        <v>1</v>
      </c>
      <c r="G165" s="5">
        <v>39.99</v>
      </c>
      <c r="H165" t="s">
        <v>23</v>
      </c>
      <c r="I165" t="s">
        <v>3</v>
      </c>
      <c r="J165" s="1" t="s">
        <v>150</v>
      </c>
      <c r="K165" s="1">
        <v>2021</v>
      </c>
    </row>
    <row r="166" spans="1:11" x14ac:dyDescent="0.35">
      <c r="A166" s="2">
        <v>44356</v>
      </c>
      <c r="B166" t="s">
        <v>112</v>
      </c>
      <c r="C166" t="s">
        <v>39</v>
      </c>
      <c r="D166" s="1">
        <v>0</v>
      </c>
      <c r="E166" s="5">
        <v>0</v>
      </c>
      <c r="F166" s="1">
        <v>2</v>
      </c>
      <c r="G166" s="5">
        <v>519.98</v>
      </c>
      <c r="H166" t="s">
        <v>29</v>
      </c>
      <c r="I166" t="s">
        <v>3</v>
      </c>
      <c r="J166" s="1" t="s">
        <v>150</v>
      </c>
      <c r="K166" s="1">
        <v>2021</v>
      </c>
    </row>
    <row r="167" spans="1:11" x14ac:dyDescent="0.35">
      <c r="A167" s="2">
        <v>44357</v>
      </c>
      <c r="B167" t="s">
        <v>111</v>
      </c>
      <c r="C167" t="s">
        <v>34</v>
      </c>
      <c r="D167" s="1">
        <v>0</v>
      </c>
      <c r="E167" s="5">
        <v>0</v>
      </c>
      <c r="F167" s="1">
        <v>3</v>
      </c>
      <c r="G167" s="5">
        <v>359.97</v>
      </c>
      <c r="H167" t="s">
        <v>35</v>
      </c>
      <c r="I167" t="s">
        <v>2</v>
      </c>
      <c r="J167" s="1" t="s">
        <v>150</v>
      </c>
      <c r="K167" s="1">
        <v>2021</v>
      </c>
    </row>
    <row r="168" spans="1:11" x14ac:dyDescent="0.35">
      <c r="A168" s="2">
        <v>44358</v>
      </c>
      <c r="B168" t="s">
        <v>107</v>
      </c>
      <c r="C168" t="s">
        <v>38</v>
      </c>
      <c r="D168" s="1">
        <v>0</v>
      </c>
      <c r="E168" s="5">
        <v>0</v>
      </c>
      <c r="F168" s="1">
        <v>2</v>
      </c>
      <c r="G168" s="5">
        <v>79.98</v>
      </c>
      <c r="H168" t="s">
        <v>23</v>
      </c>
      <c r="I168" t="s">
        <v>2</v>
      </c>
      <c r="J168" s="1" t="s">
        <v>150</v>
      </c>
      <c r="K168" s="1">
        <v>2021</v>
      </c>
    </row>
    <row r="169" spans="1:11" x14ac:dyDescent="0.35">
      <c r="A169" s="2">
        <v>44359</v>
      </c>
      <c r="B169" t="s">
        <v>114</v>
      </c>
      <c r="C169" t="s">
        <v>43</v>
      </c>
      <c r="D169" s="1">
        <v>1</v>
      </c>
      <c r="E169" s="5">
        <v>20</v>
      </c>
      <c r="F169" s="1">
        <v>4</v>
      </c>
      <c r="G169" s="5">
        <v>159.96</v>
      </c>
      <c r="H169" t="s">
        <v>26</v>
      </c>
      <c r="I169" t="s">
        <v>3</v>
      </c>
      <c r="J169" s="1" t="s">
        <v>150</v>
      </c>
      <c r="K169" s="1">
        <v>2021</v>
      </c>
    </row>
    <row r="170" spans="1:11" x14ac:dyDescent="0.35">
      <c r="A170" s="2">
        <v>44360</v>
      </c>
      <c r="B170" t="s">
        <v>125</v>
      </c>
      <c r="C170" t="s">
        <v>53</v>
      </c>
      <c r="D170" s="1">
        <v>3</v>
      </c>
      <c r="E170" s="5">
        <v>188.97</v>
      </c>
      <c r="F170" s="1">
        <v>1</v>
      </c>
      <c r="G170" s="5">
        <v>89.99</v>
      </c>
      <c r="H170" t="s">
        <v>23</v>
      </c>
      <c r="I170" t="s">
        <v>8</v>
      </c>
      <c r="J170" s="1" t="s">
        <v>150</v>
      </c>
      <c r="K170" s="1">
        <v>2021</v>
      </c>
    </row>
    <row r="171" spans="1:11" x14ac:dyDescent="0.35">
      <c r="A171" s="2">
        <v>44361</v>
      </c>
      <c r="B171" t="s">
        <v>110</v>
      </c>
      <c r="C171" t="s">
        <v>32</v>
      </c>
      <c r="D171" s="1">
        <v>1</v>
      </c>
      <c r="E171" s="5">
        <v>23.03</v>
      </c>
      <c r="F171" s="1">
        <v>2</v>
      </c>
      <c r="G171" s="5">
        <v>83.76</v>
      </c>
      <c r="H171" t="s">
        <v>33</v>
      </c>
      <c r="I171" t="s">
        <v>2</v>
      </c>
      <c r="J171" s="1" t="s">
        <v>150</v>
      </c>
      <c r="K171" s="1">
        <v>2021</v>
      </c>
    </row>
    <row r="172" spans="1:11" x14ac:dyDescent="0.35">
      <c r="A172" s="2">
        <v>44362</v>
      </c>
      <c r="B172" t="s">
        <v>128</v>
      </c>
      <c r="C172" t="s">
        <v>11</v>
      </c>
      <c r="D172" s="1">
        <v>2</v>
      </c>
      <c r="E172" s="5">
        <v>149.97999999999999</v>
      </c>
      <c r="F172" s="1">
        <v>2</v>
      </c>
      <c r="G172" s="5">
        <v>199.98</v>
      </c>
      <c r="H172" t="s">
        <v>23</v>
      </c>
      <c r="I172" t="s">
        <v>12</v>
      </c>
      <c r="J172" s="1" t="s">
        <v>150</v>
      </c>
      <c r="K172" s="1">
        <v>2021</v>
      </c>
    </row>
    <row r="173" spans="1:11" x14ac:dyDescent="0.35">
      <c r="A173" s="2">
        <v>44364</v>
      </c>
      <c r="B173" t="s">
        <v>98</v>
      </c>
      <c r="C173" t="s">
        <v>20</v>
      </c>
      <c r="D173" s="1">
        <v>1</v>
      </c>
      <c r="E173" s="5">
        <v>64.989999999999995</v>
      </c>
      <c r="F173" s="1">
        <v>3</v>
      </c>
      <c r="G173" s="5">
        <v>299.97000000000003</v>
      </c>
      <c r="H173" t="s">
        <v>19</v>
      </c>
      <c r="I173" t="s">
        <v>0</v>
      </c>
      <c r="J173" s="1" t="s">
        <v>150</v>
      </c>
      <c r="K173" s="1">
        <v>2021</v>
      </c>
    </row>
    <row r="174" spans="1:11" x14ac:dyDescent="0.35">
      <c r="A174" s="2">
        <v>44365</v>
      </c>
      <c r="B174" t="s">
        <v>96</v>
      </c>
      <c r="C174" t="s">
        <v>1</v>
      </c>
      <c r="D174" s="1">
        <v>1</v>
      </c>
      <c r="E174" s="5">
        <v>345.59</v>
      </c>
      <c r="F174" s="1">
        <v>1</v>
      </c>
      <c r="G174" s="5">
        <v>431.99</v>
      </c>
      <c r="H174" t="s">
        <v>17</v>
      </c>
      <c r="I174" t="s">
        <v>0</v>
      </c>
      <c r="J174" s="1" t="s">
        <v>150</v>
      </c>
      <c r="K174" s="1">
        <v>2021</v>
      </c>
    </row>
    <row r="175" spans="1:11" x14ac:dyDescent="0.35">
      <c r="A175" s="2">
        <v>44366</v>
      </c>
      <c r="B175" t="s">
        <v>115</v>
      </c>
      <c r="C175" t="s">
        <v>44</v>
      </c>
      <c r="D175" s="1">
        <v>3</v>
      </c>
      <c r="E175" s="5">
        <v>882.06</v>
      </c>
      <c r="F175" s="1">
        <v>4</v>
      </c>
      <c r="G175" s="5">
        <v>1306.76</v>
      </c>
      <c r="H175" t="s">
        <v>41</v>
      </c>
      <c r="I175" t="s">
        <v>3</v>
      </c>
      <c r="J175" s="1" t="s">
        <v>150</v>
      </c>
      <c r="K175" s="1">
        <v>2021</v>
      </c>
    </row>
    <row r="176" spans="1:11" x14ac:dyDescent="0.35">
      <c r="A176" s="2">
        <v>44367</v>
      </c>
      <c r="B176" t="s">
        <v>124</v>
      </c>
      <c r="C176" t="s">
        <v>51</v>
      </c>
      <c r="D176" s="1">
        <v>0</v>
      </c>
      <c r="E176" s="5">
        <v>0</v>
      </c>
      <c r="F176" s="1">
        <v>4</v>
      </c>
      <c r="G176" s="5">
        <v>516</v>
      </c>
      <c r="H176" t="s">
        <v>52</v>
      </c>
      <c r="I176" t="s">
        <v>8</v>
      </c>
      <c r="J176" s="1" t="s">
        <v>150</v>
      </c>
      <c r="K176" s="1">
        <v>2021</v>
      </c>
    </row>
    <row r="177" spans="1:11" x14ac:dyDescent="0.35">
      <c r="A177" s="2">
        <v>44368</v>
      </c>
      <c r="B177" t="s">
        <v>106</v>
      </c>
      <c r="C177" t="s">
        <v>37</v>
      </c>
      <c r="D177" s="1">
        <v>0</v>
      </c>
      <c r="E177" s="5">
        <v>0</v>
      </c>
      <c r="F177" s="1">
        <v>4</v>
      </c>
      <c r="G177" s="5">
        <v>159.96</v>
      </c>
      <c r="H177" t="s">
        <v>23</v>
      </c>
      <c r="I177" t="s">
        <v>2</v>
      </c>
      <c r="J177" s="1" t="s">
        <v>150</v>
      </c>
      <c r="K177" s="1">
        <v>2021</v>
      </c>
    </row>
    <row r="178" spans="1:11" x14ac:dyDescent="0.35">
      <c r="A178" s="2">
        <v>44370</v>
      </c>
      <c r="B178" t="s">
        <v>110</v>
      </c>
      <c r="C178" t="s">
        <v>32</v>
      </c>
      <c r="D178" s="1">
        <v>3</v>
      </c>
      <c r="E178" s="5">
        <v>69.09</v>
      </c>
      <c r="F178" s="1">
        <v>1</v>
      </c>
      <c r="G178" s="5">
        <v>41.88</v>
      </c>
      <c r="H178" t="s">
        <v>33</v>
      </c>
      <c r="I178" t="s">
        <v>2</v>
      </c>
      <c r="J178" s="1" t="s">
        <v>150</v>
      </c>
      <c r="K178" s="1">
        <v>2021</v>
      </c>
    </row>
    <row r="179" spans="1:11" x14ac:dyDescent="0.35">
      <c r="A179" s="2">
        <v>44371</v>
      </c>
      <c r="B179" t="s">
        <v>126</v>
      </c>
      <c r="C179" t="s">
        <v>9</v>
      </c>
      <c r="D179" s="1">
        <v>2</v>
      </c>
      <c r="E179" s="5">
        <v>125.98</v>
      </c>
      <c r="F179" s="1">
        <v>4</v>
      </c>
      <c r="G179" s="5">
        <v>359.96</v>
      </c>
      <c r="H179" t="s">
        <v>54</v>
      </c>
      <c r="I179" t="s">
        <v>8</v>
      </c>
      <c r="J179" s="1" t="s">
        <v>150</v>
      </c>
      <c r="K179" s="1">
        <v>2021</v>
      </c>
    </row>
    <row r="180" spans="1:11" x14ac:dyDescent="0.35">
      <c r="A180" s="2">
        <v>44372</v>
      </c>
      <c r="B180" t="s">
        <v>101</v>
      </c>
      <c r="C180" t="s">
        <v>24</v>
      </c>
      <c r="D180" s="1">
        <v>1</v>
      </c>
      <c r="E180" s="5">
        <v>14</v>
      </c>
      <c r="F180" s="1">
        <v>3</v>
      </c>
      <c r="G180" s="5">
        <v>83.97</v>
      </c>
      <c r="H180" t="s">
        <v>23</v>
      </c>
      <c r="I180" t="s">
        <v>0</v>
      </c>
      <c r="J180" s="1" t="s">
        <v>150</v>
      </c>
      <c r="K180" s="1">
        <v>2021</v>
      </c>
    </row>
    <row r="181" spans="1:11" x14ac:dyDescent="0.35">
      <c r="A181" s="2">
        <v>44373</v>
      </c>
      <c r="B181" t="s">
        <v>119</v>
      </c>
      <c r="C181" t="s">
        <v>45</v>
      </c>
      <c r="D181" s="1">
        <v>0</v>
      </c>
      <c r="E181" s="5">
        <v>0</v>
      </c>
      <c r="F181" s="1">
        <v>4</v>
      </c>
      <c r="G181" s="5">
        <v>280</v>
      </c>
      <c r="H181" t="s">
        <v>46</v>
      </c>
      <c r="I181" t="s">
        <v>4</v>
      </c>
      <c r="J181" s="1" t="s">
        <v>150</v>
      </c>
      <c r="K181" s="1">
        <v>2021</v>
      </c>
    </row>
    <row r="182" spans="1:11" x14ac:dyDescent="0.35">
      <c r="A182" s="2">
        <v>44374</v>
      </c>
      <c r="B182" t="s">
        <v>128</v>
      </c>
      <c r="C182" t="s">
        <v>11</v>
      </c>
      <c r="D182" s="1">
        <v>2</v>
      </c>
      <c r="E182" s="5">
        <v>149.97999999999999</v>
      </c>
      <c r="F182" s="1">
        <v>1</v>
      </c>
      <c r="G182" s="5">
        <v>99.99</v>
      </c>
      <c r="H182" t="s">
        <v>23</v>
      </c>
      <c r="I182" t="s">
        <v>12</v>
      </c>
      <c r="J182" s="1" t="s">
        <v>150</v>
      </c>
      <c r="K182" s="1">
        <v>2021</v>
      </c>
    </row>
    <row r="183" spans="1:11" x14ac:dyDescent="0.35">
      <c r="A183" s="2">
        <v>44375</v>
      </c>
      <c r="B183" t="s">
        <v>118</v>
      </c>
      <c r="C183" t="s">
        <v>5</v>
      </c>
      <c r="D183" s="1">
        <v>1</v>
      </c>
      <c r="E183" s="5">
        <v>4495.5</v>
      </c>
      <c r="F183" s="1">
        <v>2</v>
      </c>
      <c r="G183" s="5">
        <v>9990</v>
      </c>
      <c r="H183" t="s">
        <v>17</v>
      </c>
      <c r="I183" t="s">
        <v>4</v>
      </c>
      <c r="J183" s="1" t="s">
        <v>150</v>
      </c>
      <c r="K183" s="1">
        <v>2021</v>
      </c>
    </row>
    <row r="184" spans="1:11" x14ac:dyDescent="0.35">
      <c r="A184" s="2">
        <v>44376</v>
      </c>
      <c r="B184" t="s">
        <v>98</v>
      </c>
      <c r="C184" t="s">
        <v>20</v>
      </c>
      <c r="D184" s="1">
        <v>0</v>
      </c>
      <c r="E184" s="5">
        <v>0</v>
      </c>
      <c r="F184" s="1">
        <v>3</v>
      </c>
      <c r="G184" s="5">
        <v>299.97000000000003</v>
      </c>
      <c r="H184" t="s">
        <v>19</v>
      </c>
      <c r="I184" t="s">
        <v>0</v>
      </c>
      <c r="J184" s="1" t="s">
        <v>150</v>
      </c>
      <c r="K184" s="1">
        <v>2021</v>
      </c>
    </row>
    <row r="185" spans="1:11" x14ac:dyDescent="0.35">
      <c r="A185" s="2">
        <v>44378</v>
      </c>
      <c r="B185" t="s">
        <v>129</v>
      </c>
      <c r="C185" t="s">
        <v>14</v>
      </c>
      <c r="D185" s="1">
        <v>2</v>
      </c>
      <c r="E185" s="5">
        <v>719.92</v>
      </c>
      <c r="F185" s="1">
        <v>1</v>
      </c>
      <c r="G185" s="5">
        <v>399.95</v>
      </c>
      <c r="H185" t="s">
        <v>17</v>
      </c>
      <c r="I185" t="s">
        <v>13</v>
      </c>
      <c r="J185" s="1" t="s">
        <v>151</v>
      </c>
      <c r="K185" s="1">
        <v>2021</v>
      </c>
    </row>
    <row r="186" spans="1:11" x14ac:dyDescent="0.35">
      <c r="A186" s="2">
        <v>44381</v>
      </c>
      <c r="B186" t="s">
        <v>100</v>
      </c>
      <c r="C186" t="s">
        <v>22</v>
      </c>
      <c r="D186" s="1">
        <v>2</v>
      </c>
      <c r="E186" s="5">
        <v>20</v>
      </c>
      <c r="F186" s="1">
        <v>3</v>
      </c>
      <c r="G186" s="5">
        <v>59.97</v>
      </c>
      <c r="H186" t="s">
        <v>23</v>
      </c>
      <c r="I186" t="s">
        <v>0</v>
      </c>
      <c r="J186" s="1" t="s">
        <v>151</v>
      </c>
      <c r="K186" s="1">
        <v>2021</v>
      </c>
    </row>
    <row r="187" spans="1:11" x14ac:dyDescent="0.35">
      <c r="A187" s="2">
        <v>44382</v>
      </c>
      <c r="B187" t="s">
        <v>114</v>
      </c>
      <c r="C187" t="s">
        <v>43</v>
      </c>
      <c r="D187" s="1">
        <v>0</v>
      </c>
      <c r="E187" s="5">
        <v>0</v>
      </c>
      <c r="F187" s="1">
        <v>3</v>
      </c>
      <c r="G187" s="5">
        <v>119.97</v>
      </c>
      <c r="H187" t="s">
        <v>26</v>
      </c>
      <c r="I187" t="s">
        <v>3</v>
      </c>
      <c r="J187" s="1" t="s">
        <v>151</v>
      </c>
      <c r="K187" s="1">
        <v>2021</v>
      </c>
    </row>
    <row r="188" spans="1:11" x14ac:dyDescent="0.35">
      <c r="A188" s="2">
        <v>44383</v>
      </c>
      <c r="B188" t="s">
        <v>119</v>
      </c>
      <c r="C188" t="s">
        <v>45</v>
      </c>
      <c r="D188" s="1">
        <v>3</v>
      </c>
      <c r="E188" s="5">
        <v>105</v>
      </c>
      <c r="F188" s="1">
        <v>3</v>
      </c>
      <c r="G188" s="5">
        <v>210</v>
      </c>
      <c r="H188" t="s">
        <v>46</v>
      </c>
      <c r="I188" t="s">
        <v>4</v>
      </c>
      <c r="J188" s="1" t="s">
        <v>151</v>
      </c>
      <c r="K188" s="1">
        <v>2021</v>
      </c>
    </row>
    <row r="189" spans="1:11" x14ac:dyDescent="0.35">
      <c r="A189" s="2">
        <v>44385</v>
      </c>
      <c r="B189" t="s">
        <v>110</v>
      </c>
      <c r="C189" t="s">
        <v>32</v>
      </c>
      <c r="D189" s="1">
        <v>1</v>
      </c>
      <c r="E189" s="5">
        <v>23.03</v>
      </c>
      <c r="F189" s="1">
        <v>4</v>
      </c>
      <c r="G189" s="5">
        <v>167.52</v>
      </c>
      <c r="H189" t="s">
        <v>33</v>
      </c>
      <c r="I189" t="s">
        <v>2</v>
      </c>
      <c r="J189" s="1" t="s">
        <v>151</v>
      </c>
      <c r="K189" s="1">
        <v>2021</v>
      </c>
    </row>
    <row r="190" spans="1:11" x14ac:dyDescent="0.35">
      <c r="A190" s="2">
        <v>44386</v>
      </c>
      <c r="B190" t="s">
        <v>99</v>
      </c>
      <c r="C190" t="s">
        <v>21</v>
      </c>
      <c r="D190" s="1">
        <v>2</v>
      </c>
      <c r="E190" s="5">
        <v>83.98</v>
      </c>
      <c r="F190" s="1">
        <v>4</v>
      </c>
      <c r="G190" s="5">
        <v>279.95999999999998</v>
      </c>
      <c r="H190" t="s">
        <v>19</v>
      </c>
      <c r="I190" t="s">
        <v>0</v>
      </c>
      <c r="J190" s="1" t="s">
        <v>151</v>
      </c>
      <c r="K190" s="1">
        <v>2021</v>
      </c>
    </row>
    <row r="191" spans="1:11" x14ac:dyDescent="0.35">
      <c r="A191" s="2">
        <v>44387</v>
      </c>
      <c r="B191" t="s">
        <v>101</v>
      </c>
      <c r="C191" t="s">
        <v>24</v>
      </c>
      <c r="D191" s="1">
        <v>0</v>
      </c>
      <c r="E191" s="5">
        <v>0</v>
      </c>
      <c r="F191" s="1">
        <v>2</v>
      </c>
      <c r="G191" s="5">
        <v>55.98</v>
      </c>
      <c r="H191" t="s">
        <v>23</v>
      </c>
      <c r="I191" t="s">
        <v>0</v>
      </c>
      <c r="J191" s="1" t="s">
        <v>151</v>
      </c>
      <c r="K191" s="1">
        <v>2021</v>
      </c>
    </row>
    <row r="192" spans="1:11" x14ac:dyDescent="0.35">
      <c r="A192" s="2">
        <v>44391</v>
      </c>
      <c r="B192" t="s">
        <v>105</v>
      </c>
      <c r="C192" t="s">
        <v>36</v>
      </c>
      <c r="D192" s="1">
        <v>3</v>
      </c>
      <c r="E192" s="5">
        <v>116.97</v>
      </c>
      <c r="F192" s="1">
        <v>4</v>
      </c>
      <c r="G192" s="5">
        <v>239.96</v>
      </c>
      <c r="H192" t="s">
        <v>35</v>
      </c>
      <c r="I192" t="s">
        <v>2</v>
      </c>
      <c r="J192" s="1" t="s">
        <v>151</v>
      </c>
      <c r="K192" s="1">
        <v>2021</v>
      </c>
    </row>
    <row r="193" spans="1:11" x14ac:dyDescent="0.35">
      <c r="A193" s="2">
        <v>44392</v>
      </c>
      <c r="B193" t="s">
        <v>103</v>
      </c>
      <c r="C193" t="s">
        <v>27</v>
      </c>
      <c r="D193" s="1">
        <v>2</v>
      </c>
      <c r="E193" s="5">
        <v>469</v>
      </c>
      <c r="F193" s="1">
        <v>3</v>
      </c>
      <c r="G193" s="5">
        <v>827.64</v>
      </c>
      <c r="H193" t="s">
        <v>19</v>
      </c>
      <c r="I193" t="s">
        <v>0</v>
      </c>
      <c r="J193" s="1" t="s">
        <v>151</v>
      </c>
      <c r="K193" s="1">
        <v>2021</v>
      </c>
    </row>
    <row r="194" spans="1:11" x14ac:dyDescent="0.35">
      <c r="A194" s="2">
        <v>44393</v>
      </c>
      <c r="B194" t="s">
        <v>112</v>
      </c>
      <c r="C194" t="s">
        <v>39</v>
      </c>
      <c r="D194" s="1">
        <v>2</v>
      </c>
      <c r="E194" s="5">
        <v>415.98</v>
      </c>
      <c r="F194" s="1">
        <v>2</v>
      </c>
      <c r="G194" s="5">
        <v>519.98</v>
      </c>
      <c r="H194" t="s">
        <v>29</v>
      </c>
      <c r="I194" t="s">
        <v>3</v>
      </c>
      <c r="J194" s="1" t="s">
        <v>151</v>
      </c>
      <c r="K194" s="1">
        <v>2021</v>
      </c>
    </row>
    <row r="195" spans="1:11" x14ac:dyDescent="0.35">
      <c r="A195" s="2">
        <v>44394</v>
      </c>
      <c r="B195" t="s">
        <v>97</v>
      </c>
      <c r="C195" t="s">
        <v>18</v>
      </c>
      <c r="D195" s="1">
        <v>2</v>
      </c>
      <c r="E195" s="5">
        <v>349.98</v>
      </c>
      <c r="F195" s="1">
        <v>1</v>
      </c>
      <c r="G195" s="5">
        <v>249.99</v>
      </c>
      <c r="H195" t="s">
        <v>19</v>
      </c>
      <c r="I195" t="s">
        <v>0</v>
      </c>
      <c r="J195" s="1" t="s">
        <v>151</v>
      </c>
      <c r="K195" s="1">
        <v>2021</v>
      </c>
    </row>
    <row r="196" spans="1:11" x14ac:dyDescent="0.35">
      <c r="A196" s="2">
        <v>44395</v>
      </c>
      <c r="B196" t="s">
        <v>101</v>
      </c>
      <c r="C196" t="s">
        <v>24</v>
      </c>
      <c r="D196" s="1">
        <v>0</v>
      </c>
      <c r="E196" s="5">
        <v>0</v>
      </c>
      <c r="F196" s="1">
        <v>4</v>
      </c>
      <c r="G196" s="5">
        <v>111.96</v>
      </c>
      <c r="H196" t="s">
        <v>23</v>
      </c>
      <c r="I196" t="s">
        <v>0</v>
      </c>
      <c r="J196" s="1" t="s">
        <v>151</v>
      </c>
      <c r="K196" s="1">
        <v>2021</v>
      </c>
    </row>
    <row r="197" spans="1:11" x14ac:dyDescent="0.35">
      <c r="A197" s="2">
        <v>44396</v>
      </c>
      <c r="B197" t="s">
        <v>103</v>
      </c>
      <c r="C197" t="s">
        <v>27</v>
      </c>
      <c r="D197" s="1">
        <v>3</v>
      </c>
      <c r="E197" s="5">
        <v>703.5</v>
      </c>
      <c r="F197" s="1">
        <v>2</v>
      </c>
      <c r="G197" s="5">
        <v>551.76</v>
      </c>
      <c r="H197" t="s">
        <v>19</v>
      </c>
      <c r="I197" t="s">
        <v>0</v>
      </c>
      <c r="J197" s="1" t="s">
        <v>151</v>
      </c>
      <c r="K197" s="1">
        <v>2021</v>
      </c>
    </row>
    <row r="198" spans="1:11" x14ac:dyDescent="0.35">
      <c r="A198" s="2">
        <v>44397</v>
      </c>
      <c r="B198" t="s">
        <v>107</v>
      </c>
      <c r="C198" t="s">
        <v>38</v>
      </c>
      <c r="D198" s="1">
        <v>0</v>
      </c>
      <c r="E198" s="5">
        <v>0</v>
      </c>
      <c r="F198" s="1">
        <v>3</v>
      </c>
      <c r="G198" s="5">
        <v>119.97</v>
      </c>
      <c r="H198" t="s">
        <v>23</v>
      </c>
      <c r="I198" t="s">
        <v>2</v>
      </c>
      <c r="J198" s="1" t="s">
        <v>151</v>
      </c>
      <c r="K198" s="1">
        <v>2021</v>
      </c>
    </row>
    <row r="199" spans="1:11" x14ac:dyDescent="0.35">
      <c r="A199" s="2">
        <v>44399</v>
      </c>
      <c r="B199" t="s">
        <v>102</v>
      </c>
      <c r="C199" t="s">
        <v>25</v>
      </c>
      <c r="D199" s="1">
        <v>2</v>
      </c>
      <c r="E199" s="5">
        <v>30</v>
      </c>
      <c r="F199" s="1">
        <v>4</v>
      </c>
      <c r="G199" s="5">
        <v>119.96</v>
      </c>
      <c r="H199" t="s">
        <v>26</v>
      </c>
      <c r="I199" t="s">
        <v>0</v>
      </c>
      <c r="J199" s="1" t="s">
        <v>151</v>
      </c>
      <c r="K199" s="1">
        <v>2021</v>
      </c>
    </row>
    <row r="200" spans="1:11" x14ac:dyDescent="0.35">
      <c r="A200" s="2">
        <v>44400</v>
      </c>
      <c r="B200" t="s">
        <v>103</v>
      </c>
      <c r="C200" t="s">
        <v>27</v>
      </c>
      <c r="D200" s="1">
        <v>3</v>
      </c>
      <c r="E200" s="5">
        <v>703.5</v>
      </c>
      <c r="F200" s="1">
        <v>5</v>
      </c>
      <c r="G200" s="5">
        <v>1379.4</v>
      </c>
      <c r="H200" t="s">
        <v>19</v>
      </c>
      <c r="I200" t="s">
        <v>0</v>
      </c>
      <c r="J200" s="1" t="s">
        <v>151</v>
      </c>
      <c r="K200" s="1">
        <v>2021</v>
      </c>
    </row>
    <row r="201" spans="1:11" x14ac:dyDescent="0.35">
      <c r="A201" s="2">
        <v>44401</v>
      </c>
      <c r="B201" t="s">
        <v>128</v>
      </c>
      <c r="C201" t="s">
        <v>11</v>
      </c>
      <c r="D201" s="1">
        <v>2</v>
      </c>
      <c r="E201" s="5">
        <v>149.97999999999999</v>
      </c>
      <c r="F201" s="1">
        <v>5</v>
      </c>
      <c r="G201" s="5">
        <v>499.95</v>
      </c>
      <c r="H201" t="s">
        <v>23</v>
      </c>
      <c r="I201" t="s">
        <v>12</v>
      </c>
      <c r="J201" s="1" t="s">
        <v>151</v>
      </c>
      <c r="K201" s="1">
        <v>2021</v>
      </c>
    </row>
    <row r="202" spans="1:11" x14ac:dyDescent="0.35">
      <c r="A202" s="2">
        <v>44402</v>
      </c>
      <c r="B202" t="s">
        <v>128</v>
      </c>
      <c r="C202" t="s">
        <v>11</v>
      </c>
      <c r="D202" s="1">
        <v>0</v>
      </c>
      <c r="E202" s="5">
        <v>0</v>
      </c>
      <c r="F202" s="1">
        <v>4</v>
      </c>
      <c r="G202" s="5">
        <v>399.96</v>
      </c>
      <c r="H202" t="s">
        <v>23</v>
      </c>
      <c r="I202" t="s">
        <v>12</v>
      </c>
      <c r="J202" s="1" t="s">
        <v>151</v>
      </c>
      <c r="K202" s="1">
        <v>2021</v>
      </c>
    </row>
    <row r="203" spans="1:11" x14ac:dyDescent="0.35">
      <c r="A203" s="2">
        <v>44403</v>
      </c>
      <c r="B203" t="s">
        <v>115</v>
      </c>
      <c r="C203" t="s">
        <v>44</v>
      </c>
      <c r="D203" s="1">
        <v>3</v>
      </c>
      <c r="E203" s="5">
        <v>882.06</v>
      </c>
      <c r="F203" s="1">
        <v>4</v>
      </c>
      <c r="G203" s="5">
        <v>1306.76</v>
      </c>
      <c r="H203" t="s">
        <v>41</v>
      </c>
      <c r="I203" t="s">
        <v>3</v>
      </c>
      <c r="J203" s="1" t="s">
        <v>151</v>
      </c>
      <c r="K203" s="1">
        <v>2021</v>
      </c>
    </row>
    <row r="204" spans="1:11" x14ac:dyDescent="0.35">
      <c r="A204" s="2">
        <v>44404</v>
      </c>
      <c r="B204" t="s">
        <v>122</v>
      </c>
      <c r="C204" t="s">
        <v>49</v>
      </c>
      <c r="D204" s="1">
        <v>2</v>
      </c>
      <c r="E204" s="5">
        <v>423.3</v>
      </c>
      <c r="F204" s="1">
        <v>2</v>
      </c>
      <c r="G204" s="5">
        <v>498</v>
      </c>
      <c r="H204" t="s">
        <v>133</v>
      </c>
      <c r="I204" t="s">
        <v>8</v>
      </c>
      <c r="J204" s="1" t="s">
        <v>151</v>
      </c>
      <c r="K204" s="1">
        <v>2021</v>
      </c>
    </row>
    <row r="205" spans="1:11" x14ac:dyDescent="0.35">
      <c r="A205" s="2">
        <v>44405</v>
      </c>
      <c r="B205" t="s">
        <v>103</v>
      </c>
      <c r="C205" t="s">
        <v>27</v>
      </c>
      <c r="D205" s="1">
        <v>0</v>
      </c>
      <c r="E205" s="5">
        <v>0</v>
      </c>
      <c r="F205" s="1">
        <v>4</v>
      </c>
      <c r="G205" s="5">
        <v>1103.52</v>
      </c>
      <c r="H205" t="s">
        <v>19</v>
      </c>
      <c r="I205" t="s">
        <v>0</v>
      </c>
      <c r="J205" s="1" t="s">
        <v>151</v>
      </c>
      <c r="K205" s="1">
        <v>2021</v>
      </c>
    </row>
    <row r="206" spans="1:11" x14ac:dyDescent="0.35">
      <c r="A206" s="2">
        <v>44406</v>
      </c>
      <c r="B206" t="s">
        <v>124</v>
      </c>
      <c r="C206" t="s">
        <v>51</v>
      </c>
      <c r="D206" s="1">
        <v>3</v>
      </c>
      <c r="E206" s="5">
        <v>290.25</v>
      </c>
      <c r="F206" s="1">
        <v>3</v>
      </c>
      <c r="G206" s="5">
        <v>387</v>
      </c>
      <c r="H206" t="s">
        <v>52</v>
      </c>
      <c r="I206" t="s">
        <v>8</v>
      </c>
      <c r="J206" s="1" t="s">
        <v>151</v>
      </c>
      <c r="K206" s="1">
        <v>2021</v>
      </c>
    </row>
    <row r="207" spans="1:11" x14ac:dyDescent="0.35">
      <c r="A207" s="2">
        <v>44408</v>
      </c>
      <c r="B207" t="s">
        <v>105</v>
      </c>
      <c r="C207" t="s">
        <v>36</v>
      </c>
      <c r="D207" s="1">
        <v>3</v>
      </c>
      <c r="E207" s="5">
        <v>116.97</v>
      </c>
      <c r="F207" s="1">
        <v>2</v>
      </c>
      <c r="G207" s="5">
        <v>119.98</v>
      </c>
      <c r="H207" t="s">
        <v>35</v>
      </c>
      <c r="I207" t="s">
        <v>2</v>
      </c>
      <c r="J207" s="1" t="s">
        <v>151</v>
      </c>
      <c r="K207" s="1">
        <v>2021</v>
      </c>
    </row>
    <row r="208" spans="1:11" x14ac:dyDescent="0.35">
      <c r="A208" s="2">
        <v>44410</v>
      </c>
      <c r="B208" t="s">
        <v>119</v>
      </c>
      <c r="C208" t="s">
        <v>45</v>
      </c>
      <c r="D208" s="1">
        <v>2</v>
      </c>
      <c r="E208" s="5">
        <v>70</v>
      </c>
      <c r="F208" s="1">
        <v>1</v>
      </c>
      <c r="G208" s="5">
        <v>70</v>
      </c>
      <c r="H208" t="s">
        <v>46</v>
      </c>
      <c r="I208" t="s">
        <v>4</v>
      </c>
      <c r="J208" s="1" t="s">
        <v>152</v>
      </c>
      <c r="K208" s="1">
        <v>2021</v>
      </c>
    </row>
    <row r="209" spans="1:11" x14ac:dyDescent="0.35">
      <c r="A209" s="2">
        <v>44411</v>
      </c>
      <c r="B209" t="s">
        <v>99</v>
      </c>
      <c r="C209" t="s">
        <v>21</v>
      </c>
      <c r="D209" s="1">
        <v>0</v>
      </c>
      <c r="E209" s="5">
        <v>0</v>
      </c>
      <c r="F209" s="1">
        <v>2</v>
      </c>
      <c r="G209" s="5">
        <v>139.97999999999999</v>
      </c>
      <c r="H209" t="s">
        <v>19</v>
      </c>
      <c r="I209" t="s">
        <v>0</v>
      </c>
      <c r="J209" s="1" t="s">
        <v>152</v>
      </c>
      <c r="K209" s="1">
        <v>2021</v>
      </c>
    </row>
    <row r="210" spans="1:11" x14ac:dyDescent="0.35">
      <c r="A210" s="2">
        <v>44412</v>
      </c>
      <c r="B210" t="s">
        <v>100</v>
      </c>
      <c r="C210" t="s">
        <v>22</v>
      </c>
      <c r="D210" s="1">
        <v>2</v>
      </c>
      <c r="E210" s="5">
        <v>20</v>
      </c>
      <c r="F210" s="1">
        <v>2</v>
      </c>
      <c r="G210" s="5">
        <v>39.979999999999997</v>
      </c>
      <c r="H210" t="s">
        <v>23</v>
      </c>
      <c r="I210" t="s">
        <v>0</v>
      </c>
      <c r="J210" s="1" t="s">
        <v>152</v>
      </c>
      <c r="K210" s="1">
        <v>2021</v>
      </c>
    </row>
    <row r="211" spans="1:11" x14ac:dyDescent="0.35">
      <c r="A211" s="2">
        <v>44413</v>
      </c>
      <c r="B211" t="s">
        <v>114</v>
      </c>
      <c r="C211" t="s">
        <v>43</v>
      </c>
      <c r="D211" s="1">
        <v>1</v>
      </c>
      <c r="E211" s="5">
        <v>20</v>
      </c>
      <c r="F211" s="1">
        <v>4</v>
      </c>
      <c r="G211" s="5">
        <v>159.96</v>
      </c>
      <c r="H211" t="s">
        <v>26</v>
      </c>
      <c r="I211" t="s">
        <v>3</v>
      </c>
      <c r="J211" s="1" t="s">
        <v>152</v>
      </c>
      <c r="K211" s="1">
        <v>2021</v>
      </c>
    </row>
    <row r="212" spans="1:11" x14ac:dyDescent="0.35">
      <c r="A212" s="2">
        <v>44415</v>
      </c>
      <c r="B212" t="s">
        <v>110</v>
      </c>
      <c r="C212" t="s">
        <v>32</v>
      </c>
      <c r="D212" s="1">
        <v>1</v>
      </c>
      <c r="E212" s="5">
        <v>23.03</v>
      </c>
      <c r="F212" s="1">
        <v>1</v>
      </c>
      <c r="G212" s="5">
        <v>41.88</v>
      </c>
      <c r="H212" t="s">
        <v>33</v>
      </c>
      <c r="I212" t="s">
        <v>2</v>
      </c>
      <c r="J212" s="1" t="s">
        <v>152</v>
      </c>
      <c r="K212" s="1">
        <v>2021</v>
      </c>
    </row>
    <row r="213" spans="1:11" x14ac:dyDescent="0.35">
      <c r="A213" s="2">
        <v>44418</v>
      </c>
      <c r="B213" t="s">
        <v>107</v>
      </c>
      <c r="C213" t="s">
        <v>38</v>
      </c>
      <c r="D213" s="1">
        <v>1</v>
      </c>
      <c r="E213" s="5">
        <v>21.99</v>
      </c>
      <c r="F213" s="1">
        <v>3</v>
      </c>
      <c r="G213" s="5">
        <v>119.97</v>
      </c>
      <c r="H213" t="s">
        <v>23</v>
      </c>
      <c r="I213" t="s">
        <v>2</v>
      </c>
      <c r="J213" s="1" t="s">
        <v>152</v>
      </c>
      <c r="K213" s="1">
        <v>2021</v>
      </c>
    </row>
    <row r="214" spans="1:11" x14ac:dyDescent="0.35">
      <c r="A214" s="2">
        <v>44419</v>
      </c>
      <c r="B214" t="s">
        <v>99</v>
      </c>
      <c r="C214" t="s">
        <v>21</v>
      </c>
      <c r="D214" s="1">
        <v>2</v>
      </c>
      <c r="E214" s="5">
        <v>83.98</v>
      </c>
      <c r="F214" s="1">
        <v>1</v>
      </c>
      <c r="G214" s="5">
        <v>69.989999999999995</v>
      </c>
      <c r="H214" t="s">
        <v>19</v>
      </c>
      <c r="I214" t="s">
        <v>0</v>
      </c>
      <c r="J214" s="1" t="s">
        <v>152</v>
      </c>
      <c r="K214" s="1">
        <v>2021</v>
      </c>
    </row>
    <row r="215" spans="1:11" x14ac:dyDescent="0.35">
      <c r="A215" s="2">
        <v>44420</v>
      </c>
      <c r="B215" t="s">
        <v>117</v>
      </c>
      <c r="C215" t="s">
        <v>42</v>
      </c>
      <c r="D215" s="1">
        <v>3</v>
      </c>
      <c r="E215" s="5">
        <v>1754.97</v>
      </c>
      <c r="F215" s="1">
        <v>1</v>
      </c>
      <c r="G215" s="5">
        <v>649.99</v>
      </c>
      <c r="H215" t="s">
        <v>29</v>
      </c>
      <c r="I215" t="s">
        <v>3</v>
      </c>
      <c r="J215" s="1" t="s">
        <v>152</v>
      </c>
      <c r="K215" s="1">
        <v>2021</v>
      </c>
    </row>
    <row r="216" spans="1:11" x14ac:dyDescent="0.35">
      <c r="A216" s="2">
        <v>44421</v>
      </c>
      <c r="B216" t="s">
        <v>122</v>
      </c>
      <c r="C216" t="s">
        <v>49</v>
      </c>
      <c r="D216" s="1">
        <v>3</v>
      </c>
      <c r="E216" s="5">
        <v>634.95000000000005</v>
      </c>
      <c r="F216" s="1">
        <v>1</v>
      </c>
      <c r="G216" s="5">
        <v>249</v>
      </c>
      <c r="H216" t="s">
        <v>133</v>
      </c>
      <c r="I216" t="s">
        <v>8</v>
      </c>
      <c r="J216" s="1" t="s">
        <v>152</v>
      </c>
      <c r="K216" s="1">
        <v>2021</v>
      </c>
    </row>
    <row r="217" spans="1:11" x14ac:dyDescent="0.35">
      <c r="A217" s="2">
        <v>44422</v>
      </c>
      <c r="B217" t="s">
        <v>104</v>
      </c>
      <c r="C217" t="s">
        <v>28</v>
      </c>
      <c r="D217" s="1">
        <v>0</v>
      </c>
      <c r="E217" s="5">
        <v>0</v>
      </c>
      <c r="F217" s="1">
        <v>1</v>
      </c>
      <c r="G217" s="5">
        <v>249.99</v>
      </c>
      <c r="H217" t="s">
        <v>29</v>
      </c>
      <c r="I217" t="s">
        <v>2</v>
      </c>
      <c r="J217" s="1" t="s">
        <v>152</v>
      </c>
      <c r="K217" s="1">
        <v>2021</v>
      </c>
    </row>
    <row r="218" spans="1:11" x14ac:dyDescent="0.35">
      <c r="A218" s="2">
        <v>44423</v>
      </c>
      <c r="B218" t="s">
        <v>96</v>
      </c>
      <c r="C218" t="s">
        <v>1</v>
      </c>
      <c r="D218" s="1">
        <v>3</v>
      </c>
      <c r="E218" s="5">
        <v>1036.77</v>
      </c>
      <c r="F218" s="1">
        <v>1</v>
      </c>
      <c r="G218" s="5">
        <v>431.99</v>
      </c>
      <c r="H218" t="s">
        <v>17</v>
      </c>
      <c r="I218" t="s">
        <v>0</v>
      </c>
      <c r="J218" s="1" t="s">
        <v>152</v>
      </c>
      <c r="K218" s="1">
        <v>2021</v>
      </c>
    </row>
    <row r="219" spans="1:11" x14ac:dyDescent="0.35">
      <c r="A219" s="2">
        <v>44424</v>
      </c>
      <c r="B219" t="s">
        <v>129</v>
      </c>
      <c r="C219" t="s">
        <v>14</v>
      </c>
      <c r="D219" s="1">
        <v>0</v>
      </c>
      <c r="E219" s="5">
        <v>0</v>
      </c>
      <c r="F219" s="1">
        <v>1</v>
      </c>
      <c r="G219" s="5">
        <v>399.95</v>
      </c>
      <c r="H219" t="s">
        <v>17</v>
      </c>
      <c r="I219" t="s">
        <v>13</v>
      </c>
      <c r="J219" s="1" t="s">
        <v>152</v>
      </c>
      <c r="K219" s="1">
        <v>2021</v>
      </c>
    </row>
    <row r="220" spans="1:11" x14ac:dyDescent="0.35">
      <c r="A220" s="2">
        <v>44425</v>
      </c>
      <c r="B220" t="s">
        <v>111</v>
      </c>
      <c r="C220" t="s">
        <v>34</v>
      </c>
      <c r="D220" s="1">
        <v>1</v>
      </c>
      <c r="E220" s="5">
        <v>89.99</v>
      </c>
      <c r="F220" s="1">
        <v>1</v>
      </c>
      <c r="G220" s="5">
        <v>119.99</v>
      </c>
      <c r="H220" t="s">
        <v>35</v>
      </c>
      <c r="I220" t="s">
        <v>2</v>
      </c>
      <c r="J220" s="1" t="s">
        <v>152</v>
      </c>
      <c r="K220" s="1">
        <v>2021</v>
      </c>
    </row>
    <row r="221" spans="1:11" x14ac:dyDescent="0.35">
      <c r="A221" s="2">
        <v>44426</v>
      </c>
      <c r="B221" t="s">
        <v>119</v>
      </c>
      <c r="C221" t="s">
        <v>45</v>
      </c>
      <c r="D221" s="1">
        <v>3</v>
      </c>
      <c r="E221" s="5">
        <v>105</v>
      </c>
      <c r="F221" s="1">
        <v>3</v>
      </c>
      <c r="G221" s="5">
        <v>210</v>
      </c>
      <c r="H221" t="s">
        <v>46</v>
      </c>
      <c r="I221" t="s">
        <v>4</v>
      </c>
      <c r="J221" s="1" t="s">
        <v>152</v>
      </c>
      <c r="K221" s="1">
        <v>2021</v>
      </c>
    </row>
    <row r="222" spans="1:11" x14ac:dyDescent="0.35">
      <c r="A222" s="2">
        <v>44427</v>
      </c>
      <c r="B222" t="s">
        <v>114</v>
      </c>
      <c r="C222" t="s">
        <v>43</v>
      </c>
      <c r="D222" s="1">
        <v>0</v>
      </c>
      <c r="E222" s="5">
        <v>0</v>
      </c>
      <c r="F222" s="1">
        <v>2</v>
      </c>
      <c r="G222" s="5">
        <v>79.98</v>
      </c>
      <c r="H222" t="s">
        <v>26</v>
      </c>
      <c r="I222" t="s">
        <v>3</v>
      </c>
      <c r="J222" s="1" t="s">
        <v>152</v>
      </c>
      <c r="K222" s="1">
        <v>2021</v>
      </c>
    </row>
    <row r="223" spans="1:11" x14ac:dyDescent="0.35">
      <c r="A223" s="2">
        <v>44429</v>
      </c>
      <c r="B223" t="s">
        <v>121</v>
      </c>
      <c r="C223" t="s">
        <v>7</v>
      </c>
      <c r="D223" s="1">
        <v>1</v>
      </c>
      <c r="E223" s="5">
        <v>12</v>
      </c>
      <c r="F223" s="1">
        <v>2</v>
      </c>
      <c r="G223" s="5">
        <v>40</v>
      </c>
      <c r="H223" t="s">
        <v>48</v>
      </c>
      <c r="I223" t="s">
        <v>8</v>
      </c>
      <c r="J223" s="1" t="s">
        <v>152</v>
      </c>
      <c r="K223" s="1">
        <v>2021</v>
      </c>
    </row>
    <row r="224" spans="1:11" x14ac:dyDescent="0.35">
      <c r="A224" s="2">
        <v>44431</v>
      </c>
      <c r="B224" t="s">
        <v>116</v>
      </c>
      <c r="C224" t="s">
        <v>37</v>
      </c>
      <c r="D224" s="1">
        <v>2</v>
      </c>
      <c r="E224" s="5">
        <v>40</v>
      </c>
      <c r="F224" s="1">
        <v>2</v>
      </c>
      <c r="G224" s="5">
        <v>79.98</v>
      </c>
      <c r="H224" t="s">
        <v>23</v>
      </c>
      <c r="I224" t="s">
        <v>3</v>
      </c>
      <c r="J224" s="1" t="s">
        <v>152</v>
      </c>
      <c r="K224" s="1">
        <v>2021</v>
      </c>
    </row>
    <row r="225" spans="1:11" x14ac:dyDescent="0.35">
      <c r="A225" s="2">
        <v>44432</v>
      </c>
      <c r="B225" t="s">
        <v>125</v>
      </c>
      <c r="C225" t="s">
        <v>53</v>
      </c>
      <c r="D225" s="1">
        <v>1</v>
      </c>
      <c r="E225" s="5">
        <v>62.99</v>
      </c>
      <c r="F225" s="1">
        <v>3</v>
      </c>
      <c r="G225" s="5">
        <v>269.97000000000003</v>
      </c>
      <c r="H225" t="s">
        <v>23</v>
      </c>
      <c r="I225" t="s">
        <v>8</v>
      </c>
      <c r="J225" s="1" t="s">
        <v>152</v>
      </c>
      <c r="K225" s="1">
        <v>2021</v>
      </c>
    </row>
    <row r="226" spans="1:11" x14ac:dyDescent="0.35">
      <c r="A226" s="2">
        <v>44433</v>
      </c>
      <c r="B226" t="s">
        <v>126</v>
      </c>
      <c r="C226" t="s">
        <v>9</v>
      </c>
      <c r="D226" s="1">
        <v>3</v>
      </c>
      <c r="E226" s="5">
        <v>188.97</v>
      </c>
      <c r="F226" s="1">
        <v>2</v>
      </c>
      <c r="G226" s="5">
        <v>179.98</v>
      </c>
      <c r="H226" t="s">
        <v>54</v>
      </c>
      <c r="I226" t="s">
        <v>8</v>
      </c>
      <c r="J226" s="1" t="s">
        <v>152</v>
      </c>
      <c r="K226" s="1">
        <v>2021</v>
      </c>
    </row>
    <row r="227" spans="1:11" x14ac:dyDescent="0.35">
      <c r="A227" s="2">
        <v>44434</v>
      </c>
      <c r="B227" t="s">
        <v>119</v>
      </c>
      <c r="C227" t="s">
        <v>45</v>
      </c>
      <c r="D227" s="1">
        <v>0</v>
      </c>
      <c r="E227" s="5">
        <v>0</v>
      </c>
      <c r="F227" s="1">
        <v>2</v>
      </c>
      <c r="G227" s="5">
        <v>140</v>
      </c>
      <c r="H227" t="s">
        <v>46</v>
      </c>
      <c r="I227" t="s">
        <v>4</v>
      </c>
      <c r="J227" s="1" t="s">
        <v>152</v>
      </c>
      <c r="K227" s="1">
        <v>2021</v>
      </c>
    </row>
    <row r="228" spans="1:11" x14ac:dyDescent="0.35">
      <c r="A228" s="2">
        <v>44435</v>
      </c>
      <c r="B228" t="s">
        <v>101</v>
      </c>
      <c r="C228" t="s">
        <v>24</v>
      </c>
      <c r="D228" s="1">
        <v>2</v>
      </c>
      <c r="E228" s="5">
        <v>28</v>
      </c>
      <c r="F228" s="1">
        <v>4</v>
      </c>
      <c r="G228" s="5">
        <v>111.96</v>
      </c>
      <c r="H228" t="s">
        <v>23</v>
      </c>
      <c r="I228" t="s">
        <v>0</v>
      </c>
      <c r="J228" s="1" t="s">
        <v>152</v>
      </c>
      <c r="K228" s="1">
        <v>2021</v>
      </c>
    </row>
    <row r="229" spans="1:11" x14ac:dyDescent="0.35">
      <c r="A229" s="2">
        <v>44436</v>
      </c>
      <c r="B229" t="s">
        <v>113</v>
      </c>
      <c r="C229" t="s">
        <v>40</v>
      </c>
      <c r="D229" s="1">
        <v>3</v>
      </c>
      <c r="E229" s="5">
        <v>549.75</v>
      </c>
      <c r="F229" s="1">
        <v>4</v>
      </c>
      <c r="G229" s="5">
        <v>862.36</v>
      </c>
      <c r="H229" t="s">
        <v>41</v>
      </c>
      <c r="I229" t="s">
        <v>3</v>
      </c>
      <c r="J229" s="1" t="s">
        <v>152</v>
      </c>
      <c r="K229" s="1">
        <v>2021</v>
      </c>
    </row>
    <row r="230" spans="1:11" x14ac:dyDescent="0.35">
      <c r="A230" s="2">
        <v>44437</v>
      </c>
      <c r="B230" t="s">
        <v>116</v>
      </c>
      <c r="C230" t="s">
        <v>37</v>
      </c>
      <c r="D230" s="1">
        <v>1</v>
      </c>
      <c r="E230" s="5">
        <v>20</v>
      </c>
      <c r="F230" s="1">
        <v>3</v>
      </c>
      <c r="G230" s="5">
        <v>119.97</v>
      </c>
      <c r="H230" t="s">
        <v>23</v>
      </c>
      <c r="I230" t="s">
        <v>3</v>
      </c>
      <c r="J230" s="1" t="s">
        <v>152</v>
      </c>
      <c r="K230" s="1">
        <v>2021</v>
      </c>
    </row>
    <row r="231" spans="1:11" x14ac:dyDescent="0.35">
      <c r="A231" s="2">
        <v>44438</v>
      </c>
      <c r="B231" t="s">
        <v>124</v>
      </c>
      <c r="C231" t="s">
        <v>51</v>
      </c>
      <c r="D231" s="1">
        <v>2</v>
      </c>
      <c r="E231" s="5">
        <v>193.5</v>
      </c>
      <c r="F231" s="1">
        <v>2</v>
      </c>
      <c r="G231" s="5">
        <v>258</v>
      </c>
      <c r="H231" t="s">
        <v>52</v>
      </c>
      <c r="I231" t="s">
        <v>8</v>
      </c>
      <c r="J231" s="1" t="s">
        <v>152</v>
      </c>
      <c r="K231" s="1">
        <v>2021</v>
      </c>
    </row>
    <row r="232" spans="1:11" x14ac:dyDescent="0.35">
      <c r="A232" s="2">
        <v>44439</v>
      </c>
      <c r="B232" t="s">
        <v>109</v>
      </c>
      <c r="C232" t="s">
        <v>31</v>
      </c>
      <c r="D232" s="1">
        <v>2</v>
      </c>
      <c r="E232" s="5">
        <v>179.82</v>
      </c>
      <c r="F232" s="1">
        <v>1</v>
      </c>
      <c r="G232" s="5">
        <v>119.88</v>
      </c>
      <c r="H232" t="s">
        <v>33</v>
      </c>
      <c r="I232" t="s">
        <v>2</v>
      </c>
      <c r="J232" s="1" t="s">
        <v>152</v>
      </c>
      <c r="K232" s="1">
        <v>2021</v>
      </c>
    </row>
    <row r="233" spans="1:11" x14ac:dyDescent="0.35">
      <c r="A233" s="2">
        <v>44440</v>
      </c>
      <c r="B233" t="s">
        <v>118</v>
      </c>
      <c r="C233" t="s">
        <v>5</v>
      </c>
      <c r="D233" s="1">
        <v>1</v>
      </c>
      <c r="E233" s="5">
        <v>4495.5</v>
      </c>
      <c r="F233" s="1">
        <v>1</v>
      </c>
      <c r="G233" s="5">
        <v>4995</v>
      </c>
      <c r="H233" t="s">
        <v>17</v>
      </c>
      <c r="I233" t="s">
        <v>4</v>
      </c>
      <c r="J233" s="1" t="s">
        <v>153</v>
      </c>
      <c r="K233" s="1">
        <v>2021</v>
      </c>
    </row>
    <row r="234" spans="1:11" x14ac:dyDescent="0.35">
      <c r="A234" s="2">
        <v>44442</v>
      </c>
      <c r="B234" t="s">
        <v>128</v>
      </c>
      <c r="C234" t="s">
        <v>11</v>
      </c>
      <c r="D234" s="1">
        <v>3</v>
      </c>
      <c r="E234" s="5">
        <v>224.96999999999997</v>
      </c>
      <c r="F234" s="1">
        <v>1</v>
      </c>
      <c r="G234" s="5">
        <v>99.99</v>
      </c>
      <c r="H234" t="s">
        <v>23</v>
      </c>
      <c r="I234" t="s">
        <v>12</v>
      </c>
      <c r="J234" s="1" t="s">
        <v>153</v>
      </c>
      <c r="K234" s="1">
        <v>2021</v>
      </c>
    </row>
    <row r="235" spans="1:11" x14ac:dyDescent="0.35">
      <c r="A235" s="2">
        <v>44443</v>
      </c>
      <c r="B235" t="s">
        <v>130</v>
      </c>
      <c r="C235" t="s">
        <v>56</v>
      </c>
      <c r="D235" s="1">
        <v>3</v>
      </c>
      <c r="E235" s="5">
        <v>732.90000000000009</v>
      </c>
      <c r="F235" s="1">
        <v>3</v>
      </c>
      <c r="G235" s="5">
        <v>1047</v>
      </c>
      <c r="H235" t="s">
        <v>57</v>
      </c>
      <c r="I235" t="s">
        <v>13</v>
      </c>
      <c r="J235" s="1" t="s">
        <v>153</v>
      </c>
      <c r="K235" s="1">
        <v>2021</v>
      </c>
    </row>
    <row r="236" spans="1:11" x14ac:dyDescent="0.35">
      <c r="A236" s="2">
        <v>44444</v>
      </c>
      <c r="B236" t="s">
        <v>129</v>
      </c>
      <c r="C236" t="s">
        <v>14</v>
      </c>
      <c r="D236" s="1">
        <v>2</v>
      </c>
      <c r="E236" s="5">
        <v>719.92</v>
      </c>
      <c r="F236" s="1">
        <v>3</v>
      </c>
      <c r="G236" s="5">
        <v>1199.8499999999999</v>
      </c>
      <c r="H236" t="s">
        <v>17</v>
      </c>
      <c r="I236" t="s">
        <v>13</v>
      </c>
      <c r="J236" s="1" t="s">
        <v>153</v>
      </c>
      <c r="K236" s="1">
        <v>2021</v>
      </c>
    </row>
    <row r="237" spans="1:11" x14ac:dyDescent="0.35">
      <c r="A237" s="2">
        <v>44445</v>
      </c>
      <c r="B237" t="s">
        <v>124</v>
      </c>
      <c r="C237" t="s">
        <v>51</v>
      </c>
      <c r="D237" s="1">
        <v>1</v>
      </c>
      <c r="E237" s="5">
        <v>96.75</v>
      </c>
      <c r="F237" s="1">
        <v>3</v>
      </c>
      <c r="G237" s="5">
        <v>387</v>
      </c>
      <c r="H237" t="s">
        <v>52</v>
      </c>
      <c r="I237" t="s">
        <v>8</v>
      </c>
      <c r="J237" s="1" t="s">
        <v>153</v>
      </c>
      <c r="K237" s="1">
        <v>2021</v>
      </c>
    </row>
    <row r="238" spans="1:11" x14ac:dyDescent="0.35">
      <c r="A238" s="2">
        <v>44446</v>
      </c>
      <c r="B238" t="s">
        <v>104</v>
      </c>
      <c r="C238" t="s">
        <v>28</v>
      </c>
      <c r="D238" s="1">
        <v>3</v>
      </c>
      <c r="E238" s="5">
        <v>599.97</v>
      </c>
      <c r="F238" s="1">
        <v>2</v>
      </c>
      <c r="G238" s="5">
        <v>499.98</v>
      </c>
      <c r="H238" t="s">
        <v>29</v>
      </c>
      <c r="I238" t="s">
        <v>2</v>
      </c>
      <c r="J238" s="1" t="s">
        <v>153</v>
      </c>
      <c r="K238" s="1">
        <v>2021</v>
      </c>
    </row>
    <row r="239" spans="1:11" x14ac:dyDescent="0.35">
      <c r="A239" s="2">
        <v>44447</v>
      </c>
      <c r="B239" t="s">
        <v>104</v>
      </c>
      <c r="C239" t="s">
        <v>28</v>
      </c>
      <c r="D239" s="1">
        <v>1</v>
      </c>
      <c r="E239" s="5">
        <v>199.99</v>
      </c>
      <c r="F239" s="1">
        <v>4</v>
      </c>
      <c r="G239" s="5">
        <v>999.96</v>
      </c>
      <c r="H239" t="s">
        <v>29</v>
      </c>
      <c r="I239" t="s">
        <v>2</v>
      </c>
      <c r="J239" s="1" t="s">
        <v>153</v>
      </c>
      <c r="K239" s="1">
        <v>2021</v>
      </c>
    </row>
    <row r="240" spans="1:11" x14ac:dyDescent="0.35">
      <c r="A240" s="2">
        <v>44448</v>
      </c>
      <c r="B240" t="s">
        <v>130</v>
      </c>
      <c r="C240" t="s">
        <v>56</v>
      </c>
      <c r="D240" s="1">
        <v>0</v>
      </c>
      <c r="E240" s="5">
        <v>0</v>
      </c>
      <c r="F240" s="1">
        <v>1</v>
      </c>
      <c r="G240" s="5">
        <v>349</v>
      </c>
      <c r="H240" t="s">
        <v>57</v>
      </c>
      <c r="I240" t="s">
        <v>13</v>
      </c>
      <c r="J240" s="1" t="s">
        <v>153</v>
      </c>
      <c r="K240" s="1">
        <v>2021</v>
      </c>
    </row>
    <row r="241" spans="1:11" x14ac:dyDescent="0.35">
      <c r="A241" s="2">
        <v>44449</v>
      </c>
      <c r="B241" t="s">
        <v>116</v>
      </c>
      <c r="C241" t="s">
        <v>37</v>
      </c>
      <c r="D241" s="1">
        <v>0</v>
      </c>
      <c r="E241" s="5">
        <v>0</v>
      </c>
      <c r="F241" s="1">
        <v>4</v>
      </c>
      <c r="G241" s="5">
        <v>159.96</v>
      </c>
      <c r="H241" t="s">
        <v>23</v>
      </c>
      <c r="I241" t="s">
        <v>3</v>
      </c>
      <c r="J241" s="1" t="s">
        <v>153</v>
      </c>
      <c r="K241" s="1">
        <v>2021</v>
      </c>
    </row>
    <row r="242" spans="1:11" x14ac:dyDescent="0.35">
      <c r="A242" s="2">
        <v>44450</v>
      </c>
      <c r="B242" t="s">
        <v>128</v>
      </c>
      <c r="C242" t="s">
        <v>11</v>
      </c>
      <c r="D242" s="1">
        <v>1</v>
      </c>
      <c r="E242" s="5">
        <v>74.989999999999995</v>
      </c>
      <c r="F242" s="1">
        <v>3</v>
      </c>
      <c r="G242" s="5">
        <v>299.97000000000003</v>
      </c>
      <c r="H242" t="s">
        <v>23</v>
      </c>
      <c r="I242" t="s">
        <v>12</v>
      </c>
      <c r="J242" s="1" t="s">
        <v>153</v>
      </c>
      <c r="K242" s="1">
        <v>2021</v>
      </c>
    </row>
    <row r="243" spans="1:11" x14ac:dyDescent="0.35">
      <c r="A243" s="2">
        <v>44451</v>
      </c>
      <c r="B243" t="s">
        <v>127</v>
      </c>
      <c r="C243" t="s">
        <v>10</v>
      </c>
      <c r="D243" s="1">
        <v>1</v>
      </c>
      <c r="E243" s="5">
        <v>38.99</v>
      </c>
      <c r="F243" s="1">
        <v>2</v>
      </c>
      <c r="G243" s="5">
        <v>119.98</v>
      </c>
      <c r="H243" t="s">
        <v>55</v>
      </c>
      <c r="I243" t="s">
        <v>12</v>
      </c>
      <c r="J243" s="1" t="s">
        <v>153</v>
      </c>
      <c r="K243" s="1">
        <v>2021</v>
      </c>
    </row>
    <row r="244" spans="1:11" x14ac:dyDescent="0.35">
      <c r="A244" s="2">
        <v>44452</v>
      </c>
      <c r="B244" t="s">
        <v>121</v>
      </c>
      <c r="C244" t="s">
        <v>7</v>
      </c>
      <c r="D244" s="1">
        <v>3</v>
      </c>
      <c r="E244" s="5">
        <v>36</v>
      </c>
      <c r="F244" s="1">
        <v>1</v>
      </c>
      <c r="G244" s="5">
        <v>20</v>
      </c>
      <c r="H244" t="s">
        <v>48</v>
      </c>
      <c r="I244" t="s">
        <v>8</v>
      </c>
      <c r="J244" s="1" t="s">
        <v>153</v>
      </c>
      <c r="K244" s="1">
        <v>2021</v>
      </c>
    </row>
    <row r="245" spans="1:11" x14ac:dyDescent="0.35">
      <c r="A245" s="2">
        <v>44453</v>
      </c>
      <c r="B245" t="s">
        <v>99</v>
      </c>
      <c r="C245" t="s">
        <v>21</v>
      </c>
      <c r="D245" s="1">
        <v>0</v>
      </c>
      <c r="E245" s="5">
        <v>0</v>
      </c>
      <c r="F245" s="1">
        <v>3</v>
      </c>
      <c r="G245" s="5">
        <v>209.97</v>
      </c>
      <c r="H245" t="s">
        <v>19</v>
      </c>
      <c r="I245" t="s">
        <v>0</v>
      </c>
      <c r="J245" s="1" t="s">
        <v>153</v>
      </c>
      <c r="K245" s="1">
        <v>2021</v>
      </c>
    </row>
    <row r="246" spans="1:11" x14ac:dyDescent="0.35">
      <c r="A246" s="2">
        <v>44454</v>
      </c>
      <c r="B246" t="s">
        <v>123</v>
      </c>
      <c r="C246" t="s">
        <v>50</v>
      </c>
      <c r="D246" s="1">
        <v>3</v>
      </c>
      <c r="E246" s="5">
        <v>290.25</v>
      </c>
      <c r="F246" s="1">
        <v>2</v>
      </c>
      <c r="G246" s="5">
        <v>258</v>
      </c>
      <c r="H246" t="s">
        <v>48</v>
      </c>
      <c r="I246" t="s">
        <v>8</v>
      </c>
      <c r="J246" s="1" t="s">
        <v>153</v>
      </c>
      <c r="K246" s="1">
        <v>2021</v>
      </c>
    </row>
    <row r="247" spans="1:11" x14ac:dyDescent="0.35">
      <c r="A247" s="2">
        <v>44455</v>
      </c>
      <c r="B247" t="s">
        <v>106</v>
      </c>
      <c r="C247" t="s">
        <v>37</v>
      </c>
      <c r="D247" s="1">
        <v>0</v>
      </c>
      <c r="E247" s="5">
        <v>0</v>
      </c>
      <c r="F247" s="1">
        <v>2</v>
      </c>
      <c r="G247" s="5">
        <v>79.98</v>
      </c>
      <c r="H247" t="s">
        <v>23</v>
      </c>
      <c r="I247" t="s">
        <v>2</v>
      </c>
      <c r="J247" s="1" t="s">
        <v>153</v>
      </c>
      <c r="K247" s="1">
        <v>2021</v>
      </c>
    </row>
    <row r="248" spans="1:11" x14ac:dyDescent="0.35">
      <c r="A248" s="2">
        <v>44456</v>
      </c>
      <c r="B248" t="s">
        <v>127</v>
      </c>
      <c r="C248" t="s">
        <v>10</v>
      </c>
      <c r="D248" s="1">
        <v>1</v>
      </c>
      <c r="E248" s="5">
        <v>38.99</v>
      </c>
      <c r="F248" s="1">
        <v>1</v>
      </c>
      <c r="G248" s="5">
        <v>59.99</v>
      </c>
      <c r="H248" t="s">
        <v>55</v>
      </c>
      <c r="I248" t="s">
        <v>12</v>
      </c>
      <c r="J248" s="1" t="s">
        <v>153</v>
      </c>
      <c r="K248" s="1">
        <v>2021</v>
      </c>
    </row>
    <row r="249" spans="1:11" x14ac:dyDescent="0.35">
      <c r="A249" s="2">
        <v>44457</v>
      </c>
      <c r="B249" t="s">
        <v>108</v>
      </c>
      <c r="C249" t="s">
        <v>30</v>
      </c>
      <c r="D249" s="1">
        <v>3</v>
      </c>
      <c r="E249" s="5">
        <v>98.13</v>
      </c>
      <c r="F249" s="1">
        <v>1</v>
      </c>
      <c r="G249" s="5">
        <v>50.32</v>
      </c>
      <c r="H249" t="s">
        <v>33</v>
      </c>
      <c r="I249" t="s">
        <v>2</v>
      </c>
      <c r="J249" s="1" t="s">
        <v>153</v>
      </c>
      <c r="K249" s="1">
        <v>2021</v>
      </c>
    </row>
    <row r="250" spans="1:11" x14ac:dyDescent="0.35">
      <c r="A250" s="2">
        <v>44459</v>
      </c>
      <c r="B250" t="s">
        <v>128</v>
      </c>
      <c r="C250" t="s">
        <v>11</v>
      </c>
      <c r="D250" s="1">
        <v>1</v>
      </c>
      <c r="E250" s="5">
        <v>74.989999999999995</v>
      </c>
      <c r="F250" s="1">
        <v>4</v>
      </c>
      <c r="G250" s="5">
        <v>399.96</v>
      </c>
      <c r="H250" t="s">
        <v>23</v>
      </c>
      <c r="I250" t="s">
        <v>12</v>
      </c>
      <c r="J250" s="1" t="s">
        <v>153</v>
      </c>
      <c r="K250" s="1">
        <v>2021</v>
      </c>
    </row>
    <row r="251" spans="1:11" x14ac:dyDescent="0.35">
      <c r="A251" s="2">
        <v>44460</v>
      </c>
      <c r="B251" t="s">
        <v>97</v>
      </c>
      <c r="C251" t="s">
        <v>18</v>
      </c>
      <c r="D251" s="1">
        <v>1</v>
      </c>
      <c r="E251" s="5">
        <v>174.99</v>
      </c>
      <c r="F251" s="1">
        <v>2</v>
      </c>
      <c r="G251" s="5">
        <v>499.98</v>
      </c>
      <c r="H251" t="s">
        <v>19</v>
      </c>
      <c r="I251" t="s">
        <v>0</v>
      </c>
      <c r="J251" s="1" t="s">
        <v>153</v>
      </c>
      <c r="K251" s="1">
        <v>2021</v>
      </c>
    </row>
    <row r="252" spans="1:11" x14ac:dyDescent="0.35">
      <c r="A252" s="2">
        <v>44461</v>
      </c>
      <c r="B252" t="s">
        <v>120</v>
      </c>
      <c r="C252" t="s">
        <v>6</v>
      </c>
      <c r="D252" s="1">
        <v>1</v>
      </c>
      <c r="E252" s="5">
        <v>12600</v>
      </c>
      <c r="F252" s="1">
        <v>2</v>
      </c>
      <c r="G252" s="5">
        <v>28000</v>
      </c>
      <c r="H252" t="s">
        <v>47</v>
      </c>
      <c r="I252" t="s">
        <v>4</v>
      </c>
      <c r="J252" s="1" t="s">
        <v>153</v>
      </c>
      <c r="K252" s="1">
        <v>2021</v>
      </c>
    </row>
    <row r="253" spans="1:11" x14ac:dyDescent="0.35">
      <c r="A253" s="2">
        <v>44463</v>
      </c>
      <c r="B253" t="s">
        <v>103</v>
      </c>
      <c r="C253" t="s">
        <v>27</v>
      </c>
      <c r="D253" s="1">
        <v>2</v>
      </c>
      <c r="E253" s="5">
        <v>469</v>
      </c>
      <c r="F253" s="1">
        <v>3</v>
      </c>
      <c r="G253" s="5">
        <v>827.64</v>
      </c>
      <c r="H253" t="s">
        <v>19</v>
      </c>
      <c r="I253" t="s">
        <v>0</v>
      </c>
      <c r="J253" s="1" t="s">
        <v>153</v>
      </c>
      <c r="K253" s="1">
        <v>2021</v>
      </c>
    </row>
    <row r="254" spans="1:11" x14ac:dyDescent="0.35">
      <c r="A254" s="2">
        <v>44464</v>
      </c>
      <c r="B254" t="s">
        <v>100</v>
      </c>
      <c r="C254" t="s">
        <v>22</v>
      </c>
      <c r="D254" s="1">
        <v>2</v>
      </c>
      <c r="E254" s="5">
        <v>20</v>
      </c>
      <c r="F254" s="1">
        <v>3</v>
      </c>
      <c r="G254" s="5">
        <v>59.97</v>
      </c>
      <c r="H254" t="s">
        <v>23</v>
      </c>
      <c r="I254" t="s">
        <v>0</v>
      </c>
      <c r="J254" s="1" t="s">
        <v>153</v>
      </c>
      <c r="K254" s="1">
        <v>2021</v>
      </c>
    </row>
    <row r="255" spans="1:11" x14ac:dyDescent="0.35">
      <c r="A255" s="2">
        <v>44465</v>
      </c>
      <c r="B255" t="s">
        <v>100</v>
      </c>
      <c r="C255" t="s">
        <v>22</v>
      </c>
      <c r="D255" s="1">
        <v>3</v>
      </c>
      <c r="E255" s="5">
        <v>30</v>
      </c>
      <c r="F255" s="1">
        <v>3</v>
      </c>
      <c r="G255" s="5">
        <v>59.97</v>
      </c>
      <c r="H255" t="s">
        <v>23</v>
      </c>
      <c r="I255" t="s">
        <v>0</v>
      </c>
      <c r="J255" s="1" t="s">
        <v>153</v>
      </c>
      <c r="K255" s="1">
        <v>2021</v>
      </c>
    </row>
    <row r="256" spans="1:11" x14ac:dyDescent="0.35">
      <c r="A256" s="2">
        <v>44467</v>
      </c>
      <c r="B256" t="s">
        <v>120</v>
      </c>
      <c r="C256" t="s">
        <v>6</v>
      </c>
      <c r="D256" s="1">
        <v>1</v>
      </c>
      <c r="E256" s="5">
        <v>12600</v>
      </c>
      <c r="F256" s="1">
        <v>1</v>
      </c>
      <c r="G256" s="5">
        <v>14000</v>
      </c>
      <c r="H256" t="s">
        <v>47</v>
      </c>
      <c r="I256" t="s">
        <v>4</v>
      </c>
      <c r="J256" s="1" t="s">
        <v>153</v>
      </c>
      <c r="K256" s="1">
        <v>2021</v>
      </c>
    </row>
    <row r="257" spans="1:11" x14ac:dyDescent="0.35">
      <c r="A257" s="2">
        <v>44468</v>
      </c>
      <c r="B257" t="s">
        <v>119</v>
      </c>
      <c r="C257" t="s">
        <v>45</v>
      </c>
      <c r="D257" s="1">
        <v>2</v>
      </c>
      <c r="E257" s="5">
        <v>70</v>
      </c>
      <c r="F257" s="1">
        <v>3</v>
      </c>
      <c r="G257" s="5">
        <v>210</v>
      </c>
      <c r="H257" t="s">
        <v>46</v>
      </c>
      <c r="I257" t="s">
        <v>4</v>
      </c>
      <c r="J257" s="1" t="s">
        <v>153</v>
      </c>
      <c r="K257" s="1">
        <v>2021</v>
      </c>
    </row>
    <row r="258" spans="1:11" x14ac:dyDescent="0.35">
      <c r="A258" s="2">
        <v>44469</v>
      </c>
      <c r="B258" t="s">
        <v>107</v>
      </c>
      <c r="C258" t="s">
        <v>38</v>
      </c>
      <c r="D258" s="1">
        <v>0</v>
      </c>
      <c r="E258" s="5">
        <v>0</v>
      </c>
      <c r="F258" s="1">
        <v>4</v>
      </c>
      <c r="G258" s="5">
        <v>159.96</v>
      </c>
      <c r="H258" t="s">
        <v>23</v>
      </c>
      <c r="I258" t="s">
        <v>2</v>
      </c>
      <c r="J258" s="1" t="s">
        <v>153</v>
      </c>
      <c r="K258" s="1">
        <v>2021</v>
      </c>
    </row>
    <row r="259" spans="1:11" x14ac:dyDescent="0.35">
      <c r="A259" s="2">
        <v>44470</v>
      </c>
      <c r="B259" t="s">
        <v>120</v>
      </c>
      <c r="C259" t="s">
        <v>6</v>
      </c>
      <c r="D259" s="1">
        <v>1</v>
      </c>
      <c r="E259" s="5">
        <v>12600</v>
      </c>
      <c r="F259" s="1">
        <v>1</v>
      </c>
      <c r="G259" s="5">
        <v>14000</v>
      </c>
      <c r="H259" t="s">
        <v>47</v>
      </c>
      <c r="I259" t="s">
        <v>4</v>
      </c>
      <c r="J259" s="1" t="s">
        <v>154</v>
      </c>
      <c r="K259" s="1">
        <v>2021</v>
      </c>
    </row>
    <row r="260" spans="1:11" x14ac:dyDescent="0.35">
      <c r="A260" s="2">
        <v>44471</v>
      </c>
      <c r="B260" t="s">
        <v>125</v>
      </c>
      <c r="C260" t="s">
        <v>53</v>
      </c>
      <c r="D260" s="1">
        <v>2</v>
      </c>
      <c r="E260" s="5">
        <v>125.98</v>
      </c>
      <c r="F260" s="1">
        <v>2</v>
      </c>
      <c r="G260" s="5">
        <v>179.98</v>
      </c>
      <c r="H260" t="s">
        <v>23</v>
      </c>
      <c r="I260" t="s">
        <v>8</v>
      </c>
      <c r="J260" s="1" t="s">
        <v>154</v>
      </c>
      <c r="K260" s="1">
        <v>2021</v>
      </c>
    </row>
    <row r="261" spans="1:11" x14ac:dyDescent="0.35">
      <c r="A261" s="2">
        <v>44472</v>
      </c>
      <c r="B261" t="s">
        <v>116</v>
      </c>
      <c r="C261" t="s">
        <v>37</v>
      </c>
      <c r="D261" s="1">
        <v>0</v>
      </c>
      <c r="E261" s="5">
        <v>0</v>
      </c>
      <c r="F261" s="1">
        <v>2</v>
      </c>
      <c r="G261" s="5">
        <v>79.98</v>
      </c>
      <c r="H261" t="s">
        <v>23</v>
      </c>
      <c r="I261" t="s">
        <v>3</v>
      </c>
      <c r="J261" s="1" t="s">
        <v>154</v>
      </c>
      <c r="K261" s="1">
        <v>2021</v>
      </c>
    </row>
    <row r="262" spans="1:11" x14ac:dyDescent="0.35">
      <c r="A262" s="2">
        <v>44474</v>
      </c>
      <c r="B262" t="s">
        <v>106</v>
      </c>
      <c r="C262" t="s">
        <v>37</v>
      </c>
      <c r="D262" s="1">
        <v>3</v>
      </c>
      <c r="E262" s="5">
        <v>65.97</v>
      </c>
      <c r="F262" s="1">
        <v>3</v>
      </c>
      <c r="G262" s="5">
        <v>119.97</v>
      </c>
      <c r="H262" t="s">
        <v>23</v>
      </c>
      <c r="I262" t="s">
        <v>2</v>
      </c>
      <c r="J262" s="1" t="s">
        <v>154</v>
      </c>
      <c r="K262" s="1">
        <v>2021</v>
      </c>
    </row>
    <row r="263" spans="1:11" x14ac:dyDescent="0.35">
      <c r="A263" s="2">
        <v>44475</v>
      </c>
      <c r="B263" t="s">
        <v>115</v>
      </c>
      <c r="C263" t="s">
        <v>44</v>
      </c>
      <c r="D263" s="1">
        <v>0</v>
      </c>
      <c r="E263" s="5">
        <v>0</v>
      </c>
      <c r="F263" s="1">
        <v>2</v>
      </c>
      <c r="G263" s="5">
        <v>653.38</v>
      </c>
      <c r="H263" t="s">
        <v>41</v>
      </c>
      <c r="I263" t="s">
        <v>3</v>
      </c>
      <c r="J263" s="1" t="s">
        <v>154</v>
      </c>
      <c r="K263" s="1">
        <v>2021</v>
      </c>
    </row>
    <row r="264" spans="1:11" x14ac:dyDescent="0.35">
      <c r="A264" s="2">
        <v>44476</v>
      </c>
      <c r="B264" t="s">
        <v>120</v>
      </c>
      <c r="C264" t="s">
        <v>6</v>
      </c>
      <c r="D264" s="1">
        <v>0</v>
      </c>
      <c r="E264" s="5">
        <v>0</v>
      </c>
      <c r="F264" s="1">
        <v>1</v>
      </c>
      <c r="G264" s="5">
        <v>14000</v>
      </c>
      <c r="H264" t="s">
        <v>47</v>
      </c>
      <c r="I264" t="s">
        <v>4</v>
      </c>
      <c r="J264" s="1" t="s">
        <v>154</v>
      </c>
      <c r="K264" s="1">
        <v>2021</v>
      </c>
    </row>
    <row r="265" spans="1:11" x14ac:dyDescent="0.35">
      <c r="A265" s="2">
        <v>44478</v>
      </c>
      <c r="B265" t="s">
        <v>106</v>
      </c>
      <c r="C265" t="s">
        <v>37</v>
      </c>
      <c r="D265" s="1">
        <v>3</v>
      </c>
      <c r="E265" s="5">
        <v>65.97</v>
      </c>
      <c r="F265" s="1">
        <v>2</v>
      </c>
      <c r="G265" s="5">
        <v>79.98</v>
      </c>
      <c r="H265" t="s">
        <v>23</v>
      </c>
      <c r="I265" t="s">
        <v>2</v>
      </c>
      <c r="J265" s="1" t="s">
        <v>154</v>
      </c>
      <c r="K265" s="1">
        <v>2021</v>
      </c>
    </row>
    <row r="266" spans="1:11" x14ac:dyDescent="0.35">
      <c r="A266" s="2">
        <v>44479</v>
      </c>
      <c r="B266" t="s">
        <v>113</v>
      </c>
      <c r="C266" t="s">
        <v>40</v>
      </c>
      <c r="D266" s="1">
        <v>3</v>
      </c>
      <c r="E266" s="5">
        <v>549.75</v>
      </c>
      <c r="F266" s="1">
        <v>4</v>
      </c>
      <c r="G266" s="5">
        <v>862.36</v>
      </c>
      <c r="H266" t="s">
        <v>41</v>
      </c>
      <c r="I266" t="s">
        <v>3</v>
      </c>
      <c r="J266" s="1" t="s">
        <v>154</v>
      </c>
      <c r="K266" s="1">
        <v>2021</v>
      </c>
    </row>
    <row r="267" spans="1:11" x14ac:dyDescent="0.35">
      <c r="A267" s="2">
        <v>44480</v>
      </c>
      <c r="B267" t="s">
        <v>130</v>
      </c>
      <c r="C267" t="s">
        <v>56</v>
      </c>
      <c r="D267" s="1">
        <v>0</v>
      </c>
      <c r="E267" s="5">
        <v>0</v>
      </c>
      <c r="F267" s="1">
        <v>4</v>
      </c>
      <c r="G267" s="5">
        <v>1396</v>
      </c>
      <c r="H267" t="s">
        <v>57</v>
      </c>
      <c r="I267" t="s">
        <v>13</v>
      </c>
      <c r="J267" s="1" t="s">
        <v>154</v>
      </c>
      <c r="K267" s="1">
        <v>2021</v>
      </c>
    </row>
    <row r="268" spans="1:11" x14ac:dyDescent="0.35">
      <c r="A268" s="2">
        <v>44481</v>
      </c>
      <c r="B268" t="s">
        <v>110</v>
      </c>
      <c r="C268" t="s">
        <v>32</v>
      </c>
      <c r="D268" s="1">
        <v>0</v>
      </c>
      <c r="E268" s="5">
        <v>0</v>
      </c>
      <c r="F268" s="1">
        <v>3</v>
      </c>
      <c r="G268" s="5">
        <v>125.64</v>
      </c>
      <c r="H268" t="s">
        <v>33</v>
      </c>
      <c r="I268" t="s">
        <v>2</v>
      </c>
      <c r="J268" s="1" t="s">
        <v>154</v>
      </c>
      <c r="K268" s="1">
        <v>2021</v>
      </c>
    </row>
    <row r="269" spans="1:11" x14ac:dyDescent="0.35">
      <c r="A269" s="2">
        <v>44482</v>
      </c>
      <c r="B269" t="s">
        <v>117</v>
      </c>
      <c r="C269" t="s">
        <v>42</v>
      </c>
      <c r="D269" s="1">
        <v>3</v>
      </c>
      <c r="E269" s="5">
        <v>1754.97</v>
      </c>
      <c r="F269" s="1">
        <v>4</v>
      </c>
      <c r="G269" s="5">
        <v>2599.96</v>
      </c>
      <c r="H269" t="s">
        <v>29</v>
      </c>
      <c r="I269" t="s">
        <v>3</v>
      </c>
      <c r="J269" s="1" t="s">
        <v>154</v>
      </c>
      <c r="K269" s="1">
        <v>2021</v>
      </c>
    </row>
    <row r="270" spans="1:11" x14ac:dyDescent="0.35">
      <c r="A270" s="2">
        <v>44483</v>
      </c>
      <c r="B270" t="s">
        <v>100</v>
      </c>
      <c r="C270" t="s">
        <v>22</v>
      </c>
      <c r="D270" s="1">
        <v>2</v>
      </c>
      <c r="E270" s="5">
        <v>20</v>
      </c>
      <c r="F270" s="1">
        <v>4</v>
      </c>
      <c r="G270" s="5">
        <v>79.959999999999994</v>
      </c>
      <c r="H270" t="s">
        <v>23</v>
      </c>
      <c r="I270" t="s">
        <v>0</v>
      </c>
      <c r="J270" s="1" t="s">
        <v>154</v>
      </c>
      <c r="K270" s="1">
        <v>2021</v>
      </c>
    </row>
    <row r="271" spans="1:11" x14ac:dyDescent="0.35">
      <c r="A271" s="2">
        <v>44484</v>
      </c>
      <c r="B271" t="s">
        <v>119</v>
      </c>
      <c r="C271" t="s">
        <v>45</v>
      </c>
      <c r="D271" s="1">
        <v>3</v>
      </c>
      <c r="E271" s="5">
        <v>105</v>
      </c>
      <c r="F271" s="1">
        <v>4</v>
      </c>
      <c r="G271" s="5">
        <v>280</v>
      </c>
      <c r="H271" t="s">
        <v>46</v>
      </c>
      <c r="I271" t="s">
        <v>4</v>
      </c>
      <c r="J271" s="1" t="s">
        <v>154</v>
      </c>
      <c r="K271" s="1">
        <v>2021</v>
      </c>
    </row>
    <row r="272" spans="1:11" x14ac:dyDescent="0.35">
      <c r="A272" s="2">
        <v>44485</v>
      </c>
      <c r="B272" t="s">
        <v>96</v>
      </c>
      <c r="C272" t="s">
        <v>1</v>
      </c>
      <c r="D272" s="1">
        <v>1</v>
      </c>
      <c r="E272" s="5">
        <v>345.59</v>
      </c>
      <c r="F272" s="1">
        <v>1</v>
      </c>
      <c r="G272" s="5">
        <v>431.99</v>
      </c>
      <c r="H272" t="s">
        <v>17</v>
      </c>
      <c r="I272" t="s">
        <v>0</v>
      </c>
      <c r="J272" s="1" t="s">
        <v>154</v>
      </c>
      <c r="K272" s="1">
        <v>2021</v>
      </c>
    </row>
    <row r="273" spans="1:11" x14ac:dyDescent="0.35">
      <c r="A273" s="2">
        <v>44486</v>
      </c>
      <c r="B273" t="s">
        <v>116</v>
      </c>
      <c r="C273" t="s">
        <v>37</v>
      </c>
      <c r="D273" s="1">
        <v>0</v>
      </c>
      <c r="E273" s="5">
        <v>0</v>
      </c>
      <c r="F273" s="1">
        <v>2</v>
      </c>
      <c r="G273" s="5">
        <v>79.98</v>
      </c>
      <c r="H273" t="s">
        <v>23</v>
      </c>
      <c r="I273" t="s">
        <v>3</v>
      </c>
      <c r="J273" s="1" t="s">
        <v>154</v>
      </c>
      <c r="K273" s="1">
        <v>2021</v>
      </c>
    </row>
    <row r="274" spans="1:11" x14ac:dyDescent="0.35">
      <c r="A274" s="2">
        <v>44489</v>
      </c>
      <c r="B274" t="s">
        <v>110</v>
      </c>
      <c r="C274" t="s">
        <v>32</v>
      </c>
      <c r="D274" s="1">
        <v>1</v>
      </c>
      <c r="E274" s="5">
        <v>23.03</v>
      </c>
      <c r="F274" s="1">
        <v>4</v>
      </c>
      <c r="G274" s="5">
        <v>167.52</v>
      </c>
      <c r="H274" t="s">
        <v>33</v>
      </c>
      <c r="I274" t="s">
        <v>2</v>
      </c>
      <c r="J274" s="1" t="s">
        <v>154</v>
      </c>
      <c r="K274" s="1">
        <v>2021</v>
      </c>
    </row>
    <row r="275" spans="1:11" x14ac:dyDescent="0.35">
      <c r="A275" s="2">
        <v>44490</v>
      </c>
      <c r="B275" t="s">
        <v>124</v>
      </c>
      <c r="C275" t="s">
        <v>51</v>
      </c>
      <c r="D275" s="1">
        <v>3</v>
      </c>
      <c r="E275" s="5">
        <v>290.25</v>
      </c>
      <c r="F275" s="1">
        <v>4</v>
      </c>
      <c r="G275" s="5">
        <v>516</v>
      </c>
      <c r="H275" t="s">
        <v>52</v>
      </c>
      <c r="I275" t="s">
        <v>8</v>
      </c>
      <c r="J275" s="1" t="s">
        <v>154</v>
      </c>
      <c r="K275" s="1">
        <v>2021</v>
      </c>
    </row>
    <row r="276" spans="1:11" x14ac:dyDescent="0.35">
      <c r="A276" s="2">
        <v>44492</v>
      </c>
      <c r="B276" t="s">
        <v>97</v>
      </c>
      <c r="C276" t="s">
        <v>18</v>
      </c>
      <c r="D276" s="1">
        <v>2</v>
      </c>
      <c r="E276" s="5">
        <v>349.98</v>
      </c>
      <c r="F276" s="1">
        <v>2</v>
      </c>
      <c r="G276" s="5">
        <v>499.98</v>
      </c>
      <c r="H276" t="s">
        <v>19</v>
      </c>
      <c r="I276" t="s">
        <v>0</v>
      </c>
      <c r="J276" s="1" t="s">
        <v>154</v>
      </c>
      <c r="K276" s="1">
        <v>2021</v>
      </c>
    </row>
    <row r="277" spans="1:11" x14ac:dyDescent="0.35">
      <c r="A277" s="2">
        <v>44493</v>
      </c>
      <c r="B277" t="s">
        <v>102</v>
      </c>
      <c r="C277" t="s">
        <v>25</v>
      </c>
      <c r="D277" s="1">
        <v>2</v>
      </c>
      <c r="E277" s="5">
        <v>30</v>
      </c>
      <c r="F277" s="1">
        <v>3</v>
      </c>
      <c r="G277" s="5">
        <v>89.97</v>
      </c>
      <c r="H277" t="s">
        <v>26</v>
      </c>
      <c r="I277" t="s">
        <v>0</v>
      </c>
      <c r="J277" s="1" t="s">
        <v>154</v>
      </c>
      <c r="K277" s="1">
        <v>2021</v>
      </c>
    </row>
    <row r="278" spans="1:11" x14ac:dyDescent="0.35">
      <c r="A278" s="2">
        <v>44494</v>
      </c>
      <c r="B278" t="s">
        <v>114</v>
      </c>
      <c r="C278" t="s">
        <v>43</v>
      </c>
      <c r="D278" s="1">
        <v>0</v>
      </c>
      <c r="E278" s="5">
        <v>0</v>
      </c>
      <c r="F278" s="1">
        <v>1</v>
      </c>
      <c r="G278" s="5">
        <v>39.99</v>
      </c>
      <c r="H278" t="s">
        <v>26</v>
      </c>
      <c r="I278" t="s">
        <v>3</v>
      </c>
      <c r="J278" s="1" t="s">
        <v>154</v>
      </c>
      <c r="K278" s="1">
        <v>2021</v>
      </c>
    </row>
    <row r="279" spans="1:11" x14ac:dyDescent="0.35">
      <c r="A279" s="2">
        <v>44496</v>
      </c>
      <c r="B279" t="s">
        <v>127</v>
      </c>
      <c r="C279" t="s">
        <v>10</v>
      </c>
      <c r="D279" s="1">
        <v>3</v>
      </c>
      <c r="E279" s="5">
        <v>116.97</v>
      </c>
      <c r="F279" s="1">
        <v>1</v>
      </c>
      <c r="G279" s="5">
        <v>59.99</v>
      </c>
      <c r="H279" t="s">
        <v>55</v>
      </c>
      <c r="I279" t="s">
        <v>12</v>
      </c>
      <c r="J279" s="1" t="s">
        <v>154</v>
      </c>
      <c r="K279" s="1">
        <v>2021</v>
      </c>
    </row>
    <row r="280" spans="1:11" x14ac:dyDescent="0.35">
      <c r="A280" s="2">
        <v>44498</v>
      </c>
      <c r="B280" t="s">
        <v>121</v>
      </c>
      <c r="C280" t="s">
        <v>7</v>
      </c>
      <c r="D280" s="1">
        <v>2</v>
      </c>
      <c r="E280" s="5">
        <v>24</v>
      </c>
      <c r="F280" s="1">
        <v>1</v>
      </c>
      <c r="G280" s="5">
        <v>20</v>
      </c>
      <c r="H280" t="s">
        <v>48</v>
      </c>
      <c r="I280" t="s">
        <v>8</v>
      </c>
      <c r="J280" s="1" t="s">
        <v>154</v>
      </c>
      <c r="K280" s="1">
        <v>2021</v>
      </c>
    </row>
    <row r="281" spans="1:11" x14ac:dyDescent="0.35">
      <c r="A281" s="2">
        <v>44499</v>
      </c>
      <c r="B281" t="s">
        <v>103</v>
      </c>
      <c r="C281" t="s">
        <v>27</v>
      </c>
      <c r="D281" s="1">
        <v>0</v>
      </c>
      <c r="E281" s="5">
        <v>0</v>
      </c>
      <c r="F281" s="1">
        <v>4</v>
      </c>
      <c r="G281" s="5">
        <v>1103.52</v>
      </c>
      <c r="H281" t="s">
        <v>19</v>
      </c>
      <c r="I281" t="s">
        <v>0</v>
      </c>
      <c r="J281" s="1" t="s">
        <v>154</v>
      </c>
      <c r="K281" s="1">
        <v>2021</v>
      </c>
    </row>
    <row r="282" spans="1:11" x14ac:dyDescent="0.35">
      <c r="A282" s="2">
        <v>44500</v>
      </c>
      <c r="B282" t="s">
        <v>122</v>
      </c>
      <c r="C282" t="s">
        <v>49</v>
      </c>
      <c r="D282" s="1">
        <v>3</v>
      </c>
      <c r="E282" s="5">
        <v>634.95000000000005</v>
      </c>
      <c r="F282" s="1">
        <v>3</v>
      </c>
      <c r="G282" s="5">
        <v>747</v>
      </c>
      <c r="H282" t="s">
        <v>133</v>
      </c>
      <c r="I282" t="s">
        <v>8</v>
      </c>
      <c r="J282" s="1" t="s">
        <v>154</v>
      </c>
      <c r="K282" s="1">
        <v>2021</v>
      </c>
    </row>
    <row r="283" spans="1:11" x14ac:dyDescent="0.35">
      <c r="A283" s="2">
        <v>44501</v>
      </c>
      <c r="B283" t="s">
        <v>107</v>
      </c>
      <c r="C283" t="s">
        <v>38</v>
      </c>
      <c r="D283" s="1">
        <v>0</v>
      </c>
      <c r="E283" s="5">
        <v>0</v>
      </c>
      <c r="F283" s="1">
        <v>4</v>
      </c>
      <c r="G283" s="5">
        <v>159.96</v>
      </c>
      <c r="H283" t="s">
        <v>23</v>
      </c>
      <c r="I283" t="s">
        <v>2</v>
      </c>
      <c r="J283" s="1" t="s">
        <v>155</v>
      </c>
      <c r="K283" s="1">
        <v>2021</v>
      </c>
    </row>
    <row r="284" spans="1:11" x14ac:dyDescent="0.35">
      <c r="A284" s="2">
        <v>44502</v>
      </c>
      <c r="B284" t="s">
        <v>116</v>
      </c>
      <c r="C284" t="s">
        <v>37</v>
      </c>
      <c r="D284" s="1">
        <v>0</v>
      </c>
      <c r="E284" s="5">
        <v>0</v>
      </c>
      <c r="F284" s="1">
        <v>1</v>
      </c>
      <c r="G284" s="5">
        <v>39.99</v>
      </c>
      <c r="H284" t="s">
        <v>23</v>
      </c>
      <c r="I284" t="s">
        <v>3</v>
      </c>
      <c r="J284" s="1" t="s">
        <v>155</v>
      </c>
      <c r="K284" s="1">
        <v>2021</v>
      </c>
    </row>
    <row r="285" spans="1:11" x14ac:dyDescent="0.35">
      <c r="A285" s="2">
        <v>44504</v>
      </c>
      <c r="B285" t="s">
        <v>122</v>
      </c>
      <c r="C285" t="s">
        <v>49</v>
      </c>
      <c r="D285" s="1">
        <v>1</v>
      </c>
      <c r="E285" s="5">
        <v>211.65</v>
      </c>
      <c r="F285" s="1">
        <v>3</v>
      </c>
      <c r="G285" s="5">
        <v>747</v>
      </c>
      <c r="H285" t="s">
        <v>133</v>
      </c>
      <c r="I285" t="s">
        <v>8</v>
      </c>
      <c r="J285" s="1" t="s">
        <v>155</v>
      </c>
      <c r="K285" s="1">
        <v>2021</v>
      </c>
    </row>
    <row r="286" spans="1:11" x14ac:dyDescent="0.35">
      <c r="A286" s="2">
        <v>44505</v>
      </c>
      <c r="B286" t="s">
        <v>103</v>
      </c>
      <c r="C286" t="s">
        <v>27</v>
      </c>
      <c r="D286" s="1">
        <v>3</v>
      </c>
      <c r="E286" s="5">
        <v>703.5</v>
      </c>
      <c r="F286" s="1">
        <v>1</v>
      </c>
      <c r="G286" s="5">
        <v>275.88</v>
      </c>
      <c r="H286" t="s">
        <v>19</v>
      </c>
      <c r="I286" t="s">
        <v>0</v>
      </c>
      <c r="J286" s="1" t="s">
        <v>155</v>
      </c>
      <c r="K286" s="1">
        <v>2021</v>
      </c>
    </row>
    <row r="287" spans="1:11" x14ac:dyDescent="0.35">
      <c r="A287" s="2">
        <v>44506</v>
      </c>
      <c r="B287" t="s">
        <v>103</v>
      </c>
      <c r="C287" t="s">
        <v>27</v>
      </c>
      <c r="D287" s="1">
        <v>2</v>
      </c>
      <c r="E287" s="5">
        <v>469</v>
      </c>
      <c r="F287" s="1">
        <v>4</v>
      </c>
      <c r="G287" s="5">
        <v>1103.52</v>
      </c>
      <c r="H287" t="s">
        <v>19</v>
      </c>
      <c r="I287" t="s">
        <v>0</v>
      </c>
      <c r="J287" s="1" t="s">
        <v>155</v>
      </c>
      <c r="K287" s="1">
        <v>2021</v>
      </c>
    </row>
    <row r="288" spans="1:11" x14ac:dyDescent="0.35">
      <c r="A288" s="2">
        <v>44508</v>
      </c>
      <c r="B288" t="s">
        <v>131</v>
      </c>
      <c r="C288" t="s">
        <v>16</v>
      </c>
      <c r="D288" s="1">
        <v>0</v>
      </c>
      <c r="E288" s="5">
        <v>0</v>
      </c>
      <c r="F288" s="1">
        <v>2</v>
      </c>
      <c r="G288" s="5">
        <v>106.3</v>
      </c>
      <c r="H288" t="s">
        <v>58</v>
      </c>
      <c r="I288" t="s">
        <v>13</v>
      </c>
      <c r="J288" s="1" t="s">
        <v>155</v>
      </c>
      <c r="K288" s="1">
        <v>2021</v>
      </c>
    </row>
    <row r="289" spans="1:11" x14ac:dyDescent="0.35">
      <c r="A289" s="2">
        <v>44509</v>
      </c>
      <c r="B289" t="s">
        <v>116</v>
      </c>
      <c r="C289" t="s">
        <v>37</v>
      </c>
      <c r="D289" s="1">
        <v>3</v>
      </c>
      <c r="E289" s="5">
        <v>60</v>
      </c>
      <c r="F289" s="1">
        <v>1</v>
      </c>
      <c r="G289" s="5">
        <v>39.99</v>
      </c>
      <c r="H289" t="s">
        <v>23</v>
      </c>
      <c r="I289" t="s">
        <v>3</v>
      </c>
      <c r="J289" s="1" t="s">
        <v>155</v>
      </c>
      <c r="K289" s="1">
        <v>2021</v>
      </c>
    </row>
    <row r="290" spans="1:11" x14ac:dyDescent="0.35">
      <c r="A290" s="2">
        <v>44510</v>
      </c>
      <c r="B290" t="s">
        <v>99</v>
      </c>
      <c r="C290" t="s">
        <v>21</v>
      </c>
      <c r="D290" s="1">
        <v>0</v>
      </c>
      <c r="E290" s="5">
        <v>0</v>
      </c>
      <c r="F290" s="1">
        <v>3</v>
      </c>
      <c r="G290" s="5">
        <v>209.97</v>
      </c>
      <c r="H290" t="s">
        <v>19</v>
      </c>
      <c r="I290" t="s">
        <v>0</v>
      </c>
      <c r="J290" s="1" t="s">
        <v>155</v>
      </c>
      <c r="K290" s="1">
        <v>2021</v>
      </c>
    </row>
    <row r="291" spans="1:11" x14ac:dyDescent="0.35">
      <c r="A291" s="2">
        <v>44511</v>
      </c>
      <c r="B291" t="s">
        <v>128</v>
      </c>
      <c r="C291" t="s">
        <v>11</v>
      </c>
      <c r="D291" s="1">
        <v>1</v>
      </c>
      <c r="E291" s="5">
        <v>74.989999999999995</v>
      </c>
      <c r="F291" s="1">
        <v>3</v>
      </c>
      <c r="G291" s="5">
        <v>299.97000000000003</v>
      </c>
      <c r="H291" t="s">
        <v>23</v>
      </c>
      <c r="I291" t="s">
        <v>12</v>
      </c>
      <c r="J291" s="1" t="s">
        <v>155</v>
      </c>
      <c r="K291" s="1">
        <v>2021</v>
      </c>
    </row>
    <row r="292" spans="1:11" x14ac:dyDescent="0.35">
      <c r="A292" s="2">
        <v>44512</v>
      </c>
      <c r="B292" t="s">
        <v>104</v>
      </c>
      <c r="C292" t="s">
        <v>28</v>
      </c>
      <c r="D292" s="1">
        <v>2</v>
      </c>
      <c r="E292" s="5">
        <v>399.98</v>
      </c>
      <c r="F292" s="1">
        <v>4</v>
      </c>
      <c r="G292" s="5">
        <v>999.96</v>
      </c>
      <c r="H292" t="s">
        <v>29</v>
      </c>
      <c r="I292" t="s">
        <v>2</v>
      </c>
      <c r="J292" s="1" t="s">
        <v>155</v>
      </c>
      <c r="K292" s="1">
        <v>2021</v>
      </c>
    </row>
    <row r="293" spans="1:11" x14ac:dyDescent="0.35">
      <c r="A293" s="2">
        <v>44513</v>
      </c>
      <c r="B293" t="s">
        <v>96</v>
      </c>
      <c r="C293" t="s">
        <v>1</v>
      </c>
      <c r="D293" s="1">
        <v>2</v>
      </c>
      <c r="E293" s="5">
        <v>691.18</v>
      </c>
      <c r="F293" s="1">
        <v>3</v>
      </c>
      <c r="G293" s="5">
        <v>1295.97</v>
      </c>
      <c r="H293" t="s">
        <v>17</v>
      </c>
      <c r="I293" t="s">
        <v>0</v>
      </c>
      <c r="J293" s="1" t="s">
        <v>155</v>
      </c>
      <c r="K293" s="1">
        <v>2021</v>
      </c>
    </row>
    <row r="294" spans="1:11" x14ac:dyDescent="0.35">
      <c r="A294" s="2">
        <v>44517</v>
      </c>
      <c r="B294" t="s">
        <v>112</v>
      </c>
      <c r="C294" t="s">
        <v>39</v>
      </c>
      <c r="D294" s="1">
        <v>0</v>
      </c>
      <c r="E294" s="5">
        <v>0</v>
      </c>
      <c r="F294" s="1">
        <v>2</v>
      </c>
      <c r="G294" s="5">
        <v>519.98</v>
      </c>
      <c r="H294" t="s">
        <v>29</v>
      </c>
      <c r="I294" t="s">
        <v>3</v>
      </c>
      <c r="J294" s="1" t="s">
        <v>155</v>
      </c>
      <c r="K294" s="1">
        <v>2021</v>
      </c>
    </row>
    <row r="295" spans="1:11" x14ac:dyDescent="0.35">
      <c r="A295" s="2">
        <v>44519</v>
      </c>
      <c r="B295" t="s">
        <v>125</v>
      </c>
      <c r="C295" t="s">
        <v>53</v>
      </c>
      <c r="D295" s="1">
        <v>2</v>
      </c>
      <c r="E295" s="5">
        <v>125.98</v>
      </c>
      <c r="F295" s="1">
        <v>3</v>
      </c>
      <c r="G295" s="5">
        <v>269.97000000000003</v>
      </c>
      <c r="H295" t="s">
        <v>23</v>
      </c>
      <c r="I295" t="s">
        <v>8</v>
      </c>
      <c r="J295" s="1" t="s">
        <v>155</v>
      </c>
      <c r="K295" s="1">
        <v>2021</v>
      </c>
    </row>
    <row r="296" spans="1:11" x14ac:dyDescent="0.35">
      <c r="A296" s="2">
        <v>44520</v>
      </c>
      <c r="B296" t="s">
        <v>110</v>
      </c>
      <c r="C296" t="s">
        <v>32</v>
      </c>
      <c r="D296" s="1">
        <v>2</v>
      </c>
      <c r="E296" s="5">
        <v>46.06</v>
      </c>
      <c r="F296" s="1">
        <v>1</v>
      </c>
      <c r="G296" s="5">
        <v>41.88</v>
      </c>
      <c r="H296" t="s">
        <v>33</v>
      </c>
      <c r="I296" t="s">
        <v>2</v>
      </c>
      <c r="J296" s="1" t="s">
        <v>155</v>
      </c>
      <c r="K296" s="1">
        <v>2021</v>
      </c>
    </row>
    <row r="297" spans="1:11" x14ac:dyDescent="0.35">
      <c r="A297" s="2">
        <v>44521</v>
      </c>
      <c r="B297" t="s">
        <v>106</v>
      </c>
      <c r="C297" t="s">
        <v>37</v>
      </c>
      <c r="D297" s="1">
        <v>0</v>
      </c>
      <c r="E297" s="5">
        <v>0</v>
      </c>
      <c r="F297" s="1">
        <v>2</v>
      </c>
      <c r="G297" s="5">
        <v>79.98</v>
      </c>
      <c r="H297" t="s">
        <v>23</v>
      </c>
      <c r="I297" t="s">
        <v>2</v>
      </c>
      <c r="J297" s="1" t="s">
        <v>155</v>
      </c>
      <c r="K297" s="1">
        <v>2021</v>
      </c>
    </row>
    <row r="298" spans="1:11" x14ac:dyDescent="0.35">
      <c r="A298" s="2">
        <v>44522</v>
      </c>
      <c r="B298" t="s">
        <v>131</v>
      </c>
      <c r="C298" t="s">
        <v>16</v>
      </c>
      <c r="D298" s="1">
        <v>3</v>
      </c>
      <c r="E298" s="5">
        <v>103.64999999999999</v>
      </c>
      <c r="F298" s="1">
        <v>4</v>
      </c>
      <c r="G298" s="5">
        <v>212.6</v>
      </c>
      <c r="H298" t="s">
        <v>58</v>
      </c>
      <c r="I298" t="s">
        <v>13</v>
      </c>
      <c r="J298" s="1" t="s">
        <v>155</v>
      </c>
      <c r="K298" s="1">
        <v>2021</v>
      </c>
    </row>
    <row r="299" spans="1:11" x14ac:dyDescent="0.35">
      <c r="A299" s="2">
        <v>44523</v>
      </c>
      <c r="B299" t="s">
        <v>114</v>
      </c>
      <c r="C299" t="s">
        <v>43</v>
      </c>
      <c r="D299" s="1">
        <v>1</v>
      </c>
      <c r="E299" s="5">
        <v>20</v>
      </c>
      <c r="F299" s="1">
        <v>2</v>
      </c>
      <c r="G299" s="5">
        <v>79.98</v>
      </c>
      <c r="H299" t="s">
        <v>26</v>
      </c>
      <c r="I299" t="s">
        <v>3</v>
      </c>
      <c r="J299" s="1" t="s">
        <v>155</v>
      </c>
      <c r="K299" s="1">
        <v>2021</v>
      </c>
    </row>
    <row r="300" spans="1:11" x14ac:dyDescent="0.35">
      <c r="A300" s="2">
        <v>44524</v>
      </c>
      <c r="B300" t="s">
        <v>110</v>
      </c>
      <c r="C300" t="s">
        <v>32</v>
      </c>
      <c r="D300" s="1">
        <v>2</v>
      </c>
      <c r="E300" s="5">
        <v>46.06</v>
      </c>
      <c r="F300" s="1">
        <v>4</v>
      </c>
      <c r="G300" s="5">
        <v>167.52</v>
      </c>
      <c r="H300" t="s">
        <v>33</v>
      </c>
      <c r="I300" t="s">
        <v>2</v>
      </c>
      <c r="J300" s="1" t="s">
        <v>155</v>
      </c>
      <c r="K300" s="1">
        <v>2021</v>
      </c>
    </row>
    <row r="301" spans="1:11" x14ac:dyDescent="0.35">
      <c r="A301" s="2">
        <v>44525</v>
      </c>
      <c r="B301" t="s">
        <v>115</v>
      </c>
      <c r="C301" t="s">
        <v>44</v>
      </c>
      <c r="D301" s="1">
        <v>2</v>
      </c>
      <c r="E301" s="5">
        <v>588.04</v>
      </c>
      <c r="F301" s="1">
        <v>4</v>
      </c>
      <c r="G301" s="5">
        <v>1306.76</v>
      </c>
      <c r="H301" t="s">
        <v>41</v>
      </c>
      <c r="I301" t="s">
        <v>3</v>
      </c>
      <c r="J301" s="1" t="s">
        <v>155</v>
      </c>
      <c r="K301" s="1">
        <v>2021</v>
      </c>
    </row>
    <row r="302" spans="1:11" x14ac:dyDescent="0.35">
      <c r="A302" s="2">
        <v>44526</v>
      </c>
      <c r="B302" t="s">
        <v>112</v>
      </c>
      <c r="C302" t="s">
        <v>39</v>
      </c>
      <c r="D302" s="1">
        <v>3</v>
      </c>
      <c r="E302" s="5">
        <v>623.97</v>
      </c>
      <c r="F302" s="1">
        <v>2</v>
      </c>
      <c r="G302" s="5">
        <v>519.98</v>
      </c>
      <c r="H302" t="s">
        <v>29</v>
      </c>
      <c r="I302" t="s">
        <v>3</v>
      </c>
      <c r="J302" s="1" t="s">
        <v>155</v>
      </c>
      <c r="K302" s="1">
        <v>2021</v>
      </c>
    </row>
    <row r="303" spans="1:11" x14ac:dyDescent="0.35">
      <c r="A303" s="2">
        <v>44527</v>
      </c>
      <c r="B303" t="s">
        <v>100</v>
      </c>
      <c r="C303" t="s">
        <v>22</v>
      </c>
      <c r="D303" s="1">
        <v>1</v>
      </c>
      <c r="E303" s="5">
        <v>10</v>
      </c>
      <c r="F303" s="1">
        <v>2</v>
      </c>
      <c r="G303" s="5">
        <v>39.979999999999997</v>
      </c>
      <c r="H303" t="s">
        <v>23</v>
      </c>
      <c r="I303" t="s">
        <v>0</v>
      </c>
      <c r="J303" s="1" t="s">
        <v>155</v>
      </c>
      <c r="K303" s="1">
        <v>2021</v>
      </c>
    </row>
    <row r="304" spans="1:11" x14ac:dyDescent="0.35">
      <c r="A304" s="2">
        <v>44528</v>
      </c>
      <c r="B304" t="s">
        <v>122</v>
      </c>
      <c r="C304" t="s">
        <v>49</v>
      </c>
      <c r="D304" s="1">
        <v>3</v>
      </c>
      <c r="E304" s="5">
        <v>634.95000000000005</v>
      </c>
      <c r="F304" s="1">
        <v>2</v>
      </c>
      <c r="G304" s="5">
        <v>498</v>
      </c>
      <c r="H304" t="s">
        <v>133</v>
      </c>
      <c r="I304" t="s">
        <v>8</v>
      </c>
      <c r="J304" s="1" t="s">
        <v>155</v>
      </c>
      <c r="K304" s="1">
        <v>2021</v>
      </c>
    </row>
    <row r="305" spans="1:11" x14ac:dyDescent="0.35">
      <c r="A305" s="2">
        <v>44530</v>
      </c>
      <c r="B305" t="s">
        <v>120</v>
      </c>
      <c r="C305" t="s">
        <v>6</v>
      </c>
      <c r="D305" s="1">
        <v>0</v>
      </c>
      <c r="E305" s="5">
        <v>0</v>
      </c>
      <c r="F305" s="1">
        <v>2</v>
      </c>
      <c r="G305" s="5">
        <v>28000</v>
      </c>
      <c r="H305" t="s">
        <v>47</v>
      </c>
      <c r="I305" t="s">
        <v>4</v>
      </c>
      <c r="J305" s="1" t="s">
        <v>155</v>
      </c>
      <c r="K305" s="1">
        <v>2021</v>
      </c>
    </row>
    <row r="306" spans="1:11" x14ac:dyDescent="0.35">
      <c r="A306" s="2">
        <v>44531</v>
      </c>
      <c r="B306" t="s">
        <v>97</v>
      </c>
      <c r="C306" t="s">
        <v>18</v>
      </c>
      <c r="D306" s="1">
        <v>1</v>
      </c>
      <c r="E306" s="5">
        <v>174.99</v>
      </c>
      <c r="F306" s="1">
        <v>4</v>
      </c>
      <c r="G306" s="5">
        <v>999.96</v>
      </c>
      <c r="H306" t="s">
        <v>19</v>
      </c>
      <c r="I306" t="s">
        <v>0</v>
      </c>
      <c r="J306" s="1" t="s">
        <v>156</v>
      </c>
      <c r="K306" s="1">
        <v>2021</v>
      </c>
    </row>
    <row r="307" spans="1:11" x14ac:dyDescent="0.35">
      <c r="A307" s="2">
        <v>44532</v>
      </c>
      <c r="B307" t="s">
        <v>106</v>
      </c>
      <c r="C307" t="s">
        <v>37</v>
      </c>
      <c r="D307" s="1">
        <v>0</v>
      </c>
      <c r="E307" s="5">
        <v>0</v>
      </c>
      <c r="F307" s="1">
        <v>3</v>
      </c>
      <c r="G307" s="5">
        <v>119.97</v>
      </c>
      <c r="H307" t="s">
        <v>23</v>
      </c>
      <c r="I307" t="s">
        <v>2</v>
      </c>
      <c r="J307" s="1" t="s">
        <v>156</v>
      </c>
      <c r="K307" s="1">
        <v>2021</v>
      </c>
    </row>
    <row r="308" spans="1:11" x14ac:dyDescent="0.35">
      <c r="A308" s="2">
        <v>44534</v>
      </c>
      <c r="B308" t="s">
        <v>123</v>
      </c>
      <c r="C308" t="s">
        <v>50</v>
      </c>
      <c r="D308" s="1">
        <v>0</v>
      </c>
      <c r="E308" s="5">
        <v>0</v>
      </c>
      <c r="F308" s="1">
        <v>1</v>
      </c>
      <c r="G308" s="5">
        <v>129</v>
      </c>
      <c r="H308" t="s">
        <v>48</v>
      </c>
      <c r="I308" t="s">
        <v>8</v>
      </c>
      <c r="J308" s="1" t="s">
        <v>156</v>
      </c>
      <c r="K308" s="1">
        <v>2021</v>
      </c>
    </row>
    <row r="309" spans="1:11" x14ac:dyDescent="0.35">
      <c r="A309" s="2">
        <v>44535</v>
      </c>
      <c r="B309" t="s">
        <v>99</v>
      </c>
      <c r="C309" t="s">
        <v>21</v>
      </c>
      <c r="D309" s="1">
        <v>1</v>
      </c>
      <c r="E309" s="5">
        <v>41.99</v>
      </c>
      <c r="F309" s="1">
        <v>2</v>
      </c>
      <c r="G309" s="5">
        <v>139.97999999999999</v>
      </c>
      <c r="H309" t="s">
        <v>19</v>
      </c>
      <c r="I309" t="s">
        <v>0</v>
      </c>
      <c r="J309" s="1" t="s">
        <v>156</v>
      </c>
      <c r="K309" s="1">
        <v>2021</v>
      </c>
    </row>
    <row r="310" spans="1:11" x14ac:dyDescent="0.35">
      <c r="A310" s="2">
        <v>44536</v>
      </c>
      <c r="B310" t="s">
        <v>125</v>
      </c>
      <c r="C310" t="s">
        <v>53</v>
      </c>
      <c r="D310" s="1">
        <v>0</v>
      </c>
      <c r="E310" s="5">
        <v>0</v>
      </c>
      <c r="F310" s="1">
        <v>4</v>
      </c>
      <c r="G310" s="5">
        <v>359.96</v>
      </c>
      <c r="H310" t="s">
        <v>23</v>
      </c>
      <c r="I310" t="s">
        <v>8</v>
      </c>
      <c r="J310" s="1" t="s">
        <v>156</v>
      </c>
      <c r="K310" s="1">
        <v>2021</v>
      </c>
    </row>
    <row r="311" spans="1:11" x14ac:dyDescent="0.35">
      <c r="A311" s="2">
        <v>44537</v>
      </c>
      <c r="B311" t="s">
        <v>109</v>
      </c>
      <c r="C311" t="s">
        <v>31</v>
      </c>
      <c r="D311" s="1">
        <v>2</v>
      </c>
      <c r="E311" s="5">
        <v>179.82</v>
      </c>
      <c r="F311" s="1">
        <v>3</v>
      </c>
      <c r="G311" s="5">
        <v>359.64</v>
      </c>
      <c r="H311" t="s">
        <v>33</v>
      </c>
      <c r="I311" t="s">
        <v>2</v>
      </c>
      <c r="J311" s="1" t="s">
        <v>156</v>
      </c>
      <c r="K311" s="1">
        <v>2021</v>
      </c>
    </row>
    <row r="312" spans="1:11" x14ac:dyDescent="0.35">
      <c r="A312" s="2">
        <v>44538</v>
      </c>
      <c r="B312" t="s">
        <v>100</v>
      </c>
      <c r="C312" t="s">
        <v>22</v>
      </c>
      <c r="D312" s="1">
        <v>1</v>
      </c>
      <c r="E312" s="5">
        <v>10</v>
      </c>
      <c r="F312" s="1">
        <v>3</v>
      </c>
      <c r="G312" s="5">
        <v>59.97</v>
      </c>
      <c r="H312" t="s">
        <v>23</v>
      </c>
      <c r="I312" t="s">
        <v>0</v>
      </c>
      <c r="J312" s="1" t="s">
        <v>156</v>
      </c>
      <c r="K312" s="1">
        <v>2021</v>
      </c>
    </row>
    <row r="313" spans="1:11" x14ac:dyDescent="0.35">
      <c r="A313" s="2">
        <v>44539</v>
      </c>
      <c r="B313" t="s">
        <v>129</v>
      </c>
      <c r="C313" t="s">
        <v>14</v>
      </c>
      <c r="D313" s="1">
        <v>1</v>
      </c>
      <c r="E313" s="5">
        <v>359.96</v>
      </c>
      <c r="F313" s="1">
        <v>1</v>
      </c>
      <c r="G313" s="5">
        <v>399.95</v>
      </c>
      <c r="H313" t="s">
        <v>17</v>
      </c>
      <c r="I313" t="s">
        <v>13</v>
      </c>
      <c r="J313" s="1" t="s">
        <v>156</v>
      </c>
      <c r="K313" s="1">
        <v>2021</v>
      </c>
    </row>
    <row r="314" spans="1:11" x14ac:dyDescent="0.35">
      <c r="A314" s="2">
        <v>44540</v>
      </c>
      <c r="B314" t="s">
        <v>101</v>
      </c>
      <c r="C314" t="s">
        <v>24</v>
      </c>
      <c r="D314" s="1">
        <v>2</v>
      </c>
      <c r="E314" s="5">
        <v>28</v>
      </c>
      <c r="F314" s="1">
        <v>2</v>
      </c>
      <c r="G314" s="5">
        <v>55.98</v>
      </c>
      <c r="H314" t="s">
        <v>23</v>
      </c>
      <c r="I314" t="s">
        <v>0</v>
      </c>
      <c r="J314" s="1" t="s">
        <v>156</v>
      </c>
      <c r="K314" s="1">
        <v>2021</v>
      </c>
    </row>
    <row r="315" spans="1:11" x14ac:dyDescent="0.35">
      <c r="A315" s="2">
        <v>44541</v>
      </c>
      <c r="B315" t="s">
        <v>121</v>
      </c>
      <c r="C315" t="s">
        <v>7</v>
      </c>
      <c r="D315" s="1">
        <v>2</v>
      </c>
      <c r="E315" s="5">
        <v>24</v>
      </c>
      <c r="F315" s="1">
        <v>4</v>
      </c>
      <c r="G315" s="5">
        <v>80</v>
      </c>
      <c r="H315" t="s">
        <v>48</v>
      </c>
      <c r="I315" t="s">
        <v>8</v>
      </c>
      <c r="J315" s="1" t="s">
        <v>156</v>
      </c>
      <c r="K315" s="1">
        <v>2021</v>
      </c>
    </row>
    <row r="316" spans="1:11" x14ac:dyDescent="0.35">
      <c r="A316" s="2">
        <v>44542</v>
      </c>
      <c r="B316" t="s">
        <v>123</v>
      </c>
      <c r="C316" t="s">
        <v>50</v>
      </c>
      <c r="D316" s="1">
        <v>2</v>
      </c>
      <c r="E316" s="5">
        <v>193.5</v>
      </c>
      <c r="F316" s="1">
        <v>3</v>
      </c>
      <c r="G316" s="5">
        <v>387</v>
      </c>
      <c r="H316" t="s">
        <v>48</v>
      </c>
      <c r="I316" t="s">
        <v>8</v>
      </c>
      <c r="J316" s="1" t="s">
        <v>156</v>
      </c>
      <c r="K316" s="1">
        <v>2021</v>
      </c>
    </row>
    <row r="317" spans="1:11" x14ac:dyDescent="0.35">
      <c r="A317" s="2">
        <v>44543</v>
      </c>
      <c r="B317" t="s">
        <v>128</v>
      </c>
      <c r="C317" t="s">
        <v>11</v>
      </c>
      <c r="D317" s="1">
        <v>0</v>
      </c>
      <c r="E317" s="5">
        <v>0</v>
      </c>
      <c r="F317" s="1">
        <v>1</v>
      </c>
      <c r="G317" s="5">
        <v>99.99</v>
      </c>
      <c r="H317" t="s">
        <v>23</v>
      </c>
      <c r="I317" t="s">
        <v>12</v>
      </c>
      <c r="J317" s="1" t="s">
        <v>156</v>
      </c>
      <c r="K317" s="1">
        <v>2021</v>
      </c>
    </row>
    <row r="318" spans="1:11" x14ac:dyDescent="0.35">
      <c r="A318" s="2">
        <v>44544</v>
      </c>
      <c r="B318" t="s">
        <v>124</v>
      </c>
      <c r="C318" t="s">
        <v>51</v>
      </c>
      <c r="D318" s="1">
        <v>2</v>
      </c>
      <c r="E318" s="5">
        <v>193.5</v>
      </c>
      <c r="F318" s="1">
        <v>4</v>
      </c>
      <c r="G318" s="5">
        <v>516</v>
      </c>
      <c r="H318" t="s">
        <v>52</v>
      </c>
      <c r="I318" t="s">
        <v>8</v>
      </c>
      <c r="J318" s="1" t="s">
        <v>156</v>
      </c>
      <c r="K318" s="1">
        <v>2021</v>
      </c>
    </row>
    <row r="319" spans="1:11" x14ac:dyDescent="0.35">
      <c r="A319" s="2">
        <v>44545</v>
      </c>
      <c r="B319" t="s">
        <v>110</v>
      </c>
      <c r="C319" t="s">
        <v>32</v>
      </c>
      <c r="D319" s="1">
        <v>2</v>
      </c>
      <c r="E319" s="5">
        <v>46.06</v>
      </c>
      <c r="F319" s="1">
        <v>4</v>
      </c>
      <c r="G319" s="5">
        <v>167.52</v>
      </c>
      <c r="H319" t="s">
        <v>33</v>
      </c>
      <c r="I319" t="s">
        <v>2</v>
      </c>
      <c r="J319" s="1" t="s">
        <v>156</v>
      </c>
      <c r="K319" s="1">
        <v>2021</v>
      </c>
    </row>
    <row r="320" spans="1:11" x14ac:dyDescent="0.35">
      <c r="A320" s="2">
        <v>44547</v>
      </c>
      <c r="B320" t="s">
        <v>96</v>
      </c>
      <c r="C320" t="s">
        <v>1</v>
      </c>
      <c r="D320" s="1">
        <v>2</v>
      </c>
      <c r="E320" s="5">
        <v>691.18</v>
      </c>
      <c r="F320" s="1">
        <v>4</v>
      </c>
      <c r="G320" s="5">
        <v>1727.96</v>
      </c>
      <c r="H320" t="s">
        <v>17</v>
      </c>
      <c r="I320" t="s">
        <v>0</v>
      </c>
      <c r="J320" s="1" t="s">
        <v>156</v>
      </c>
      <c r="K320" s="1">
        <v>2021</v>
      </c>
    </row>
    <row r="321" spans="1:11" x14ac:dyDescent="0.35">
      <c r="A321" s="2">
        <v>44548</v>
      </c>
      <c r="B321" t="s">
        <v>120</v>
      </c>
      <c r="C321" t="s">
        <v>6</v>
      </c>
      <c r="D321" s="1">
        <v>0</v>
      </c>
      <c r="E321" s="5">
        <v>0</v>
      </c>
      <c r="F321" s="1">
        <v>2</v>
      </c>
      <c r="G321" s="5">
        <v>28000</v>
      </c>
      <c r="H321" t="s">
        <v>47</v>
      </c>
      <c r="I321" t="s">
        <v>4</v>
      </c>
      <c r="J321" s="1" t="s">
        <v>156</v>
      </c>
      <c r="K321" s="1">
        <v>2021</v>
      </c>
    </row>
    <row r="322" spans="1:11" x14ac:dyDescent="0.35">
      <c r="A322" s="2">
        <v>44549</v>
      </c>
      <c r="B322" t="s">
        <v>99</v>
      </c>
      <c r="C322" t="s">
        <v>21</v>
      </c>
      <c r="D322" s="1">
        <v>0</v>
      </c>
      <c r="E322" s="5">
        <v>0</v>
      </c>
      <c r="F322" s="1">
        <v>3</v>
      </c>
      <c r="G322" s="5">
        <v>209.97</v>
      </c>
      <c r="H322" t="s">
        <v>19</v>
      </c>
      <c r="I322" t="s">
        <v>0</v>
      </c>
      <c r="J322" s="1" t="s">
        <v>156</v>
      </c>
      <c r="K322" s="1">
        <v>2021</v>
      </c>
    </row>
    <row r="323" spans="1:11" x14ac:dyDescent="0.35">
      <c r="A323" s="2">
        <v>44551</v>
      </c>
      <c r="B323" t="s">
        <v>113</v>
      </c>
      <c r="C323" t="s">
        <v>40</v>
      </c>
      <c r="D323" s="1">
        <v>3</v>
      </c>
      <c r="E323" s="5">
        <v>549.75</v>
      </c>
      <c r="F323" s="1">
        <v>4</v>
      </c>
      <c r="G323" s="5">
        <v>862.36</v>
      </c>
      <c r="H323" t="s">
        <v>41</v>
      </c>
      <c r="I323" t="s">
        <v>3</v>
      </c>
      <c r="J323" s="1" t="s">
        <v>156</v>
      </c>
      <c r="K323" s="1">
        <v>2021</v>
      </c>
    </row>
    <row r="324" spans="1:11" x14ac:dyDescent="0.35">
      <c r="A324" s="2">
        <v>44554</v>
      </c>
      <c r="B324" t="s">
        <v>120</v>
      </c>
      <c r="C324" t="s">
        <v>6</v>
      </c>
      <c r="D324" s="1">
        <v>0</v>
      </c>
      <c r="E324" s="5">
        <v>0</v>
      </c>
      <c r="F324" s="1">
        <v>1</v>
      </c>
      <c r="G324" s="5">
        <v>14000</v>
      </c>
      <c r="H324" t="s">
        <v>47</v>
      </c>
      <c r="I324" t="s">
        <v>4</v>
      </c>
      <c r="J324" s="1" t="s">
        <v>156</v>
      </c>
      <c r="K324" s="1">
        <v>2021</v>
      </c>
    </row>
    <row r="325" spans="1:11" x14ac:dyDescent="0.35">
      <c r="A325" s="2">
        <v>44555</v>
      </c>
      <c r="B325" t="s">
        <v>129</v>
      </c>
      <c r="C325" t="s">
        <v>14</v>
      </c>
      <c r="D325" s="1">
        <v>0</v>
      </c>
      <c r="E325" s="5">
        <v>0</v>
      </c>
      <c r="F325" s="1">
        <v>4</v>
      </c>
      <c r="G325" s="5">
        <v>1599.8</v>
      </c>
      <c r="H325" t="s">
        <v>17</v>
      </c>
      <c r="I325" t="s">
        <v>13</v>
      </c>
      <c r="J325" s="1" t="s">
        <v>156</v>
      </c>
      <c r="K325" s="1">
        <v>2021</v>
      </c>
    </row>
    <row r="326" spans="1:11" x14ac:dyDescent="0.35">
      <c r="A326" s="2">
        <v>44558</v>
      </c>
      <c r="B326" t="s">
        <v>104</v>
      </c>
      <c r="C326" t="s">
        <v>28</v>
      </c>
      <c r="D326" s="1">
        <v>3</v>
      </c>
      <c r="E326" s="5">
        <v>599.97</v>
      </c>
      <c r="F326" s="1">
        <v>5</v>
      </c>
      <c r="G326" s="5">
        <v>1249.95</v>
      </c>
      <c r="H326" t="s">
        <v>29</v>
      </c>
      <c r="I326" t="s">
        <v>2</v>
      </c>
      <c r="J326" s="1" t="s">
        <v>156</v>
      </c>
      <c r="K326" s="1">
        <v>2021</v>
      </c>
    </row>
    <row r="327" spans="1:11" x14ac:dyDescent="0.35">
      <c r="A327" s="2">
        <v>44559</v>
      </c>
      <c r="B327" t="s">
        <v>111</v>
      </c>
      <c r="C327" t="s">
        <v>34</v>
      </c>
      <c r="D327" s="1">
        <v>1</v>
      </c>
      <c r="E327" s="5">
        <v>89.99</v>
      </c>
      <c r="F327" s="1">
        <v>3</v>
      </c>
      <c r="G327" s="5">
        <v>359.97</v>
      </c>
      <c r="H327" t="s">
        <v>35</v>
      </c>
      <c r="I327" t="s">
        <v>2</v>
      </c>
      <c r="J327" s="1" t="s">
        <v>156</v>
      </c>
      <c r="K327" s="1">
        <v>2021</v>
      </c>
    </row>
    <row r="328" spans="1:11" x14ac:dyDescent="0.35">
      <c r="A328" s="2">
        <v>44560</v>
      </c>
      <c r="B328" t="s">
        <v>101</v>
      </c>
      <c r="C328" t="s">
        <v>24</v>
      </c>
      <c r="D328" s="1">
        <v>3</v>
      </c>
      <c r="E328" s="5">
        <v>42</v>
      </c>
      <c r="F328" s="1">
        <v>4</v>
      </c>
      <c r="G328" s="5">
        <v>111.96</v>
      </c>
      <c r="H328" t="s">
        <v>23</v>
      </c>
      <c r="I328" t="s">
        <v>0</v>
      </c>
      <c r="J328" s="1" t="s">
        <v>156</v>
      </c>
      <c r="K328" s="1">
        <v>2021</v>
      </c>
    </row>
    <row r="329" spans="1:11" x14ac:dyDescent="0.35">
      <c r="A329" s="2">
        <v>44561</v>
      </c>
      <c r="B329" t="s">
        <v>108</v>
      </c>
      <c r="C329" t="s">
        <v>30</v>
      </c>
      <c r="D329" s="1">
        <v>3</v>
      </c>
      <c r="E329" s="5">
        <v>98.13</v>
      </c>
      <c r="F329" s="1">
        <v>3</v>
      </c>
      <c r="G329" s="5">
        <v>150.96</v>
      </c>
      <c r="H329" t="s">
        <v>33</v>
      </c>
      <c r="I329" t="s">
        <v>2</v>
      </c>
      <c r="J329" s="1" t="s">
        <v>156</v>
      </c>
      <c r="K329" s="1">
        <v>2021</v>
      </c>
    </row>
    <row r="330" spans="1:11" x14ac:dyDescent="0.35">
      <c r="A330" s="2">
        <v>44562</v>
      </c>
      <c r="B330" t="s">
        <v>100</v>
      </c>
      <c r="C330" t="s">
        <v>22</v>
      </c>
      <c r="D330" s="1">
        <v>3</v>
      </c>
      <c r="E330" s="5">
        <v>30</v>
      </c>
      <c r="F330" s="1">
        <v>4</v>
      </c>
      <c r="G330" s="5">
        <v>79.959999999999994</v>
      </c>
      <c r="H330" t="s">
        <v>23</v>
      </c>
      <c r="I330" t="s">
        <v>0</v>
      </c>
      <c r="J330" s="1" t="s">
        <v>145</v>
      </c>
      <c r="K330" s="1">
        <v>2022</v>
      </c>
    </row>
    <row r="331" spans="1:11" x14ac:dyDescent="0.35">
      <c r="A331" s="2">
        <v>44563</v>
      </c>
      <c r="B331" t="s">
        <v>98</v>
      </c>
      <c r="C331" t="s">
        <v>20</v>
      </c>
      <c r="D331" s="1">
        <v>1</v>
      </c>
      <c r="E331" s="5">
        <v>64.989999999999995</v>
      </c>
      <c r="F331" s="1">
        <v>3</v>
      </c>
      <c r="G331" s="5">
        <v>299.97000000000003</v>
      </c>
      <c r="H331" t="s">
        <v>19</v>
      </c>
      <c r="I331" t="s">
        <v>0</v>
      </c>
      <c r="J331" s="1" t="s">
        <v>145</v>
      </c>
      <c r="K331" s="1">
        <v>2022</v>
      </c>
    </row>
    <row r="332" spans="1:11" x14ac:dyDescent="0.35">
      <c r="A332" s="2">
        <v>44564</v>
      </c>
      <c r="B332" t="s">
        <v>109</v>
      </c>
      <c r="C332" t="s">
        <v>31</v>
      </c>
      <c r="D332" s="1">
        <v>1</v>
      </c>
      <c r="E332" s="5">
        <v>89.91</v>
      </c>
      <c r="F332" s="1">
        <v>5</v>
      </c>
      <c r="G332" s="5">
        <v>599.4</v>
      </c>
      <c r="H332" t="s">
        <v>33</v>
      </c>
      <c r="I332" t="s">
        <v>2</v>
      </c>
      <c r="J332" s="1" t="s">
        <v>145</v>
      </c>
      <c r="K332" s="1">
        <v>2022</v>
      </c>
    </row>
    <row r="333" spans="1:11" x14ac:dyDescent="0.35">
      <c r="A333" s="2">
        <v>44565</v>
      </c>
      <c r="B333" t="s">
        <v>127</v>
      </c>
      <c r="C333" t="s">
        <v>10</v>
      </c>
      <c r="D333" s="1">
        <v>0</v>
      </c>
      <c r="E333" s="5">
        <v>0</v>
      </c>
      <c r="F333" s="1">
        <v>3</v>
      </c>
      <c r="G333" s="5">
        <v>179.97</v>
      </c>
      <c r="H333" t="s">
        <v>55</v>
      </c>
      <c r="I333" t="s">
        <v>12</v>
      </c>
      <c r="J333" s="1" t="s">
        <v>145</v>
      </c>
      <c r="K333" s="1">
        <v>2022</v>
      </c>
    </row>
    <row r="334" spans="1:11" x14ac:dyDescent="0.35">
      <c r="A334" s="2">
        <v>44567</v>
      </c>
      <c r="B334" t="s">
        <v>115</v>
      </c>
      <c r="C334" t="s">
        <v>44</v>
      </c>
      <c r="D334" s="1">
        <v>3</v>
      </c>
      <c r="E334" s="5">
        <v>882.06</v>
      </c>
      <c r="F334" s="1">
        <v>4</v>
      </c>
      <c r="G334" s="5">
        <v>1306.76</v>
      </c>
      <c r="H334" t="s">
        <v>41</v>
      </c>
      <c r="I334" t="s">
        <v>3</v>
      </c>
      <c r="J334" s="1" t="s">
        <v>145</v>
      </c>
      <c r="K334" s="1">
        <v>2022</v>
      </c>
    </row>
    <row r="335" spans="1:11" x14ac:dyDescent="0.35">
      <c r="A335" s="2">
        <v>44568</v>
      </c>
      <c r="B335" t="s">
        <v>118</v>
      </c>
      <c r="C335" t="s">
        <v>5</v>
      </c>
      <c r="D335" s="1">
        <v>0</v>
      </c>
      <c r="E335" s="5">
        <v>0</v>
      </c>
      <c r="F335" s="1">
        <v>3</v>
      </c>
      <c r="G335" s="5">
        <v>14985</v>
      </c>
      <c r="H335" t="s">
        <v>17</v>
      </c>
      <c r="I335" t="s">
        <v>4</v>
      </c>
      <c r="J335" s="1" t="s">
        <v>145</v>
      </c>
      <c r="K335" s="1">
        <v>2022</v>
      </c>
    </row>
    <row r="336" spans="1:11" x14ac:dyDescent="0.35">
      <c r="A336" s="2">
        <v>44570</v>
      </c>
      <c r="B336" t="s">
        <v>109</v>
      </c>
      <c r="C336" t="s">
        <v>31</v>
      </c>
      <c r="D336" s="1">
        <v>3</v>
      </c>
      <c r="E336" s="5">
        <v>269.73</v>
      </c>
      <c r="F336" s="1">
        <v>1</v>
      </c>
      <c r="G336" s="5">
        <v>119.88</v>
      </c>
      <c r="H336" t="s">
        <v>33</v>
      </c>
      <c r="I336" t="s">
        <v>2</v>
      </c>
      <c r="J336" s="1" t="s">
        <v>145</v>
      </c>
      <c r="K336" s="1">
        <v>2022</v>
      </c>
    </row>
    <row r="337" spans="1:11" x14ac:dyDescent="0.35">
      <c r="A337" s="2">
        <v>44571</v>
      </c>
      <c r="B337" t="s">
        <v>113</v>
      </c>
      <c r="C337" t="s">
        <v>40</v>
      </c>
      <c r="D337" s="1">
        <v>2</v>
      </c>
      <c r="E337" s="5">
        <v>366.5</v>
      </c>
      <c r="F337" s="1">
        <v>5</v>
      </c>
      <c r="G337" s="5">
        <v>1077.95</v>
      </c>
      <c r="H337" t="s">
        <v>41</v>
      </c>
      <c r="I337" t="s">
        <v>3</v>
      </c>
      <c r="J337" s="1" t="s">
        <v>145</v>
      </c>
      <c r="K337" s="1">
        <v>2022</v>
      </c>
    </row>
    <row r="338" spans="1:11" x14ac:dyDescent="0.35">
      <c r="A338" s="2">
        <v>44572</v>
      </c>
      <c r="B338" t="s">
        <v>114</v>
      </c>
      <c r="C338" t="s">
        <v>43</v>
      </c>
      <c r="D338" s="1">
        <v>0</v>
      </c>
      <c r="E338" s="5">
        <v>0</v>
      </c>
      <c r="F338" s="1">
        <v>3</v>
      </c>
      <c r="G338" s="5">
        <v>119.97</v>
      </c>
      <c r="H338" t="s">
        <v>26</v>
      </c>
      <c r="I338" t="s">
        <v>3</v>
      </c>
      <c r="J338" s="1" t="s">
        <v>145</v>
      </c>
      <c r="K338" s="1">
        <v>2022</v>
      </c>
    </row>
    <row r="339" spans="1:11" x14ac:dyDescent="0.35">
      <c r="A339" s="2">
        <v>44573</v>
      </c>
      <c r="B339" t="s">
        <v>102</v>
      </c>
      <c r="C339" t="s">
        <v>25</v>
      </c>
      <c r="D339" s="1">
        <v>2</v>
      </c>
      <c r="E339" s="5">
        <v>30</v>
      </c>
      <c r="F339" s="1">
        <v>1</v>
      </c>
      <c r="G339" s="5">
        <v>29.99</v>
      </c>
      <c r="H339" t="s">
        <v>26</v>
      </c>
      <c r="I339" t="s">
        <v>0</v>
      </c>
      <c r="J339" s="1" t="s">
        <v>145</v>
      </c>
      <c r="K339" s="1">
        <v>2022</v>
      </c>
    </row>
    <row r="340" spans="1:11" x14ac:dyDescent="0.35">
      <c r="A340" s="2">
        <v>44574</v>
      </c>
      <c r="B340" t="s">
        <v>128</v>
      </c>
      <c r="C340" t="s">
        <v>11</v>
      </c>
      <c r="D340" s="1">
        <v>2</v>
      </c>
      <c r="E340" s="5">
        <v>149.97999999999999</v>
      </c>
      <c r="F340" s="1">
        <v>1</v>
      </c>
      <c r="G340" s="5">
        <v>99.99</v>
      </c>
      <c r="H340" t="s">
        <v>23</v>
      </c>
      <c r="I340" t="s">
        <v>12</v>
      </c>
      <c r="J340" s="1" t="s">
        <v>145</v>
      </c>
      <c r="K340" s="1">
        <v>2022</v>
      </c>
    </row>
    <row r="341" spans="1:11" x14ac:dyDescent="0.35">
      <c r="A341" s="2">
        <v>44575</v>
      </c>
      <c r="B341" t="s">
        <v>110</v>
      </c>
      <c r="C341" t="s">
        <v>32</v>
      </c>
      <c r="D341" s="1">
        <v>1</v>
      </c>
      <c r="E341" s="5">
        <v>23.03</v>
      </c>
      <c r="F341" s="1">
        <v>1</v>
      </c>
      <c r="G341" s="5">
        <v>41.88</v>
      </c>
      <c r="H341" t="s">
        <v>33</v>
      </c>
      <c r="I341" t="s">
        <v>2</v>
      </c>
      <c r="J341" s="1" t="s">
        <v>145</v>
      </c>
      <c r="K341" s="1">
        <v>2022</v>
      </c>
    </row>
    <row r="342" spans="1:11" x14ac:dyDescent="0.35">
      <c r="A342" s="2">
        <v>44576</v>
      </c>
      <c r="B342" t="s">
        <v>114</v>
      </c>
      <c r="C342" t="s">
        <v>43</v>
      </c>
      <c r="D342" s="1">
        <v>1</v>
      </c>
      <c r="E342" s="5">
        <v>20</v>
      </c>
      <c r="F342" s="1">
        <v>1</v>
      </c>
      <c r="G342" s="5">
        <v>39.99</v>
      </c>
      <c r="H342" t="s">
        <v>26</v>
      </c>
      <c r="I342" t="s">
        <v>3</v>
      </c>
      <c r="J342" s="1" t="s">
        <v>145</v>
      </c>
      <c r="K342" s="1">
        <v>2022</v>
      </c>
    </row>
    <row r="343" spans="1:11" x14ac:dyDescent="0.35">
      <c r="A343" s="2">
        <v>44577</v>
      </c>
      <c r="B343" t="s">
        <v>97</v>
      </c>
      <c r="C343" t="s">
        <v>18</v>
      </c>
      <c r="D343" s="1">
        <v>3</v>
      </c>
      <c r="E343" s="5">
        <v>524.97</v>
      </c>
      <c r="F343" s="1">
        <v>4</v>
      </c>
      <c r="G343" s="5">
        <v>999.96</v>
      </c>
      <c r="H343" t="s">
        <v>19</v>
      </c>
      <c r="I343" t="s">
        <v>0</v>
      </c>
      <c r="J343" s="1" t="s">
        <v>145</v>
      </c>
      <c r="K343" s="1">
        <v>2022</v>
      </c>
    </row>
    <row r="344" spans="1:11" x14ac:dyDescent="0.35">
      <c r="A344" s="2">
        <v>44578</v>
      </c>
      <c r="B344" t="s">
        <v>112</v>
      </c>
      <c r="C344" t="s">
        <v>39</v>
      </c>
      <c r="D344" s="1">
        <v>2</v>
      </c>
      <c r="E344" s="5">
        <v>415.98</v>
      </c>
      <c r="F344" s="1">
        <v>4</v>
      </c>
      <c r="G344" s="5">
        <v>1039.96</v>
      </c>
      <c r="H344" t="s">
        <v>29</v>
      </c>
      <c r="I344" t="s">
        <v>3</v>
      </c>
      <c r="J344" s="1" t="s">
        <v>145</v>
      </c>
      <c r="K344" s="1">
        <v>2022</v>
      </c>
    </row>
    <row r="345" spans="1:11" x14ac:dyDescent="0.35">
      <c r="A345" s="2">
        <v>44580</v>
      </c>
      <c r="B345" t="s">
        <v>116</v>
      </c>
      <c r="C345" t="s">
        <v>37</v>
      </c>
      <c r="D345" s="1">
        <v>48</v>
      </c>
      <c r="E345" s="5">
        <v>960</v>
      </c>
      <c r="F345" s="1">
        <v>3</v>
      </c>
      <c r="G345" s="5">
        <v>119.97</v>
      </c>
      <c r="H345" t="s">
        <v>23</v>
      </c>
      <c r="I345" t="s">
        <v>3</v>
      </c>
      <c r="J345" s="1" t="s">
        <v>145</v>
      </c>
      <c r="K345" s="1">
        <v>2022</v>
      </c>
    </row>
    <row r="346" spans="1:11" x14ac:dyDescent="0.35">
      <c r="A346" s="2">
        <v>44581</v>
      </c>
      <c r="B346" t="s">
        <v>128</v>
      </c>
      <c r="C346" t="s">
        <v>11</v>
      </c>
      <c r="D346" s="1">
        <v>1</v>
      </c>
      <c r="E346" s="5">
        <v>74.989999999999995</v>
      </c>
      <c r="F346" s="1">
        <v>1</v>
      </c>
      <c r="G346" s="5">
        <v>99.99</v>
      </c>
      <c r="H346" t="s">
        <v>23</v>
      </c>
      <c r="I346" t="s">
        <v>12</v>
      </c>
      <c r="J346" s="1" t="s">
        <v>145</v>
      </c>
      <c r="K346" s="1">
        <v>2022</v>
      </c>
    </row>
    <row r="347" spans="1:11" x14ac:dyDescent="0.35">
      <c r="A347" s="2">
        <v>44583</v>
      </c>
      <c r="B347" t="s">
        <v>123</v>
      </c>
      <c r="C347" t="s">
        <v>50</v>
      </c>
      <c r="D347" s="1">
        <v>3</v>
      </c>
      <c r="E347" s="5">
        <v>290.25</v>
      </c>
      <c r="F347" s="1">
        <v>5</v>
      </c>
      <c r="G347" s="5">
        <v>645</v>
      </c>
      <c r="H347" t="s">
        <v>48</v>
      </c>
      <c r="I347" t="s">
        <v>8</v>
      </c>
      <c r="J347" s="1" t="s">
        <v>145</v>
      </c>
      <c r="K347" s="1">
        <v>2022</v>
      </c>
    </row>
    <row r="348" spans="1:11" x14ac:dyDescent="0.35">
      <c r="A348" s="2">
        <v>44584</v>
      </c>
      <c r="B348" t="s">
        <v>121</v>
      </c>
      <c r="C348" t="s">
        <v>7</v>
      </c>
      <c r="D348" s="1">
        <v>3</v>
      </c>
      <c r="E348" s="5">
        <v>36</v>
      </c>
      <c r="F348" s="1">
        <v>3</v>
      </c>
      <c r="G348" s="5">
        <v>60</v>
      </c>
      <c r="H348" t="s">
        <v>48</v>
      </c>
      <c r="I348" t="s">
        <v>8</v>
      </c>
      <c r="J348" s="1" t="s">
        <v>145</v>
      </c>
      <c r="K348" s="1">
        <v>2022</v>
      </c>
    </row>
    <row r="349" spans="1:11" x14ac:dyDescent="0.35">
      <c r="A349" s="2">
        <v>44585</v>
      </c>
      <c r="B349" t="s">
        <v>116</v>
      </c>
      <c r="C349" t="s">
        <v>37</v>
      </c>
      <c r="D349" s="1">
        <v>0</v>
      </c>
      <c r="E349" s="5">
        <v>0</v>
      </c>
      <c r="F349" s="1">
        <v>1</v>
      </c>
      <c r="G349" s="5">
        <v>39.99</v>
      </c>
      <c r="H349" t="s">
        <v>23</v>
      </c>
      <c r="I349" t="s">
        <v>3</v>
      </c>
      <c r="J349" s="1" t="s">
        <v>145</v>
      </c>
      <c r="K349" s="1">
        <v>2022</v>
      </c>
    </row>
    <row r="350" spans="1:11" x14ac:dyDescent="0.35">
      <c r="A350" s="2">
        <v>44586</v>
      </c>
      <c r="B350" t="s">
        <v>109</v>
      </c>
      <c r="C350" t="s">
        <v>31</v>
      </c>
      <c r="D350" s="1">
        <v>0</v>
      </c>
      <c r="E350" s="5">
        <v>0</v>
      </c>
      <c r="F350" s="1">
        <v>2</v>
      </c>
      <c r="G350" s="5">
        <v>239.76</v>
      </c>
      <c r="H350" t="s">
        <v>33</v>
      </c>
      <c r="I350" t="s">
        <v>2</v>
      </c>
      <c r="J350" s="1" t="s">
        <v>145</v>
      </c>
      <c r="K350" s="1">
        <v>2022</v>
      </c>
    </row>
    <row r="351" spans="1:11" x14ac:dyDescent="0.35">
      <c r="A351" s="2">
        <v>44587</v>
      </c>
      <c r="B351" t="s">
        <v>126</v>
      </c>
      <c r="C351" t="s">
        <v>9</v>
      </c>
      <c r="D351" s="1">
        <v>0</v>
      </c>
      <c r="E351" s="5">
        <v>0</v>
      </c>
      <c r="F351" s="1">
        <v>1</v>
      </c>
      <c r="G351" s="5">
        <v>89.99</v>
      </c>
      <c r="H351" t="s">
        <v>54</v>
      </c>
      <c r="I351" t="s">
        <v>8</v>
      </c>
      <c r="J351" s="1" t="s">
        <v>145</v>
      </c>
      <c r="K351" s="1">
        <v>2022</v>
      </c>
    </row>
    <row r="352" spans="1:11" x14ac:dyDescent="0.35">
      <c r="A352" s="2">
        <v>44588</v>
      </c>
      <c r="B352" t="s">
        <v>109</v>
      </c>
      <c r="C352" t="s">
        <v>31</v>
      </c>
      <c r="D352" s="1">
        <v>1</v>
      </c>
      <c r="E352" s="5">
        <v>89.91</v>
      </c>
      <c r="F352" s="1">
        <v>4</v>
      </c>
      <c r="G352" s="5">
        <v>479.52</v>
      </c>
      <c r="H352" t="s">
        <v>33</v>
      </c>
      <c r="I352" t="s">
        <v>2</v>
      </c>
      <c r="J352" s="1" t="s">
        <v>145</v>
      </c>
      <c r="K352" s="1">
        <v>2022</v>
      </c>
    </row>
    <row r="353" spans="1:11" x14ac:dyDescent="0.35">
      <c r="A353" s="2">
        <v>44589</v>
      </c>
      <c r="B353" t="s">
        <v>119</v>
      </c>
      <c r="C353" t="s">
        <v>45</v>
      </c>
      <c r="D353" s="1">
        <v>0</v>
      </c>
      <c r="E353" s="5">
        <v>0</v>
      </c>
      <c r="F353" s="1">
        <v>1</v>
      </c>
      <c r="G353" s="5">
        <v>70</v>
      </c>
      <c r="H353" t="s">
        <v>46</v>
      </c>
      <c r="I353" t="s">
        <v>4</v>
      </c>
      <c r="J353" s="1" t="s">
        <v>145</v>
      </c>
      <c r="K353" s="1">
        <v>2022</v>
      </c>
    </row>
    <row r="354" spans="1:11" x14ac:dyDescent="0.35">
      <c r="A354" s="2">
        <v>44590</v>
      </c>
      <c r="B354" t="s">
        <v>119</v>
      </c>
      <c r="C354" t="s">
        <v>45</v>
      </c>
      <c r="D354" s="1">
        <v>3</v>
      </c>
      <c r="E354" s="5">
        <v>105</v>
      </c>
      <c r="F354" s="1">
        <v>1</v>
      </c>
      <c r="G354" s="5">
        <v>70</v>
      </c>
      <c r="H354" t="s">
        <v>46</v>
      </c>
      <c r="I354" t="s">
        <v>4</v>
      </c>
      <c r="J354" s="1" t="s">
        <v>145</v>
      </c>
      <c r="K354" s="1">
        <v>2022</v>
      </c>
    </row>
    <row r="355" spans="1:11" x14ac:dyDescent="0.35">
      <c r="A355" s="2">
        <v>44591</v>
      </c>
      <c r="B355" t="s">
        <v>127</v>
      </c>
      <c r="C355" t="s">
        <v>10</v>
      </c>
      <c r="D355" s="1">
        <v>0</v>
      </c>
      <c r="E355" s="5">
        <v>0</v>
      </c>
      <c r="F355" s="1">
        <v>1</v>
      </c>
      <c r="G355" s="5">
        <v>59.99</v>
      </c>
      <c r="H355" t="s">
        <v>55</v>
      </c>
      <c r="I355" t="s">
        <v>12</v>
      </c>
      <c r="J355" s="1" t="s">
        <v>145</v>
      </c>
      <c r="K355" s="1">
        <v>2022</v>
      </c>
    </row>
    <row r="356" spans="1:11" x14ac:dyDescent="0.35">
      <c r="A356" s="2">
        <v>44592</v>
      </c>
      <c r="B356" t="s">
        <v>110</v>
      </c>
      <c r="C356" t="s">
        <v>32</v>
      </c>
      <c r="D356" s="1">
        <v>2</v>
      </c>
      <c r="E356" s="5">
        <v>46.06</v>
      </c>
      <c r="F356" s="1">
        <v>4</v>
      </c>
      <c r="G356" s="5">
        <v>167.52</v>
      </c>
      <c r="H356" t="s">
        <v>33</v>
      </c>
      <c r="I356" t="s">
        <v>2</v>
      </c>
      <c r="J356" s="1" t="s">
        <v>145</v>
      </c>
      <c r="K356" s="1">
        <v>2022</v>
      </c>
    </row>
    <row r="357" spans="1:11" x14ac:dyDescent="0.35">
      <c r="A357" s="2">
        <v>44593</v>
      </c>
      <c r="B357" t="s">
        <v>120</v>
      </c>
      <c r="C357" t="s">
        <v>6</v>
      </c>
      <c r="D357" s="1">
        <v>3</v>
      </c>
      <c r="E357" s="5">
        <v>37800</v>
      </c>
      <c r="F357" s="1">
        <v>1</v>
      </c>
      <c r="G357" s="5">
        <v>14000</v>
      </c>
      <c r="H357" t="s">
        <v>47</v>
      </c>
      <c r="I357" t="s">
        <v>4</v>
      </c>
      <c r="J357" s="1" t="s">
        <v>146</v>
      </c>
      <c r="K357" s="1">
        <v>2022</v>
      </c>
    </row>
    <row r="358" spans="1:11" x14ac:dyDescent="0.35">
      <c r="A358" s="2">
        <v>44594</v>
      </c>
      <c r="B358" t="s">
        <v>96</v>
      </c>
      <c r="C358" t="s">
        <v>1</v>
      </c>
      <c r="D358" s="1">
        <v>1</v>
      </c>
      <c r="E358" s="5">
        <v>345.59</v>
      </c>
      <c r="F358" s="1">
        <v>1</v>
      </c>
      <c r="G358" s="5">
        <v>431.99</v>
      </c>
      <c r="H358" t="s">
        <v>17</v>
      </c>
      <c r="I358" t="s">
        <v>0</v>
      </c>
      <c r="J358" s="1" t="s">
        <v>146</v>
      </c>
      <c r="K358" s="1">
        <v>2022</v>
      </c>
    </row>
    <row r="359" spans="1:11" x14ac:dyDescent="0.35">
      <c r="A359" s="2">
        <v>44595</v>
      </c>
      <c r="B359" t="s">
        <v>99</v>
      </c>
      <c r="C359" t="s">
        <v>21</v>
      </c>
      <c r="D359" s="1">
        <v>0</v>
      </c>
      <c r="E359" s="5">
        <v>0</v>
      </c>
      <c r="F359" s="1">
        <v>5</v>
      </c>
      <c r="G359" s="5">
        <v>349.95</v>
      </c>
      <c r="H359" t="s">
        <v>19</v>
      </c>
      <c r="I359" t="s">
        <v>0</v>
      </c>
      <c r="J359" s="1" t="s">
        <v>146</v>
      </c>
      <c r="K359" s="1">
        <v>2022</v>
      </c>
    </row>
    <row r="360" spans="1:11" x14ac:dyDescent="0.35">
      <c r="A360" s="2">
        <v>44596</v>
      </c>
      <c r="B360" t="s">
        <v>108</v>
      </c>
      <c r="C360" t="s">
        <v>30</v>
      </c>
      <c r="D360" s="1">
        <v>1</v>
      </c>
      <c r="E360" s="5">
        <v>32.71</v>
      </c>
      <c r="F360" s="1">
        <v>5</v>
      </c>
      <c r="G360" s="5">
        <v>251.6</v>
      </c>
      <c r="H360" t="s">
        <v>33</v>
      </c>
      <c r="I360" t="s">
        <v>2</v>
      </c>
      <c r="J360" s="1" t="s">
        <v>146</v>
      </c>
      <c r="K360" s="1">
        <v>2022</v>
      </c>
    </row>
    <row r="361" spans="1:11" x14ac:dyDescent="0.35">
      <c r="A361" s="2">
        <v>44597</v>
      </c>
      <c r="B361" t="s">
        <v>103</v>
      </c>
      <c r="C361" t="s">
        <v>27</v>
      </c>
      <c r="D361" s="1">
        <v>0</v>
      </c>
      <c r="E361" s="5">
        <v>0</v>
      </c>
      <c r="F361" s="1">
        <v>2</v>
      </c>
      <c r="G361" s="5">
        <v>551.76</v>
      </c>
      <c r="H361" t="s">
        <v>19</v>
      </c>
      <c r="I361" t="s">
        <v>0</v>
      </c>
      <c r="J361" s="1" t="s">
        <v>146</v>
      </c>
      <c r="K361" s="1">
        <v>2022</v>
      </c>
    </row>
    <row r="362" spans="1:11" x14ac:dyDescent="0.35">
      <c r="A362" s="2">
        <v>44598</v>
      </c>
      <c r="B362" t="s">
        <v>115</v>
      </c>
      <c r="C362" t="s">
        <v>44</v>
      </c>
      <c r="D362" s="1">
        <v>52</v>
      </c>
      <c r="E362" s="5">
        <v>15289.039999999999</v>
      </c>
      <c r="F362" s="1">
        <v>3</v>
      </c>
      <c r="G362" s="5">
        <v>980.07</v>
      </c>
      <c r="H362" t="s">
        <v>41</v>
      </c>
      <c r="I362" t="s">
        <v>3</v>
      </c>
      <c r="J362" s="1" t="s">
        <v>146</v>
      </c>
      <c r="K362" s="1">
        <v>2022</v>
      </c>
    </row>
    <row r="363" spans="1:11" x14ac:dyDescent="0.35">
      <c r="A363" s="2">
        <v>44599</v>
      </c>
      <c r="B363" t="s">
        <v>104</v>
      </c>
      <c r="C363" t="s">
        <v>28</v>
      </c>
      <c r="D363" s="1">
        <v>1</v>
      </c>
      <c r="E363" s="5">
        <v>199.99</v>
      </c>
      <c r="F363" s="1">
        <v>4</v>
      </c>
      <c r="G363" s="5">
        <v>999.96</v>
      </c>
      <c r="H363" t="s">
        <v>29</v>
      </c>
      <c r="I363" t="s">
        <v>2</v>
      </c>
      <c r="J363" s="1" t="s">
        <v>146</v>
      </c>
      <c r="K363" s="1">
        <v>2022</v>
      </c>
    </row>
    <row r="364" spans="1:11" x14ac:dyDescent="0.35">
      <c r="A364" s="2">
        <v>44600</v>
      </c>
      <c r="B364" t="s">
        <v>96</v>
      </c>
      <c r="C364" t="s">
        <v>1</v>
      </c>
      <c r="D364" s="1">
        <v>0</v>
      </c>
      <c r="E364" s="5">
        <v>0</v>
      </c>
      <c r="F364" s="1">
        <v>4</v>
      </c>
      <c r="G364" s="5">
        <v>1727.96</v>
      </c>
      <c r="H364" t="s">
        <v>17</v>
      </c>
      <c r="I364" t="s">
        <v>0</v>
      </c>
      <c r="J364" s="1" t="s">
        <v>146</v>
      </c>
      <c r="K364" s="1">
        <v>2022</v>
      </c>
    </row>
    <row r="365" spans="1:11" x14ac:dyDescent="0.35">
      <c r="A365" s="2">
        <v>44601</v>
      </c>
      <c r="B365" t="s">
        <v>119</v>
      </c>
      <c r="C365" t="s">
        <v>45</v>
      </c>
      <c r="D365" s="1">
        <v>2</v>
      </c>
      <c r="E365" s="5">
        <v>70</v>
      </c>
      <c r="F365" s="1">
        <v>1</v>
      </c>
      <c r="G365" s="5">
        <v>70</v>
      </c>
      <c r="H365" t="s">
        <v>46</v>
      </c>
      <c r="I365" t="s">
        <v>4</v>
      </c>
      <c r="J365" s="1" t="s">
        <v>146</v>
      </c>
      <c r="K365" s="1">
        <v>2022</v>
      </c>
    </row>
    <row r="366" spans="1:11" x14ac:dyDescent="0.35">
      <c r="A366" s="2">
        <v>44602</v>
      </c>
      <c r="B366" t="s">
        <v>121</v>
      </c>
      <c r="C366" t="s">
        <v>7</v>
      </c>
      <c r="D366" s="1">
        <v>2</v>
      </c>
      <c r="E366" s="5">
        <v>24</v>
      </c>
      <c r="F366" s="1">
        <v>5</v>
      </c>
      <c r="G366" s="5">
        <v>100</v>
      </c>
      <c r="H366" t="s">
        <v>48</v>
      </c>
      <c r="I366" t="s">
        <v>8</v>
      </c>
      <c r="J366" s="1" t="s">
        <v>146</v>
      </c>
      <c r="K366" s="1">
        <v>2022</v>
      </c>
    </row>
    <row r="367" spans="1:11" x14ac:dyDescent="0.35">
      <c r="A367" s="2">
        <v>44603</v>
      </c>
      <c r="B367" t="s">
        <v>97</v>
      </c>
      <c r="C367" t="s">
        <v>18</v>
      </c>
      <c r="D367" s="1">
        <v>3</v>
      </c>
      <c r="E367" s="5">
        <v>524.97</v>
      </c>
      <c r="F367" s="1">
        <v>3</v>
      </c>
      <c r="G367" s="5">
        <v>749.97</v>
      </c>
      <c r="H367" t="s">
        <v>19</v>
      </c>
      <c r="I367" t="s">
        <v>0</v>
      </c>
      <c r="J367" s="1" t="s">
        <v>146</v>
      </c>
      <c r="K367" s="1">
        <v>2022</v>
      </c>
    </row>
    <row r="368" spans="1:11" x14ac:dyDescent="0.35">
      <c r="A368" s="2">
        <v>44604</v>
      </c>
      <c r="B368" t="s">
        <v>122</v>
      </c>
      <c r="C368" t="s">
        <v>49</v>
      </c>
      <c r="D368" s="1">
        <v>1</v>
      </c>
      <c r="E368" s="5">
        <v>211.65</v>
      </c>
      <c r="F368" s="1">
        <v>2</v>
      </c>
      <c r="G368" s="5">
        <v>498</v>
      </c>
      <c r="H368" t="s">
        <v>133</v>
      </c>
      <c r="I368" t="s">
        <v>8</v>
      </c>
      <c r="J368" s="1" t="s">
        <v>146</v>
      </c>
      <c r="K368" s="1">
        <v>2022</v>
      </c>
    </row>
    <row r="369" spans="1:11" x14ac:dyDescent="0.35">
      <c r="A369" s="2">
        <v>44605</v>
      </c>
      <c r="B369" t="s">
        <v>110</v>
      </c>
      <c r="C369" t="s">
        <v>32</v>
      </c>
      <c r="D369" s="1">
        <v>0</v>
      </c>
      <c r="E369" s="5">
        <v>0</v>
      </c>
      <c r="F369" s="1">
        <v>5</v>
      </c>
      <c r="G369" s="5">
        <v>209.4</v>
      </c>
      <c r="H369" t="s">
        <v>33</v>
      </c>
      <c r="I369" t="s">
        <v>2</v>
      </c>
      <c r="J369" s="1" t="s">
        <v>146</v>
      </c>
      <c r="K369" s="1">
        <v>2022</v>
      </c>
    </row>
    <row r="370" spans="1:11" x14ac:dyDescent="0.35">
      <c r="A370" s="2">
        <v>44606</v>
      </c>
      <c r="B370" t="s">
        <v>118</v>
      </c>
      <c r="C370" t="s">
        <v>5</v>
      </c>
      <c r="D370" s="1">
        <v>45</v>
      </c>
      <c r="E370" s="5">
        <v>202297.5</v>
      </c>
      <c r="F370" s="1">
        <v>3</v>
      </c>
      <c r="G370" s="5">
        <v>14985</v>
      </c>
      <c r="H370" t="s">
        <v>17</v>
      </c>
      <c r="I370" t="s">
        <v>4</v>
      </c>
      <c r="J370" s="1" t="s">
        <v>146</v>
      </c>
      <c r="K370" s="1">
        <v>2022</v>
      </c>
    </row>
    <row r="371" spans="1:11" x14ac:dyDescent="0.35">
      <c r="A371" s="2">
        <v>44607</v>
      </c>
      <c r="B371" t="s">
        <v>131</v>
      </c>
      <c r="C371" t="s">
        <v>16</v>
      </c>
      <c r="D371" s="1">
        <v>0</v>
      </c>
      <c r="E371" s="5">
        <v>0</v>
      </c>
      <c r="F371" s="1">
        <v>4</v>
      </c>
      <c r="G371" s="5">
        <v>212.6</v>
      </c>
      <c r="H371" t="s">
        <v>58</v>
      </c>
      <c r="I371" t="s">
        <v>13</v>
      </c>
      <c r="J371" s="1" t="s">
        <v>146</v>
      </c>
      <c r="K371" s="1">
        <v>2022</v>
      </c>
    </row>
    <row r="372" spans="1:11" x14ac:dyDescent="0.35">
      <c r="A372" s="2">
        <v>44608</v>
      </c>
      <c r="B372" t="s">
        <v>101</v>
      </c>
      <c r="C372" t="s">
        <v>24</v>
      </c>
      <c r="D372" s="1">
        <v>0</v>
      </c>
      <c r="E372" s="5">
        <v>0</v>
      </c>
      <c r="F372" s="1">
        <v>2</v>
      </c>
      <c r="G372" s="5">
        <v>55.98</v>
      </c>
      <c r="H372" t="s">
        <v>23</v>
      </c>
      <c r="I372" t="s">
        <v>0</v>
      </c>
      <c r="J372" s="1" t="s">
        <v>146</v>
      </c>
      <c r="K372" s="1">
        <v>2022</v>
      </c>
    </row>
    <row r="373" spans="1:11" x14ac:dyDescent="0.35">
      <c r="A373" s="2">
        <v>44609</v>
      </c>
      <c r="B373" t="s">
        <v>104</v>
      </c>
      <c r="C373" t="s">
        <v>28</v>
      </c>
      <c r="D373" s="1">
        <v>2</v>
      </c>
      <c r="E373" s="5">
        <v>399.98</v>
      </c>
      <c r="F373" s="1">
        <v>1</v>
      </c>
      <c r="G373" s="5">
        <v>249.99</v>
      </c>
      <c r="H373" t="s">
        <v>29</v>
      </c>
      <c r="I373" t="s">
        <v>2</v>
      </c>
      <c r="J373" s="1" t="s">
        <v>146</v>
      </c>
      <c r="K373" s="1">
        <v>2022</v>
      </c>
    </row>
    <row r="374" spans="1:11" x14ac:dyDescent="0.35">
      <c r="A374" s="2">
        <v>44610</v>
      </c>
      <c r="B374" t="s">
        <v>120</v>
      </c>
      <c r="C374" t="s">
        <v>6</v>
      </c>
      <c r="D374" s="1">
        <v>1</v>
      </c>
      <c r="E374" s="5">
        <v>12600</v>
      </c>
      <c r="F374" s="1">
        <v>2</v>
      </c>
      <c r="G374" s="5">
        <v>28000</v>
      </c>
      <c r="H374" t="s">
        <v>47</v>
      </c>
      <c r="I374" t="s">
        <v>4</v>
      </c>
      <c r="J374" s="1" t="s">
        <v>146</v>
      </c>
      <c r="K374" s="1">
        <v>2022</v>
      </c>
    </row>
    <row r="375" spans="1:11" x14ac:dyDescent="0.35">
      <c r="A375" s="2">
        <v>44611</v>
      </c>
      <c r="B375" t="s">
        <v>130</v>
      </c>
      <c r="C375" t="s">
        <v>56</v>
      </c>
      <c r="D375" s="1">
        <v>2</v>
      </c>
      <c r="E375" s="5">
        <v>488.6</v>
      </c>
      <c r="F375" s="1">
        <v>4</v>
      </c>
      <c r="G375" s="5">
        <v>1396</v>
      </c>
      <c r="H375" t="s">
        <v>57</v>
      </c>
      <c r="I375" t="s">
        <v>13</v>
      </c>
      <c r="J375" s="1" t="s">
        <v>146</v>
      </c>
      <c r="K375" s="1">
        <v>2022</v>
      </c>
    </row>
    <row r="376" spans="1:11" x14ac:dyDescent="0.35">
      <c r="A376" s="2">
        <v>44612</v>
      </c>
      <c r="B376" t="s">
        <v>97</v>
      </c>
      <c r="C376" t="s">
        <v>18</v>
      </c>
      <c r="D376" s="1">
        <v>1</v>
      </c>
      <c r="E376" s="5">
        <v>174.99</v>
      </c>
      <c r="F376" s="1">
        <v>2</v>
      </c>
      <c r="G376" s="5">
        <v>499.98</v>
      </c>
      <c r="H376" t="s">
        <v>19</v>
      </c>
      <c r="I376" t="s">
        <v>0</v>
      </c>
      <c r="J376" s="1" t="s">
        <v>146</v>
      </c>
      <c r="K376" s="1">
        <v>2022</v>
      </c>
    </row>
    <row r="377" spans="1:11" x14ac:dyDescent="0.35">
      <c r="A377" s="2">
        <v>44613</v>
      </c>
      <c r="B377" t="s">
        <v>115</v>
      </c>
      <c r="C377" t="s">
        <v>44</v>
      </c>
      <c r="D377" s="1">
        <v>3</v>
      </c>
      <c r="E377" s="5">
        <v>882.06</v>
      </c>
      <c r="F377" s="1">
        <v>3</v>
      </c>
      <c r="G377" s="5">
        <v>980.07</v>
      </c>
      <c r="H377" t="s">
        <v>41</v>
      </c>
      <c r="I377" t="s">
        <v>3</v>
      </c>
      <c r="J377" s="1" t="s">
        <v>146</v>
      </c>
      <c r="K377" s="1">
        <v>2022</v>
      </c>
    </row>
    <row r="378" spans="1:11" x14ac:dyDescent="0.35">
      <c r="A378" s="2">
        <v>44614</v>
      </c>
      <c r="B378" t="s">
        <v>108</v>
      </c>
      <c r="C378" t="s">
        <v>30</v>
      </c>
      <c r="D378" s="1">
        <v>1</v>
      </c>
      <c r="E378" s="5">
        <v>32.71</v>
      </c>
      <c r="F378" s="1">
        <v>5</v>
      </c>
      <c r="G378" s="5">
        <v>251.6</v>
      </c>
      <c r="H378" t="s">
        <v>33</v>
      </c>
      <c r="I378" t="s">
        <v>2</v>
      </c>
      <c r="J378" s="1" t="s">
        <v>146</v>
      </c>
      <c r="K378" s="1">
        <v>2022</v>
      </c>
    </row>
    <row r="379" spans="1:11" x14ac:dyDescent="0.35">
      <c r="A379" s="2">
        <v>44615</v>
      </c>
      <c r="B379" t="s">
        <v>108</v>
      </c>
      <c r="C379" t="s">
        <v>30</v>
      </c>
      <c r="D379" s="1">
        <v>2</v>
      </c>
      <c r="E379" s="5">
        <v>65.42</v>
      </c>
      <c r="F379" s="1">
        <v>1</v>
      </c>
      <c r="G379" s="5">
        <v>50.32</v>
      </c>
      <c r="H379" t="s">
        <v>33</v>
      </c>
      <c r="I379" t="s">
        <v>2</v>
      </c>
      <c r="J379" s="1" t="s">
        <v>146</v>
      </c>
      <c r="K379" s="1">
        <v>2022</v>
      </c>
    </row>
    <row r="380" spans="1:11" x14ac:dyDescent="0.35">
      <c r="A380" s="2">
        <v>44616</v>
      </c>
      <c r="B380" t="s">
        <v>116</v>
      </c>
      <c r="C380" t="s">
        <v>37</v>
      </c>
      <c r="D380" s="1">
        <v>3</v>
      </c>
      <c r="E380" s="5">
        <v>60</v>
      </c>
      <c r="F380" s="1">
        <v>1</v>
      </c>
      <c r="G380" s="5">
        <v>39.99</v>
      </c>
      <c r="H380" t="s">
        <v>23</v>
      </c>
      <c r="I380" t="s">
        <v>3</v>
      </c>
      <c r="J380" s="1" t="s">
        <v>146</v>
      </c>
      <c r="K380" s="1">
        <v>2022</v>
      </c>
    </row>
    <row r="381" spans="1:11" x14ac:dyDescent="0.35">
      <c r="A381" s="2">
        <v>44617</v>
      </c>
      <c r="B381" t="s">
        <v>123</v>
      </c>
      <c r="C381" t="s">
        <v>50</v>
      </c>
      <c r="D381" s="1">
        <v>2</v>
      </c>
      <c r="E381" s="5">
        <v>193.5</v>
      </c>
      <c r="F381" s="1">
        <v>1</v>
      </c>
      <c r="G381" s="5">
        <v>129</v>
      </c>
      <c r="H381" t="s">
        <v>48</v>
      </c>
      <c r="I381" t="s">
        <v>8</v>
      </c>
      <c r="J381" s="1" t="s">
        <v>146</v>
      </c>
      <c r="K381" s="1">
        <v>2022</v>
      </c>
    </row>
    <row r="382" spans="1:11" x14ac:dyDescent="0.35">
      <c r="A382" s="2">
        <v>44618</v>
      </c>
      <c r="B382" t="s">
        <v>121</v>
      </c>
      <c r="C382" t="s">
        <v>7</v>
      </c>
      <c r="D382" s="1">
        <v>0</v>
      </c>
      <c r="E382" s="5">
        <v>0</v>
      </c>
      <c r="F382" s="1">
        <v>3</v>
      </c>
      <c r="G382" s="5">
        <v>60</v>
      </c>
      <c r="H382" t="s">
        <v>48</v>
      </c>
      <c r="I382" t="s">
        <v>8</v>
      </c>
      <c r="J382" s="1" t="s">
        <v>146</v>
      </c>
      <c r="K382" s="1">
        <v>2022</v>
      </c>
    </row>
    <row r="383" spans="1:11" x14ac:dyDescent="0.35">
      <c r="A383" s="2">
        <v>44619</v>
      </c>
      <c r="B383" t="s">
        <v>104</v>
      </c>
      <c r="C383" t="s">
        <v>28</v>
      </c>
      <c r="D383" s="1">
        <v>0</v>
      </c>
      <c r="E383" s="5">
        <v>0</v>
      </c>
      <c r="F383" s="1">
        <v>2</v>
      </c>
      <c r="G383" s="5">
        <v>499.98</v>
      </c>
      <c r="H383" t="s">
        <v>29</v>
      </c>
      <c r="I383" t="s">
        <v>2</v>
      </c>
      <c r="J383" s="1" t="s">
        <v>146</v>
      </c>
      <c r="K383" s="1">
        <v>2022</v>
      </c>
    </row>
    <row r="384" spans="1:11" x14ac:dyDescent="0.35">
      <c r="A384" s="2">
        <v>44620</v>
      </c>
      <c r="B384" t="s">
        <v>128</v>
      </c>
      <c r="C384" t="s">
        <v>11</v>
      </c>
      <c r="D384" s="1">
        <v>0</v>
      </c>
      <c r="E384" s="5">
        <v>0</v>
      </c>
      <c r="F384" s="1">
        <v>3</v>
      </c>
      <c r="G384" s="5">
        <v>299.97000000000003</v>
      </c>
      <c r="H384" t="s">
        <v>23</v>
      </c>
      <c r="I384" t="s">
        <v>12</v>
      </c>
      <c r="J384" s="1" t="s">
        <v>146</v>
      </c>
      <c r="K384" s="1">
        <v>2022</v>
      </c>
    </row>
    <row r="385" spans="1:11" x14ac:dyDescent="0.35">
      <c r="A385" s="2">
        <v>44621</v>
      </c>
      <c r="B385" t="s">
        <v>129</v>
      </c>
      <c r="C385" t="s">
        <v>14</v>
      </c>
      <c r="D385" s="1">
        <v>3</v>
      </c>
      <c r="E385" s="5">
        <v>1079.8799999999999</v>
      </c>
      <c r="F385" s="1">
        <v>2</v>
      </c>
      <c r="G385" s="5">
        <v>799.9</v>
      </c>
      <c r="H385" t="s">
        <v>17</v>
      </c>
      <c r="I385" t="s">
        <v>13</v>
      </c>
      <c r="J385" s="1" t="s">
        <v>147</v>
      </c>
      <c r="K385" s="1">
        <v>2022</v>
      </c>
    </row>
    <row r="386" spans="1:11" x14ac:dyDescent="0.35">
      <c r="A386" s="2">
        <v>44622</v>
      </c>
      <c r="B386" t="s">
        <v>122</v>
      </c>
      <c r="C386" t="s">
        <v>49</v>
      </c>
      <c r="D386" s="1">
        <v>3</v>
      </c>
      <c r="E386" s="5">
        <v>634.95000000000005</v>
      </c>
      <c r="F386" s="1">
        <v>3</v>
      </c>
      <c r="G386" s="5">
        <v>747</v>
      </c>
      <c r="H386" t="s">
        <v>133</v>
      </c>
      <c r="I386" t="s">
        <v>8</v>
      </c>
      <c r="J386" s="1" t="s">
        <v>147</v>
      </c>
      <c r="K386" s="1">
        <v>2022</v>
      </c>
    </row>
    <row r="387" spans="1:11" x14ac:dyDescent="0.35">
      <c r="A387" s="2">
        <v>44623</v>
      </c>
      <c r="B387" t="s">
        <v>124</v>
      </c>
      <c r="C387" t="s">
        <v>51</v>
      </c>
      <c r="D387" s="1">
        <v>1</v>
      </c>
      <c r="E387" s="5">
        <v>96.75</v>
      </c>
      <c r="F387" s="1">
        <v>4</v>
      </c>
      <c r="G387" s="5">
        <v>516</v>
      </c>
      <c r="H387" t="s">
        <v>52</v>
      </c>
      <c r="I387" t="s">
        <v>8</v>
      </c>
      <c r="J387" s="1" t="s">
        <v>147</v>
      </c>
      <c r="K387" s="1">
        <v>2022</v>
      </c>
    </row>
    <row r="388" spans="1:11" x14ac:dyDescent="0.35">
      <c r="A388" s="2">
        <v>44624</v>
      </c>
      <c r="B388" t="s">
        <v>119</v>
      </c>
      <c r="C388" t="s">
        <v>45</v>
      </c>
      <c r="D388" s="1">
        <v>1</v>
      </c>
      <c r="E388" s="5">
        <v>35</v>
      </c>
      <c r="F388" s="1">
        <v>2</v>
      </c>
      <c r="G388" s="5">
        <v>140</v>
      </c>
      <c r="H388" t="s">
        <v>46</v>
      </c>
      <c r="I388" t="s">
        <v>4</v>
      </c>
      <c r="J388" s="1" t="s">
        <v>147</v>
      </c>
      <c r="K388" s="1">
        <v>2022</v>
      </c>
    </row>
    <row r="389" spans="1:11" x14ac:dyDescent="0.35">
      <c r="A389" s="2">
        <v>44625</v>
      </c>
      <c r="B389" t="s">
        <v>126</v>
      </c>
      <c r="C389" t="s">
        <v>9</v>
      </c>
      <c r="D389" s="1">
        <v>0</v>
      </c>
      <c r="E389" s="5">
        <v>0</v>
      </c>
      <c r="F389" s="1">
        <v>1</v>
      </c>
      <c r="G389" s="5">
        <v>89.99</v>
      </c>
      <c r="H389" t="s">
        <v>54</v>
      </c>
      <c r="I389" t="s">
        <v>8</v>
      </c>
      <c r="J389" s="1" t="s">
        <v>147</v>
      </c>
      <c r="K389" s="1">
        <v>2022</v>
      </c>
    </row>
    <row r="390" spans="1:11" x14ac:dyDescent="0.35">
      <c r="A390" s="2">
        <v>44626</v>
      </c>
      <c r="B390" t="s">
        <v>110</v>
      </c>
      <c r="C390" t="s">
        <v>32</v>
      </c>
      <c r="D390" s="1">
        <v>1</v>
      </c>
      <c r="E390" s="5">
        <v>23.03</v>
      </c>
      <c r="F390" s="1">
        <v>3</v>
      </c>
      <c r="G390" s="5">
        <v>125.64</v>
      </c>
      <c r="H390" t="s">
        <v>33</v>
      </c>
      <c r="I390" t="s">
        <v>2</v>
      </c>
      <c r="J390" s="1" t="s">
        <v>147</v>
      </c>
      <c r="K390" s="1">
        <v>2022</v>
      </c>
    </row>
    <row r="391" spans="1:11" x14ac:dyDescent="0.35">
      <c r="A391" s="2">
        <v>44627</v>
      </c>
      <c r="B391" t="s">
        <v>113</v>
      </c>
      <c r="C391" t="s">
        <v>40</v>
      </c>
      <c r="D391" s="1">
        <v>0</v>
      </c>
      <c r="E391" s="5">
        <v>0</v>
      </c>
      <c r="F391" s="1">
        <v>2</v>
      </c>
      <c r="G391" s="5">
        <v>431.18</v>
      </c>
      <c r="H391" t="s">
        <v>41</v>
      </c>
      <c r="I391" t="s">
        <v>3</v>
      </c>
      <c r="J391" s="1" t="s">
        <v>147</v>
      </c>
      <c r="K391" s="1">
        <v>2022</v>
      </c>
    </row>
    <row r="392" spans="1:11" x14ac:dyDescent="0.35">
      <c r="A392" s="2">
        <v>44628</v>
      </c>
      <c r="B392" t="s">
        <v>117</v>
      </c>
      <c r="C392" t="s">
        <v>42</v>
      </c>
      <c r="D392" s="1">
        <v>32</v>
      </c>
      <c r="E392" s="5">
        <v>18719.68</v>
      </c>
      <c r="F392" s="1">
        <v>5</v>
      </c>
      <c r="G392" s="5">
        <v>3249.95</v>
      </c>
      <c r="H392" t="s">
        <v>29</v>
      </c>
      <c r="I392" t="s">
        <v>3</v>
      </c>
      <c r="J392" s="1" t="s">
        <v>147</v>
      </c>
      <c r="K392" s="1">
        <v>2022</v>
      </c>
    </row>
    <row r="393" spans="1:11" x14ac:dyDescent="0.35">
      <c r="A393" s="2">
        <v>44629</v>
      </c>
      <c r="B393" t="s">
        <v>105</v>
      </c>
      <c r="C393" t="s">
        <v>36</v>
      </c>
      <c r="D393" s="1">
        <v>1</v>
      </c>
      <c r="E393" s="5">
        <v>38.99</v>
      </c>
      <c r="F393" s="1">
        <v>2</v>
      </c>
      <c r="G393" s="5">
        <v>119.98</v>
      </c>
      <c r="H393" t="s">
        <v>35</v>
      </c>
      <c r="I393" t="s">
        <v>2</v>
      </c>
      <c r="J393" s="1" t="s">
        <v>147</v>
      </c>
      <c r="K393" s="1">
        <v>2022</v>
      </c>
    </row>
    <row r="394" spans="1:11" x14ac:dyDescent="0.35">
      <c r="A394" s="2">
        <v>44630</v>
      </c>
      <c r="B394" t="s">
        <v>126</v>
      </c>
      <c r="C394" t="s">
        <v>9</v>
      </c>
      <c r="D394" s="1">
        <v>33</v>
      </c>
      <c r="E394" s="5">
        <v>2078.67</v>
      </c>
      <c r="F394" s="1">
        <v>4</v>
      </c>
      <c r="G394" s="5">
        <v>359.96</v>
      </c>
      <c r="H394" t="s">
        <v>54</v>
      </c>
      <c r="I394" t="s">
        <v>8</v>
      </c>
      <c r="J394" s="1" t="s">
        <v>147</v>
      </c>
      <c r="K394" s="1">
        <v>2022</v>
      </c>
    </row>
    <row r="395" spans="1:11" x14ac:dyDescent="0.35">
      <c r="A395" s="2">
        <v>44631</v>
      </c>
      <c r="B395" t="s">
        <v>127</v>
      </c>
      <c r="C395" t="s">
        <v>10</v>
      </c>
      <c r="D395" s="1">
        <v>0</v>
      </c>
      <c r="E395" s="5">
        <v>0</v>
      </c>
      <c r="F395" s="1">
        <v>4</v>
      </c>
      <c r="G395" s="5">
        <v>239.96</v>
      </c>
      <c r="H395" t="s">
        <v>55</v>
      </c>
      <c r="I395" t="s">
        <v>12</v>
      </c>
      <c r="J395" s="1" t="s">
        <v>147</v>
      </c>
      <c r="K395" s="1">
        <v>2022</v>
      </c>
    </row>
    <row r="396" spans="1:11" x14ac:dyDescent="0.35">
      <c r="A396" s="2">
        <v>44632</v>
      </c>
      <c r="B396" t="s">
        <v>99</v>
      </c>
      <c r="C396" t="s">
        <v>21</v>
      </c>
      <c r="D396" s="1">
        <v>2</v>
      </c>
      <c r="E396" s="5">
        <v>83.98</v>
      </c>
      <c r="F396" s="1">
        <v>5</v>
      </c>
      <c r="G396" s="5">
        <v>349.95</v>
      </c>
      <c r="H396" t="s">
        <v>19</v>
      </c>
      <c r="I396" t="s">
        <v>0</v>
      </c>
      <c r="J396" s="1" t="s">
        <v>147</v>
      </c>
      <c r="K396" s="1">
        <v>2022</v>
      </c>
    </row>
    <row r="397" spans="1:11" x14ac:dyDescent="0.35">
      <c r="A397" s="2">
        <v>44633</v>
      </c>
      <c r="B397" t="s">
        <v>123</v>
      </c>
      <c r="C397" t="s">
        <v>50</v>
      </c>
      <c r="D397" s="1">
        <v>0</v>
      </c>
      <c r="E397" s="5">
        <v>0</v>
      </c>
      <c r="F397" s="1">
        <v>1</v>
      </c>
      <c r="G397" s="5">
        <v>129</v>
      </c>
      <c r="H397" t="s">
        <v>48</v>
      </c>
      <c r="I397" t="s">
        <v>8</v>
      </c>
      <c r="J397" s="1" t="s">
        <v>147</v>
      </c>
      <c r="K397" s="1">
        <v>2022</v>
      </c>
    </row>
    <row r="398" spans="1:11" x14ac:dyDescent="0.35">
      <c r="A398" s="2">
        <v>44634</v>
      </c>
      <c r="B398" t="s">
        <v>118</v>
      </c>
      <c r="C398" t="s">
        <v>5</v>
      </c>
      <c r="D398" s="1">
        <v>1</v>
      </c>
      <c r="E398" s="5">
        <v>4495.5</v>
      </c>
      <c r="F398" s="1">
        <v>3</v>
      </c>
      <c r="G398" s="5">
        <v>14985</v>
      </c>
      <c r="H398" t="s">
        <v>17</v>
      </c>
      <c r="I398" t="s">
        <v>4</v>
      </c>
      <c r="J398" s="1" t="s">
        <v>147</v>
      </c>
      <c r="K398" s="1">
        <v>2022</v>
      </c>
    </row>
    <row r="399" spans="1:11" x14ac:dyDescent="0.35">
      <c r="A399" s="2">
        <v>44635</v>
      </c>
      <c r="B399" t="s">
        <v>115</v>
      </c>
      <c r="C399" t="s">
        <v>44</v>
      </c>
      <c r="D399" s="1">
        <v>0</v>
      </c>
      <c r="E399" s="5">
        <v>0</v>
      </c>
      <c r="F399" s="1">
        <v>3</v>
      </c>
      <c r="G399" s="5">
        <v>980.07</v>
      </c>
      <c r="H399" t="s">
        <v>41</v>
      </c>
      <c r="I399" t="s">
        <v>3</v>
      </c>
      <c r="J399" s="1" t="s">
        <v>147</v>
      </c>
      <c r="K399" s="1">
        <v>2022</v>
      </c>
    </row>
    <row r="400" spans="1:11" x14ac:dyDescent="0.35">
      <c r="A400" s="2">
        <v>44636</v>
      </c>
      <c r="B400" t="s">
        <v>126</v>
      </c>
      <c r="C400" t="s">
        <v>9</v>
      </c>
      <c r="D400" s="1">
        <v>3</v>
      </c>
      <c r="E400" s="5">
        <v>188.97</v>
      </c>
      <c r="F400" s="1">
        <v>2</v>
      </c>
      <c r="G400" s="5">
        <v>179.98</v>
      </c>
      <c r="H400" t="s">
        <v>54</v>
      </c>
      <c r="I400" t="s">
        <v>8</v>
      </c>
      <c r="J400" s="1" t="s">
        <v>147</v>
      </c>
      <c r="K400" s="1">
        <v>2022</v>
      </c>
    </row>
    <row r="401" spans="1:11" x14ac:dyDescent="0.35">
      <c r="A401" s="2">
        <v>44637</v>
      </c>
      <c r="B401" t="s">
        <v>107</v>
      </c>
      <c r="C401" t="s">
        <v>38</v>
      </c>
      <c r="D401" s="1">
        <v>2</v>
      </c>
      <c r="E401" s="5">
        <v>43.98</v>
      </c>
      <c r="F401" s="1">
        <v>4</v>
      </c>
      <c r="G401" s="5">
        <v>159.96</v>
      </c>
      <c r="H401" t="s">
        <v>23</v>
      </c>
      <c r="I401" t="s">
        <v>2</v>
      </c>
      <c r="J401" s="1" t="s">
        <v>147</v>
      </c>
      <c r="K401" s="1">
        <v>2022</v>
      </c>
    </row>
    <row r="402" spans="1:11" x14ac:dyDescent="0.35">
      <c r="A402" s="2">
        <v>44638</v>
      </c>
      <c r="B402" t="s">
        <v>115</v>
      </c>
      <c r="C402" t="s">
        <v>44</v>
      </c>
      <c r="D402" s="1">
        <v>1</v>
      </c>
      <c r="E402" s="5">
        <v>294.02</v>
      </c>
      <c r="F402" s="1">
        <v>3</v>
      </c>
      <c r="G402" s="5">
        <v>980.07</v>
      </c>
      <c r="H402" t="s">
        <v>41</v>
      </c>
      <c r="I402" t="s">
        <v>3</v>
      </c>
      <c r="J402" s="1" t="s">
        <v>147</v>
      </c>
      <c r="K402" s="1">
        <v>2022</v>
      </c>
    </row>
    <row r="403" spans="1:11" x14ac:dyDescent="0.35">
      <c r="A403" s="2">
        <v>44639</v>
      </c>
      <c r="B403" t="s">
        <v>130</v>
      </c>
      <c r="C403" t="s">
        <v>56</v>
      </c>
      <c r="D403" s="1">
        <v>2</v>
      </c>
      <c r="E403" s="5">
        <v>488.6</v>
      </c>
      <c r="F403" s="1">
        <v>2</v>
      </c>
      <c r="G403" s="5">
        <v>698</v>
      </c>
      <c r="H403" t="s">
        <v>57</v>
      </c>
      <c r="I403" t="s">
        <v>13</v>
      </c>
      <c r="J403" s="1" t="s">
        <v>147</v>
      </c>
      <c r="K403" s="1">
        <v>2022</v>
      </c>
    </row>
    <row r="404" spans="1:11" x14ac:dyDescent="0.35">
      <c r="A404" s="2">
        <v>44640</v>
      </c>
      <c r="B404" t="s">
        <v>116</v>
      </c>
      <c r="C404" t="s">
        <v>37</v>
      </c>
      <c r="D404" s="1">
        <v>3</v>
      </c>
      <c r="E404" s="5">
        <v>60</v>
      </c>
      <c r="F404" s="1">
        <v>5</v>
      </c>
      <c r="G404" s="5">
        <v>199.95</v>
      </c>
      <c r="H404" t="s">
        <v>23</v>
      </c>
      <c r="I404" t="s">
        <v>3</v>
      </c>
      <c r="J404" s="1" t="s">
        <v>147</v>
      </c>
      <c r="K404" s="1">
        <v>2022</v>
      </c>
    </row>
    <row r="405" spans="1:11" x14ac:dyDescent="0.35">
      <c r="A405" s="2">
        <v>44641</v>
      </c>
      <c r="B405" t="s">
        <v>127</v>
      </c>
      <c r="C405" t="s">
        <v>10</v>
      </c>
      <c r="D405" s="1">
        <v>1</v>
      </c>
      <c r="E405" s="5">
        <v>38.99</v>
      </c>
      <c r="F405" s="1">
        <v>2</v>
      </c>
      <c r="G405" s="5">
        <v>119.98</v>
      </c>
      <c r="H405" t="s">
        <v>55</v>
      </c>
      <c r="I405" t="s">
        <v>12</v>
      </c>
      <c r="J405" s="1" t="s">
        <v>147</v>
      </c>
      <c r="K405" s="1">
        <v>2022</v>
      </c>
    </row>
    <row r="406" spans="1:11" x14ac:dyDescent="0.35">
      <c r="A406" s="2">
        <v>44642</v>
      </c>
      <c r="B406" t="s">
        <v>105</v>
      </c>
      <c r="C406" t="s">
        <v>36</v>
      </c>
      <c r="D406" s="1">
        <v>3</v>
      </c>
      <c r="E406" s="5">
        <v>116.97</v>
      </c>
      <c r="F406" s="1">
        <v>4</v>
      </c>
      <c r="G406" s="5">
        <v>239.96</v>
      </c>
      <c r="H406" t="s">
        <v>35</v>
      </c>
      <c r="I406" t="s">
        <v>2</v>
      </c>
      <c r="J406" s="1" t="s">
        <v>147</v>
      </c>
      <c r="K406" s="1">
        <v>2022</v>
      </c>
    </row>
    <row r="407" spans="1:11" x14ac:dyDescent="0.35">
      <c r="A407" s="2">
        <v>44643</v>
      </c>
      <c r="B407" t="s">
        <v>102</v>
      </c>
      <c r="C407" t="s">
        <v>25</v>
      </c>
      <c r="D407" s="1">
        <v>0</v>
      </c>
      <c r="E407" s="5">
        <v>0</v>
      </c>
      <c r="F407" s="1">
        <v>2</v>
      </c>
      <c r="G407" s="5">
        <v>59.98</v>
      </c>
      <c r="H407" t="s">
        <v>26</v>
      </c>
      <c r="I407" t="s">
        <v>0</v>
      </c>
      <c r="J407" s="1" t="s">
        <v>147</v>
      </c>
      <c r="K407" s="1">
        <v>2022</v>
      </c>
    </row>
    <row r="408" spans="1:11" x14ac:dyDescent="0.35">
      <c r="A408" s="2">
        <v>44644</v>
      </c>
      <c r="B408" t="s">
        <v>127</v>
      </c>
      <c r="C408" t="s">
        <v>10</v>
      </c>
      <c r="D408" s="1">
        <v>3</v>
      </c>
      <c r="E408" s="5">
        <v>116.97</v>
      </c>
      <c r="F408" s="1">
        <v>3</v>
      </c>
      <c r="G408" s="5">
        <v>179.97</v>
      </c>
      <c r="H408" t="s">
        <v>55</v>
      </c>
      <c r="I408" t="s">
        <v>12</v>
      </c>
      <c r="J408" s="1" t="s">
        <v>147</v>
      </c>
      <c r="K408" s="1">
        <v>2022</v>
      </c>
    </row>
    <row r="409" spans="1:11" x14ac:dyDescent="0.35">
      <c r="A409" s="2">
        <v>44645</v>
      </c>
      <c r="B409" t="s">
        <v>129</v>
      </c>
      <c r="C409" t="s">
        <v>14</v>
      </c>
      <c r="D409" s="1">
        <v>3</v>
      </c>
      <c r="E409" s="5">
        <v>1079.8799999999999</v>
      </c>
      <c r="F409" s="1">
        <v>5</v>
      </c>
      <c r="G409" s="5">
        <v>1999.75</v>
      </c>
      <c r="H409" t="s">
        <v>17</v>
      </c>
      <c r="I409" t="s">
        <v>13</v>
      </c>
      <c r="J409" s="1" t="s">
        <v>147</v>
      </c>
      <c r="K409" s="1">
        <v>2022</v>
      </c>
    </row>
    <row r="410" spans="1:11" x14ac:dyDescent="0.35">
      <c r="A410" s="2">
        <v>44646</v>
      </c>
      <c r="B410" t="s">
        <v>103</v>
      </c>
      <c r="C410" t="s">
        <v>27</v>
      </c>
      <c r="D410" s="1">
        <v>1</v>
      </c>
      <c r="E410" s="5">
        <v>234.5</v>
      </c>
      <c r="F410" s="1">
        <v>3</v>
      </c>
      <c r="G410" s="5">
        <v>827.64</v>
      </c>
      <c r="H410" t="s">
        <v>19</v>
      </c>
      <c r="I410" t="s">
        <v>0</v>
      </c>
      <c r="J410" s="1" t="s">
        <v>147</v>
      </c>
      <c r="K410" s="1">
        <v>2022</v>
      </c>
    </row>
    <row r="411" spans="1:11" x14ac:dyDescent="0.35">
      <c r="A411" s="2">
        <v>44647</v>
      </c>
      <c r="B411" t="s">
        <v>96</v>
      </c>
      <c r="C411" t="s">
        <v>1</v>
      </c>
      <c r="D411" s="1">
        <v>2</v>
      </c>
      <c r="E411" s="5">
        <v>691.18</v>
      </c>
      <c r="F411" s="1">
        <v>1</v>
      </c>
      <c r="G411" s="5">
        <v>431.99</v>
      </c>
      <c r="H411" t="s">
        <v>17</v>
      </c>
      <c r="I411" t="s">
        <v>0</v>
      </c>
      <c r="J411" s="1" t="s">
        <v>147</v>
      </c>
      <c r="K411" s="1">
        <v>2022</v>
      </c>
    </row>
    <row r="412" spans="1:11" x14ac:dyDescent="0.35">
      <c r="A412" s="2">
        <v>44648</v>
      </c>
      <c r="B412" t="s">
        <v>113</v>
      </c>
      <c r="C412" t="s">
        <v>40</v>
      </c>
      <c r="D412" s="1">
        <v>41</v>
      </c>
      <c r="E412" s="5">
        <v>7513.25</v>
      </c>
      <c r="F412" s="1">
        <v>5</v>
      </c>
      <c r="G412" s="5">
        <v>1077.95</v>
      </c>
      <c r="H412" t="s">
        <v>41</v>
      </c>
      <c r="I412" t="s">
        <v>3</v>
      </c>
      <c r="J412" s="1" t="s">
        <v>147</v>
      </c>
      <c r="K412" s="1">
        <v>2022</v>
      </c>
    </row>
    <row r="413" spans="1:11" x14ac:dyDescent="0.35">
      <c r="A413" s="2">
        <v>44649</v>
      </c>
      <c r="B413" t="s">
        <v>121</v>
      </c>
      <c r="C413" t="s">
        <v>7</v>
      </c>
      <c r="D413" s="1">
        <v>0</v>
      </c>
      <c r="E413" s="5">
        <v>0</v>
      </c>
      <c r="F413" s="1">
        <v>4</v>
      </c>
      <c r="G413" s="5">
        <v>80</v>
      </c>
      <c r="H413" t="s">
        <v>48</v>
      </c>
      <c r="I413" t="s">
        <v>8</v>
      </c>
      <c r="J413" s="1" t="s">
        <v>147</v>
      </c>
      <c r="K413" s="1">
        <v>2022</v>
      </c>
    </row>
    <row r="414" spans="1:11" x14ac:dyDescent="0.35">
      <c r="A414" s="2">
        <v>44650</v>
      </c>
      <c r="B414" t="s">
        <v>111</v>
      </c>
      <c r="C414" t="s">
        <v>34</v>
      </c>
      <c r="D414" s="1">
        <v>3</v>
      </c>
      <c r="E414" s="5">
        <v>269.96999999999997</v>
      </c>
      <c r="F414" s="1">
        <v>3</v>
      </c>
      <c r="G414" s="5">
        <v>359.97</v>
      </c>
      <c r="H414" t="s">
        <v>35</v>
      </c>
      <c r="I414" t="s">
        <v>2</v>
      </c>
      <c r="J414" s="1" t="s">
        <v>147</v>
      </c>
      <c r="K414" s="1">
        <v>2022</v>
      </c>
    </row>
    <row r="415" spans="1:11" x14ac:dyDescent="0.35">
      <c r="A415" s="2">
        <v>44651</v>
      </c>
      <c r="B415" t="s">
        <v>102</v>
      </c>
      <c r="C415" t="s">
        <v>25</v>
      </c>
      <c r="D415" s="1">
        <v>3</v>
      </c>
      <c r="E415" s="5">
        <v>45</v>
      </c>
      <c r="F415" s="1">
        <v>2</v>
      </c>
      <c r="G415" s="5">
        <v>59.98</v>
      </c>
      <c r="H415" t="s">
        <v>26</v>
      </c>
      <c r="I415" t="s">
        <v>0</v>
      </c>
      <c r="J415" s="1" t="s">
        <v>147</v>
      </c>
      <c r="K415" s="1">
        <v>2022</v>
      </c>
    </row>
    <row r="416" spans="1:11" x14ac:dyDescent="0.35">
      <c r="A416" s="2">
        <v>44652</v>
      </c>
      <c r="B416" t="s">
        <v>120</v>
      </c>
      <c r="C416" t="s">
        <v>6</v>
      </c>
      <c r="D416" s="1">
        <v>1</v>
      </c>
      <c r="E416" s="5">
        <v>12600</v>
      </c>
      <c r="F416" s="1">
        <v>1</v>
      </c>
      <c r="G416" s="5">
        <v>14000</v>
      </c>
      <c r="H416" t="s">
        <v>47</v>
      </c>
      <c r="I416" t="s">
        <v>4</v>
      </c>
      <c r="J416" s="1" t="s">
        <v>148</v>
      </c>
      <c r="K416" s="1">
        <v>2022</v>
      </c>
    </row>
    <row r="417" spans="1:11" x14ac:dyDescent="0.35">
      <c r="A417" s="2">
        <v>44653</v>
      </c>
      <c r="B417" t="s">
        <v>104</v>
      </c>
      <c r="C417" t="s">
        <v>28</v>
      </c>
      <c r="D417" s="1">
        <v>48</v>
      </c>
      <c r="E417" s="5">
        <v>9599.52</v>
      </c>
      <c r="F417" s="1">
        <v>5</v>
      </c>
      <c r="G417" s="5">
        <v>1249.95</v>
      </c>
      <c r="H417" t="s">
        <v>29</v>
      </c>
      <c r="I417" t="s">
        <v>2</v>
      </c>
      <c r="J417" s="1" t="s">
        <v>148</v>
      </c>
      <c r="K417" s="1">
        <v>2022</v>
      </c>
    </row>
    <row r="418" spans="1:11" x14ac:dyDescent="0.35">
      <c r="A418" s="2">
        <v>44654</v>
      </c>
      <c r="B418" t="s">
        <v>125</v>
      </c>
      <c r="C418" t="s">
        <v>53</v>
      </c>
      <c r="D418" s="1">
        <v>3</v>
      </c>
      <c r="E418" s="5">
        <v>188.97</v>
      </c>
      <c r="F418" s="1">
        <v>3</v>
      </c>
      <c r="G418" s="5">
        <v>269.97000000000003</v>
      </c>
      <c r="H418" t="s">
        <v>23</v>
      </c>
      <c r="I418" t="s">
        <v>8</v>
      </c>
      <c r="J418" s="1" t="s">
        <v>148</v>
      </c>
      <c r="K418" s="1">
        <v>2022</v>
      </c>
    </row>
    <row r="419" spans="1:11" x14ac:dyDescent="0.35">
      <c r="A419" s="2">
        <v>44655</v>
      </c>
      <c r="B419" t="s">
        <v>121</v>
      </c>
      <c r="C419" t="s">
        <v>7</v>
      </c>
      <c r="D419" s="1">
        <v>2</v>
      </c>
      <c r="E419" s="5">
        <v>24</v>
      </c>
      <c r="F419" s="1">
        <v>2</v>
      </c>
      <c r="G419" s="5">
        <v>40</v>
      </c>
      <c r="H419" t="s">
        <v>48</v>
      </c>
      <c r="I419" t="s">
        <v>8</v>
      </c>
      <c r="J419" s="1" t="s">
        <v>148</v>
      </c>
      <c r="K419" s="1">
        <v>2022</v>
      </c>
    </row>
    <row r="420" spans="1:11" x14ac:dyDescent="0.35">
      <c r="A420" s="2">
        <v>44656</v>
      </c>
      <c r="B420" t="s">
        <v>127</v>
      </c>
      <c r="C420" t="s">
        <v>10</v>
      </c>
      <c r="D420" s="1">
        <v>1</v>
      </c>
      <c r="E420" s="5">
        <v>38.99</v>
      </c>
      <c r="F420" s="1">
        <v>3</v>
      </c>
      <c r="G420" s="5">
        <v>179.97</v>
      </c>
      <c r="H420" t="s">
        <v>55</v>
      </c>
      <c r="I420" t="s">
        <v>12</v>
      </c>
      <c r="J420" s="1" t="s">
        <v>148</v>
      </c>
      <c r="K420" s="1">
        <v>2022</v>
      </c>
    </row>
    <row r="421" spans="1:11" x14ac:dyDescent="0.35">
      <c r="A421" s="2">
        <v>44657</v>
      </c>
      <c r="B421" t="s">
        <v>125</v>
      </c>
      <c r="C421" t="s">
        <v>53</v>
      </c>
      <c r="D421" s="1">
        <v>1</v>
      </c>
      <c r="E421" s="5">
        <v>62.99</v>
      </c>
      <c r="F421" s="1">
        <v>4</v>
      </c>
      <c r="G421" s="5">
        <v>359.96</v>
      </c>
      <c r="H421" t="s">
        <v>23</v>
      </c>
      <c r="I421" t="s">
        <v>8</v>
      </c>
      <c r="J421" s="1" t="s">
        <v>148</v>
      </c>
      <c r="K421" s="1">
        <v>2022</v>
      </c>
    </row>
    <row r="422" spans="1:11" x14ac:dyDescent="0.35">
      <c r="A422" s="2">
        <v>44658</v>
      </c>
      <c r="B422" t="s">
        <v>118</v>
      </c>
      <c r="C422" t="s">
        <v>5</v>
      </c>
      <c r="D422" s="1">
        <v>0</v>
      </c>
      <c r="E422" s="5">
        <v>0</v>
      </c>
      <c r="F422" s="1">
        <v>3</v>
      </c>
      <c r="G422" s="5">
        <v>14985</v>
      </c>
      <c r="H422" t="s">
        <v>17</v>
      </c>
      <c r="I422" t="s">
        <v>4</v>
      </c>
      <c r="J422" s="1" t="s">
        <v>148</v>
      </c>
      <c r="K422" s="1">
        <v>2022</v>
      </c>
    </row>
    <row r="423" spans="1:11" x14ac:dyDescent="0.35">
      <c r="A423" s="2">
        <v>44659</v>
      </c>
      <c r="B423" t="s">
        <v>97</v>
      </c>
      <c r="C423" t="s">
        <v>18</v>
      </c>
      <c r="D423" s="1">
        <v>1</v>
      </c>
      <c r="E423" s="5">
        <v>174.99</v>
      </c>
      <c r="F423" s="1">
        <v>4</v>
      </c>
      <c r="G423" s="5">
        <v>999.96</v>
      </c>
      <c r="H423" t="s">
        <v>19</v>
      </c>
      <c r="I423" t="s">
        <v>0</v>
      </c>
      <c r="J423" s="1" t="s">
        <v>148</v>
      </c>
      <c r="K423" s="1">
        <v>2022</v>
      </c>
    </row>
    <row r="424" spans="1:11" x14ac:dyDescent="0.35">
      <c r="A424" s="2">
        <v>44660</v>
      </c>
      <c r="B424" t="s">
        <v>104</v>
      </c>
      <c r="C424" t="s">
        <v>28</v>
      </c>
      <c r="D424" s="1">
        <v>0</v>
      </c>
      <c r="E424" s="5">
        <v>0</v>
      </c>
      <c r="F424" s="1">
        <v>5</v>
      </c>
      <c r="G424" s="5">
        <v>1249.95</v>
      </c>
      <c r="H424" t="s">
        <v>29</v>
      </c>
      <c r="I424" t="s">
        <v>2</v>
      </c>
      <c r="J424" s="1" t="s">
        <v>148</v>
      </c>
      <c r="K424" s="1">
        <v>2022</v>
      </c>
    </row>
    <row r="425" spans="1:11" x14ac:dyDescent="0.35">
      <c r="A425" s="2">
        <v>44661</v>
      </c>
      <c r="B425" t="s">
        <v>97</v>
      </c>
      <c r="C425" t="s">
        <v>18</v>
      </c>
      <c r="D425" s="1">
        <v>1</v>
      </c>
      <c r="E425" s="5">
        <v>174.99</v>
      </c>
      <c r="F425" s="1">
        <v>2</v>
      </c>
      <c r="G425" s="5">
        <v>499.98</v>
      </c>
      <c r="H425" t="s">
        <v>19</v>
      </c>
      <c r="I425" t="s">
        <v>0</v>
      </c>
      <c r="J425" s="1" t="s">
        <v>148</v>
      </c>
      <c r="K425" s="1">
        <v>2022</v>
      </c>
    </row>
    <row r="426" spans="1:11" x14ac:dyDescent="0.35">
      <c r="A426" s="2">
        <v>44662</v>
      </c>
      <c r="B426" t="s">
        <v>107</v>
      </c>
      <c r="C426" t="s">
        <v>38</v>
      </c>
      <c r="D426" s="1">
        <v>3</v>
      </c>
      <c r="E426" s="5">
        <v>65.97</v>
      </c>
      <c r="F426" s="1">
        <v>1</v>
      </c>
      <c r="G426" s="5">
        <v>39.99</v>
      </c>
      <c r="H426" t="s">
        <v>23</v>
      </c>
      <c r="I426" t="s">
        <v>2</v>
      </c>
      <c r="J426" s="1" t="s">
        <v>148</v>
      </c>
      <c r="K426" s="1">
        <v>2022</v>
      </c>
    </row>
    <row r="427" spans="1:11" x14ac:dyDescent="0.35">
      <c r="A427" s="2">
        <v>44663</v>
      </c>
      <c r="B427" t="s">
        <v>97</v>
      </c>
      <c r="C427" t="s">
        <v>18</v>
      </c>
      <c r="D427" s="1">
        <v>2</v>
      </c>
      <c r="E427" s="5">
        <v>349.98</v>
      </c>
      <c r="F427" s="1">
        <v>1</v>
      </c>
      <c r="G427" s="5">
        <v>249.99</v>
      </c>
      <c r="H427" t="s">
        <v>19</v>
      </c>
      <c r="I427" t="s">
        <v>0</v>
      </c>
      <c r="J427" s="1" t="s">
        <v>148</v>
      </c>
      <c r="K427" s="1">
        <v>2022</v>
      </c>
    </row>
    <row r="428" spans="1:11" x14ac:dyDescent="0.35">
      <c r="A428" s="2">
        <v>44664</v>
      </c>
      <c r="B428" t="s">
        <v>102</v>
      </c>
      <c r="C428" t="s">
        <v>25</v>
      </c>
      <c r="D428" s="1">
        <v>28</v>
      </c>
      <c r="E428" s="5">
        <v>420</v>
      </c>
      <c r="F428" s="1">
        <v>4</v>
      </c>
      <c r="G428" s="5">
        <v>119.96</v>
      </c>
      <c r="H428" t="s">
        <v>26</v>
      </c>
      <c r="I428" t="s">
        <v>0</v>
      </c>
      <c r="J428" s="1" t="s">
        <v>148</v>
      </c>
      <c r="K428" s="1">
        <v>2022</v>
      </c>
    </row>
    <row r="429" spans="1:11" x14ac:dyDescent="0.35">
      <c r="A429" s="2">
        <v>44665</v>
      </c>
      <c r="B429" t="s">
        <v>116</v>
      </c>
      <c r="C429" t="s">
        <v>37</v>
      </c>
      <c r="D429" s="1">
        <v>2</v>
      </c>
      <c r="E429" s="5">
        <v>40</v>
      </c>
      <c r="F429" s="1">
        <v>3</v>
      </c>
      <c r="G429" s="5">
        <v>119.97</v>
      </c>
      <c r="H429" t="s">
        <v>23</v>
      </c>
      <c r="I429" t="s">
        <v>3</v>
      </c>
      <c r="J429" s="1" t="s">
        <v>148</v>
      </c>
      <c r="K429" s="1">
        <v>2022</v>
      </c>
    </row>
    <row r="430" spans="1:11" x14ac:dyDescent="0.35">
      <c r="A430" s="2">
        <v>44666</v>
      </c>
      <c r="B430" t="s">
        <v>103</v>
      </c>
      <c r="C430" t="s">
        <v>27</v>
      </c>
      <c r="D430" s="1">
        <v>2</v>
      </c>
      <c r="E430" s="5">
        <v>469</v>
      </c>
      <c r="F430" s="1">
        <v>3</v>
      </c>
      <c r="G430" s="5">
        <v>827.64</v>
      </c>
      <c r="H430" t="s">
        <v>19</v>
      </c>
      <c r="I430" t="s">
        <v>0</v>
      </c>
      <c r="J430" s="1" t="s">
        <v>148</v>
      </c>
      <c r="K430" s="1">
        <v>2022</v>
      </c>
    </row>
    <row r="431" spans="1:11" x14ac:dyDescent="0.35">
      <c r="A431" s="2">
        <v>44667</v>
      </c>
      <c r="B431" t="s">
        <v>129</v>
      </c>
      <c r="C431" t="s">
        <v>14</v>
      </c>
      <c r="D431" s="1">
        <v>3</v>
      </c>
      <c r="E431" s="5">
        <v>1079.8799999999999</v>
      </c>
      <c r="F431" s="1">
        <v>4</v>
      </c>
      <c r="G431" s="5">
        <v>1599.8</v>
      </c>
      <c r="H431" t="s">
        <v>17</v>
      </c>
      <c r="I431" t="s">
        <v>13</v>
      </c>
      <c r="J431" s="1" t="s">
        <v>148</v>
      </c>
      <c r="K431" s="1">
        <v>2022</v>
      </c>
    </row>
    <row r="432" spans="1:11" x14ac:dyDescent="0.35">
      <c r="A432" s="2">
        <v>44668</v>
      </c>
      <c r="B432" t="s">
        <v>121</v>
      </c>
      <c r="C432" t="s">
        <v>7</v>
      </c>
      <c r="D432" s="1">
        <v>0</v>
      </c>
      <c r="E432" s="5">
        <v>0</v>
      </c>
      <c r="F432" s="1">
        <v>5</v>
      </c>
      <c r="G432" s="5">
        <v>100</v>
      </c>
      <c r="H432" t="s">
        <v>48</v>
      </c>
      <c r="I432" t="s">
        <v>8</v>
      </c>
      <c r="J432" s="1" t="s">
        <v>148</v>
      </c>
      <c r="K432" s="1">
        <v>2022</v>
      </c>
    </row>
    <row r="433" spans="1:11" x14ac:dyDescent="0.35">
      <c r="A433" s="2">
        <v>44669</v>
      </c>
      <c r="B433" t="s">
        <v>131</v>
      </c>
      <c r="C433" t="s">
        <v>16</v>
      </c>
      <c r="D433" s="1">
        <v>0</v>
      </c>
      <c r="E433" s="5">
        <v>0</v>
      </c>
      <c r="F433" s="1">
        <v>2</v>
      </c>
      <c r="G433" s="5">
        <v>106.3</v>
      </c>
      <c r="H433" t="s">
        <v>58</v>
      </c>
      <c r="I433" t="s">
        <v>13</v>
      </c>
      <c r="J433" s="1" t="s">
        <v>148</v>
      </c>
      <c r="K433" s="1">
        <v>2022</v>
      </c>
    </row>
    <row r="434" spans="1:11" x14ac:dyDescent="0.35">
      <c r="A434" s="2">
        <v>44670</v>
      </c>
      <c r="B434" t="s">
        <v>126</v>
      </c>
      <c r="C434" t="s">
        <v>9</v>
      </c>
      <c r="D434" s="1">
        <v>3</v>
      </c>
      <c r="E434" s="5">
        <v>188.97</v>
      </c>
      <c r="F434" s="1">
        <v>2</v>
      </c>
      <c r="G434" s="5">
        <v>179.98</v>
      </c>
      <c r="H434" t="s">
        <v>54</v>
      </c>
      <c r="I434" t="s">
        <v>8</v>
      </c>
      <c r="J434" s="1" t="s">
        <v>148</v>
      </c>
      <c r="K434" s="1">
        <v>2022</v>
      </c>
    </row>
    <row r="435" spans="1:11" x14ac:dyDescent="0.35">
      <c r="A435" s="2">
        <v>44671</v>
      </c>
      <c r="B435" t="s">
        <v>110</v>
      </c>
      <c r="C435" t="s">
        <v>32</v>
      </c>
      <c r="D435" s="1">
        <v>3</v>
      </c>
      <c r="E435" s="5">
        <v>69.09</v>
      </c>
      <c r="F435" s="1">
        <v>4</v>
      </c>
      <c r="G435" s="5">
        <v>167.52</v>
      </c>
      <c r="H435" t="s">
        <v>33</v>
      </c>
      <c r="I435" t="s">
        <v>2</v>
      </c>
      <c r="J435" s="1" t="s">
        <v>148</v>
      </c>
      <c r="K435" s="1">
        <v>2022</v>
      </c>
    </row>
    <row r="436" spans="1:11" x14ac:dyDescent="0.35">
      <c r="A436" s="2">
        <v>44672</v>
      </c>
      <c r="B436" t="s">
        <v>110</v>
      </c>
      <c r="C436" t="s">
        <v>32</v>
      </c>
      <c r="D436" s="1">
        <v>2</v>
      </c>
      <c r="E436" s="5">
        <v>46.06</v>
      </c>
      <c r="F436" s="1">
        <v>3</v>
      </c>
      <c r="G436" s="5">
        <v>125.64</v>
      </c>
      <c r="H436" t="s">
        <v>33</v>
      </c>
      <c r="I436" t="s">
        <v>2</v>
      </c>
      <c r="J436" s="1" t="s">
        <v>148</v>
      </c>
      <c r="K436" s="1">
        <v>2022</v>
      </c>
    </row>
    <row r="437" spans="1:11" x14ac:dyDescent="0.35">
      <c r="A437" s="2">
        <v>44673</v>
      </c>
      <c r="B437" t="s">
        <v>104</v>
      </c>
      <c r="C437" t="s">
        <v>28</v>
      </c>
      <c r="D437" s="1">
        <v>2</v>
      </c>
      <c r="E437" s="5">
        <v>399.98</v>
      </c>
      <c r="F437" s="1">
        <v>5</v>
      </c>
      <c r="G437" s="5">
        <v>1249.95</v>
      </c>
      <c r="H437" t="s">
        <v>29</v>
      </c>
      <c r="I437" t="s">
        <v>2</v>
      </c>
      <c r="J437" s="1" t="s">
        <v>148</v>
      </c>
      <c r="K437" s="1">
        <v>2022</v>
      </c>
    </row>
    <row r="438" spans="1:11" x14ac:dyDescent="0.35">
      <c r="A438" s="2">
        <v>44674</v>
      </c>
      <c r="B438" t="s">
        <v>108</v>
      </c>
      <c r="C438" t="s">
        <v>30</v>
      </c>
      <c r="D438" s="1">
        <v>1</v>
      </c>
      <c r="E438" s="5">
        <v>32.71</v>
      </c>
      <c r="F438" s="1">
        <v>1</v>
      </c>
      <c r="G438" s="5">
        <v>50.32</v>
      </c>
      <c r="H438" t="s">
        <v>33</v>
      </c>
      <c r="I438" t="s">
        <v>2</v>
      </c>
      <c r="J438" s="1" t="s">
        <v>148</v>
      </c>
      <c r="K438" s="1">
        <v>2022</v>
      </c>
    </row>
    <row r="439" spans="1:11" x14ac:dyDescent="0.35">
      <c r="A439" s="2">
        <v>44675</v>
      </c>
      <c r="B439" t="s">
        <v>105</v>
      </c>
      <c r="C439" t="s">
        <v>36</v>
      </c>
      <c r="D439" s="1">
        <v>2</v>
      </c>
      <c r="E439" s="5">
        <v>77.98</v>
      </c>
      <c r="F439" s="1">
        <v>1</v>
      </c>
      <c r="G439" s="5">
        <v>59.99</v>
      </c>
      <c r="H439" t="s">
        <v>35</v>
      </c>
      <c r="I439" t="s">
        <v>2</v>
      </c>
      <c r="J439" s="1" t="s">
        <v>148</v>
      </c>
      <c r="K439" s="1">
        <v>2022</v>
      </c>
    </row>
    <row r="440" spans="1:11" x14ac:dyDescent="0.35">
      <c r="A440" s="2">
        <v>44676</v>
      </c>
      <c r="B440" t="s">
        <v>117</v>
      </c>
      <c r="C440" t="s">
        <v>42</v>
      </c>
      <c r="D440" s="1">
        <v>2</v>
      </c>
      <c r="E440" s="5">
        <v>1169.98</v>
      </c>
      <c r="F440" s="1">
        <v>1</v>
      </c>
      <c r="G440" s="5">
        <v>649.99</v>
      </c>
      <c r="H440" t="s">
        <v>29</v>
      </c>
      <c r="I440" t="s">
        <v>3</v>
      </c>
      <c r="J440" s="1" t="s">
        <v>148</v>
      </c>
      <c r="K440" s="1">
        <v>2022</v>
      </c>
    </row>
    <row r="441" spans="1:11" x14ac:dyDescent="0.35">
      <c r="A441" s="2">
        <v>44677</v>
      </c>
      <c r="B441" t="s">
        <v>113</v>
      </c>
      <c r="C441" t="s">
        <v>40</v>
      </c>
      <c r="D441" s="1">
        <v>41</v>
      </c>
      <c r="E441" s="5">
        <v>7513.25</v>
      </c>
      <c r="F441" s="1">
        <v>5</v>
      </c>
      <c r="G441" s="5">
        <v>1077.95</v>
      </c>
      <c r="H441" t="s">
        <v>41</v>
      </c>
      <c r="I441" t="s">
        <v>3</v>
      </c>
      <c r="J441" s="1" t="s">
        <v>148</v>
      </c>
      <c r="K441" s="1">
        <v>2022</v>
      </c>
    </row>
    <row r="442" spans="1:11" x14ac:dyDescent="0.35">
      <c r="A442" s="2">
        <v>44678</v>
      </c>
      <c r="B442" t="s">
        <v>123</v>
      </c>
      <c r="C442" t="s">
        <v>50</v>
      </c>
      <c r="D442" s="1">
        <v>38</v>
      </c>
      <c r="E442" s="5">
        <v>3676.5</v>
      </c>
      <c r="F442" s="1">
        <v>1</v>
      </c>
      <c r="G442" s="5">
        <v>129</v>
      </c>
      <c r="H442" t="s">
        <v>48</v>
      </c>
      <c r="I442" t="s">
        <v>8</v>
      </c>
      <c r="J442" s="1" t="s">
        <v>148</v>
      </c>
      <c r="K442" s="1">
        <v>2022</v>
      </c>
    </row>
    <row r="443" spans="1:11" x14ac:dyDescent="0.35">
      <c r="A443" s="2">
        <v>44679</v>
      </c>
      <c r="B443" t="s">
        <v>115</v>
      </c>
      <c r="C443" t="s">
        <v>44</v>
      </c>
      <c r="D443" s="1">
        <v>2</v>
      </c>
      <c r="E443" s="5">
        <v>588.04</v>
      </c>
      <c r="F443" s="1">
        <v>1</v>
      </c>
      <c r="G443" s="5">
        <v>326.69</v>
      </c>
      <c r="H443" t="s">
        <v>41</v>
      </c>
      <c r="I443" t="s">
        <v>3</v>
      </c>
      <c r="J443" s="1" t="s">
        <v>148</v>
      </c>
      <c r="K443" s="1">
        <v>2022</v>
      </c>
    </row>
    <row r="444" spans="1:11" x14ac:dyDescent="0.35">
      <c r="A444" s="2">
        <v>44680</v>
      </c>
      <c r="B444" t="s">
        <v>114</v>
      </c>
      <c r="C444" t="s">
        <v>43</v>
      </c>
      <c r="D444" s="1">
        <v>0</v>
      </c>
      <c r="E444" s="5">
        <v>0</v>
      </c>
      <c r="F444" s="1">
        <v>5</v>
      </c>
      <c r="G444" s="5">
        <v>199.95</v>
      </c>
      <c r="H444" t="s">
        <v>26</v>
      </c>
      <c r="I444" t="s">
        <v>3</v>
      </c>
      <c r="J444" s="1" t="s">
        <v>148</v>
      </c>
      <c r="K444" s="1">
        <v>2022</v>
      </c>
    </row>
    <row r="445" spans="1:11" x14ac:dyDescent="0.35">
      <c r="A445" s="2">
        <v>44681</v>
      </c>
      <c r="B445" t="s">
        <v>97</v>
      </c>
      <c r="C445" t="s">
        <v>18</v>
      </c>
      <c r="D445" s="1">
        <v>1</v>
      </c>
      <c r="E445" s="5">
        <v>174.99</v>
      </c>
      <c r="F445" s="1">
        <v>1</v>
      </c>
      <c r="G445" s="5">
        <v>249.99</v>
      </c>
      <c r="H445" t="s">
        <v>19</v>
      </c>
      <c r="I445" t="s">
        <v>0</v>
      </c>
      <c r="J445" s="1" t="s">
        <v>148</v>
      </c>
      <c r="K445" s="1">
        <v>2022</v>
      </c>
    </row>
    <row r="446" spans="1:11" x14ac:dyDescent="0.35">
      <c r="A446" s="2">
        <v>44682</v>
      </c>
      <c r="B446" t="s">
        <v>117</v>
      </c>
      <c r="C446" t="s">
        <v>42</v>
      </c>
      <c r="D446" s="1">
        <v>3</v>
      </c>
      <c r="E446" s="5">
        <v>1754.97</v>
      </c>
      <c r="F446" s="1">
        <v>5</v>
      </c>
      <c r="G446" s="5">
        <v>3249.95</v>
      </c>
      <c r="H446" t="s">
        <v>29</v>
      </c>
      <c r="I446" t="s">
        <v>3</v>
      </c>
      <c r="J446" s="1" t="s">
        <v>149</v>
      </c>
      <c r="K446" s="1">
        <v>2022</v>
      </c>
    </row>
    <row r="447" spans="1:11" x14ac:dyDescent="0.35">
      <c r="A447" s="2">
        <v>44683</v>
      </c>
      <c r="B447" t="s">
        <v>99</v>
      </c>
      <c r="C447" t="s">
        <v>21</v>
      </c>
      <c r="D447" s="1">
        <v>1</v>
      </c>
      <c r="E447" s="5">
        <v>41.99</v>
      </c>
      <c r="F447" s="1">
        <v>4</v>
      </c>
      <c r="G447" s="5">
        <v>279.95999999999998</v>
      </c>
      <c r="H447" t="s">
        <v>19</v>
      </c>
      <c r="I447" t="s">
        <v>0</v>
      </c>
      <c r="J447" s="1" t="s">
        <v>149</v>
      </c>
      <c r="K447" s="1">
        <v>2022</v>
      </c>
    </row>
    <row r="448" spans="1:11" x14ac:dyDescent="0.35">
      <c r="A448" s="2">
        <v>44684</v>
      </c>
      <c r="B448" t="s">
        <v>123</v>
      </c>
      <c r="C448" t="s">
        <v>50</v>
      </c>
      <c r="D448" s="1">
        <v>0</v>
      </c>
      <c r="E448" s="5">
        <v>0</v>
      </c>
      <c r="F448" s="1">
        <v>5</v>
      </c>
      <c r="G448" s="5">
        <v>645</v>
      </c>
      <c r="H448" t="s">
        <v>48</v>
      </c>
      <c r="I448" t="s">
        <v>8</v>
      </c>
      <c r="J448" s="1" t="s">
        <v>149</v>
      </c>
      <c r="K448" s="1">
        <v>2022</v>
      </c>
    </row>
    <row r="449" spans="1:11" x14ac:dyDescent="0.35">
      <c r="A449" s="2">
        <v>44685</v>
      </c>
      <c r="B449" t="s">
        <v>107</v>
      </c>
      <c r="C449" t="s">
        <v>38</v>
      </c>
      <c r="D449" s="1">
        <v>0</v>
      </c>
      <c r="E449" s="5">
        <v>0</v>
      </c>
      <c r="F449" s="1">
        <v>4</v>
      </c>
      <c r="G449" s="5">
        <v>159.96</v>
      </c>
      <c r="H449" t="s">
        <v>23</v>
      </c>
      <c r="I449" t="s">
        <v>2</v>
      </c>
      <c r="J449" s="1" t="s">
        <v>149</v>
      </c>
      <c r="K449" s="1">
        <v>2022</v>
      </c>
    </row>
    <row r="450" spans="1:11" x14ac:dyDescent="0.35">
      <c r="A450" s="2">
        <v>44686</v>
      </c>
      <c r="B450" t="s">
        <v>96</v>
      </c>
      <c r="C450" t="s">
        <v>1</v>
      </c>
      <c r="D450" s="1">
        <v>0</v>
      </c>
      <c r="E450" s="5">
        <v>0</v>
      </c>
      <c r="F450" s="1">
        <v>1</v>
      </c>
      <c r="G450" s="5">
        <v>431.99</v>
      </c>
      <c r="H450" t="s">
        <v>17</v>
      </c>
      <c r="I450" t="s">
        <v>0</v>
      </c>
      <c r="J450" s="1" t="s">
        <v>149</v>
      </c>
      <c r="K450" s="1">
        <v>2022</v>
      </c>
    </row>
    <row r="451" spans="1:11" x14ac:dyDescent="0.35">
      <c r="A451" s="2">
        <v>44687</v>
      </c>
      <c r="B451" t="s">
        <v>97</v>
      </c>
      <c r="C451" t="s">
        <v>18</v>
      </c>
      <c r="D451" s="1">
        <v>1</v>
      </c>
      <c r="E451" s="5">
        <v>174.99</v>
      </c>
      <c r="F451" s="1">
        <v>3</v>
      </c>
      <c r="G451" s="5">
        <v>749.97</v>
      </c>
      <c r="H451" t="s">
        <v>19</v>
      </c>
      <c r="I451" t="s">
        <v>0</v>
      </c>
      <c r="J451" s="1" t="s">
        <v>149</v>
      </c>
      <c r="K451" s="1">
        <v>2022</v>
      </c>
    </row>
    <row r="452" spans="1:11" x14ac:dyDescent="0.35">
      <c r="A452" s="2">
        <v>44688</v>
      </c>
      <c r="B452" t="s">
        <v>111</v>
      </c>
      <c r="C452" t="s">
        <v>34</v>
      </c>
      <c r="D452" s="1">
        <v>0</v>
      </c>
      <c r="E452" s="5">
        <v>0</v>
      </c>
      <c r="F452" s="1">
        <v>1</v>
      </c>
      <c r="G452" s="5">
        <v>119.99</v>
      </c>
      <c r="H452" t="s">
        <v>35</v>
      </c>
      <c r="I452" t="s">
        <v>2</v>
      </c>
      <c r="J452" s="1" t="s">
        <v>149</v>
      </c>
      <c r="K452" s="1">
        <v>2022</v>
      </c>
    </row>
    <row r="453" spans="1:11" x14ac:dyDescent="0.35">
      <c r="A453" s="2">
        <v>44689</v>
      </c>
      <c r="B453" t="s">
        <v>120</v>
      </c>
      <c r="C453" t="s">
        <v>6</v>
      </c>
      <c r="D453" s="1">
        <v>1</v>
      </c>
      <c r="E453" s="5">
        <v>12600</v>
      </c>
      <c r="F453" s="1">
        <v>2</v>
      </c>
      <c r="G453" s="5">
        <v>28000</v>
      </c>
      <c r="H453" t="s">
        <v>47</v>
      </c>
      <c r="I453" t="s">
        <v>4</v>
      </c>
      <c r="J453" s="1" t="s">
        <v>149</v>
      </c>
      <c r="K453" s="1">
        <v>2022</v>
      </c>
    </row>
    <row r="454" spans="1:11" x14ac:dyDescent="0.35">
      <c r="A454" s="2">
        <v>44690</v>
      </c>
      <c r="B454" t="s">
        <v>116</v>
      </c>
      <c r="C454" t="s">
        <v>37</v>
      </c>
      <c r="D454" s="1">
        <v>3</v>
      </c>
      <c r="E454" s="5">
        <v>60</v>
      </c>
      <c r="F454" s="1">
        <v>5</v>
      </c>
      <c r="G454" s="5">
        <v>199.95</v>
      </c>
      <c r="H454" t="s">
        <v>23</v>
      </c>
      <c r="I454" t="s">
        <v>3</v>
      </c>
      <c r="J454" s="1" t="s">
        <v>149</v>
      </c>
      <c r="K454" s="1">
        <v>2022</v>
      </c>
    </row>
    <row r="455" spans="1:11" x14ac:dyDescent="0.35">
      <c r="A455" s="2">
        <v>44691</v>
      </c>
      <c r="B455" t="s">
        <v>125</v>
      </c>
      <c r="C455" t="s">
        <v>53</v>
      </c>
      <c r="D455" s="1">
        <v>1</v>
      </c>
      <c r="E455" s="5">
        <v>62.99</v>
      </c>
      <c r="F455" s="1">
        <v>2</v>
      </c>
      <c r="G455" s="5">
        <v>179.98</v>
      </c>
      <c r="H455" t="s">
        <v>23</v>
      </c>
      <c r="I455" t="s">
        <v>8</v>
      </c>
      <c r="J455" s="1" t="s">
        <v>149</v>
      </c>
      <c r="K455" s="1">
        <v>2022</v>
      </c>
    </row>
    <row r="456" spans="1:11" x14ac:dyDescent="0.35">
      <c r="A456" s="2">
        <v>44692</v>
      </c>
      <c r="B456" t="s">
        <v>125</v>
      </c>
      <c r="C456" t="s">
        <v>53</v>
      </c>
      <c r="D456" s="1">
        <v>0</v>
      </c>
      <c r="E456" s="5">
        <v>0</v>
      </c>
      <c r="F456" s="1">
        <v>1</v>
      </c>
      <c r="G456" s="5">
        <v>89.99</v>
      </c>
      <c r="H456" t="s">
        <v>23</v>
      </c>
      <c r="I456" t="s">
        <v>8</v>
      </c>
      <c r="J456" s="1" t="s">
        <v>149</v>
      </c>
      <c r="K456" s="1">
        <v>2022</v>
      </c>
    </row>
    <row r="457" spans="1:11" x14ac:dyDescent="0.35">
      <c r="A457" s="2">
        <v>44693</v>
      </c>
      <c r="B457" t="s">
        <v>126</v>
      </c>
      <c r="C457" t="s">
        <v>9</v>
      </c>
      <c r="D457" s="1">
        <v>2</v>
      </c>
      <c r="E457" s="5">
        <v>125.98</v>
      </c>
      <c r="F457" s="1">
        <v>2</v>
      </c>
      <c r="G457" s="5">
        <v>179.98</v>
      </c>
      <c r="H457" t="s">
        <v>54</v>
      </c>
      <c r="I457" t="s">
        <v>8</v>
      </c>
      <c r="J457" s="1" t="s">
        <v>149</v>
      </c>
      <c r="K457" s="1">
        <v>2022</v>
      </c>
    </row>
    <row r="458" spans="1:11" x14ac:dyDescent="0.35">
      <c r="A458" s="2">
        <v>44694</v>
      </c>
      <c r="B458" t="s">
        <v>102</v>
      </c>
      <c r="C458" t="s">
        <v>25</v>
      </c>
      <c r="D458" s="1">
        <v>3</v>
      </c>
      <c r="E458" s="5">
        <v>45</v>
      </c>
      <c r="F458" s="1">
        <v>1</v>
      </c>
      <c r="G458" s="5">
        <v>29.99</v>
      </c>
      <c r="H458" t="s">
        <v>26</v>
      </c>
      <c r="I458" t="s">
        <v>0</v>
      </c>
      <c r="J458" s="1" t="s">
        <v>149</v>
      </c>
      <c r="K458" s="1">
        <v>2022</v>
      </c>
    </row>
    <row r="459" spans="1:11" x14ac:dyDescent="0.35">
      <c r="A459" s="2">
        <v>44695</v>
      </c>
      <c r="B459" t="s">
        <v>129</v>
      </c>
      <c r="C459" t="s">
        <v>14</v>
      </c>
      <c r="D459" s="1">
        <v>1</v>
      </c>
      <c r="E459" s="5">
        <v>359.96</v>
      </c>
      <c r="F459" s="1">
        <v>1</v>
      </c>
      <c r="G459" s="5">
        <v>399.95</v>
      </c>
      <c r="H459" t="s">
        <v>17</v>
      </c>
      <c r="I459" t="s">
        <v>13</v>
      </c>
      <c r="J459" s="1" t="s">
        <v>149</v>
      </c>
      <c r="K459" s="1">
        <v>2022</v>
      </c>
    </row>
    <row r="460" spans="1:11" x14ac:dyDescent="0.35">
      <c r="A460" s="2">
        <v>44696</v>
      </c>
      <c r="B460" t="s">
        <v>115</v>
      </c>
      <c r="C460" t="s">
        <v>44</v>
      </c>
      <c r="D460" s="1">
        <v>1</v>
      </c>
      <c r="E460" s="5">
        <v>294.02</v>
      </c>
      <c r="F460" s="1">
        <v>4</v>
      </c>
      <c r="G460" s="5">
        <v>1306.76</v>
      </c>
      <c r="H460" t="s">
        <v>41</v>
      </c>
      <c r="I460" t="s">
        <v>3</v>
      </c>
      <c r="J460" s="1" t="s">
        <v>149</v>
      </c>
      <c r="K460" s="1">
        <v>2022</v>
      </c>
    </row>
    <row r="461" spans="1:11" x14ac:dyDescent="0.35">
      <c r="A461" s="2">
        <v>44697</v>
      </c>
      <c r="B461" t="s">
        <v>105</v>
      </c>
      <c r="C461" t="s">
        <v>36</v>
      </c>
      <c r="D461" s="1">
        <v>43</v>
      </c>
      <c r="E461" s="5">
        <v>1676.5700000000002</v>
      </c>
      <c r="F461" s="1">
        <v>4</v>
      </c>
      <c r="G461" s="5">
        <v>239.96</v>
      </c>
      <c r="H461" t="s">
        <v>35</v>
      </c>
      <c r="I461" t="s">
        <v>2</v>
      </c>
      <c r="J461" s="1" t="s">
        <v>149</v>
      </c>
      <c r="K461" s="1">
        <v>2022</v>
      </c>
    </row>
    <row r="462" spans="1:11" x14ac:dyDescent="0.35">
      <c r="A462" s="2">
        <v>44698</v>
      </c>
      <c r="B462" t="s">
        <v>130</v>
      </c>
      <c r="C462" t="s">
        <v>56</v>
      </c>
      <c r="D462" s="1">
        <v>26</v>
      </c>
      <c r="E462" s="5">
        <v>6351.8</v>
      </c>
      <c r="F462" s="1">
        <v>3</v>
      </c>
      <c r="G462" s="5">
        <v>1047</v>
      </c>
      <c r="H462" t="s">
        <v>57</v>
      </c>
      <c r="I462" t="s">
        <v>13</v>
      </c>
      <c r="J462" s="1" t="s">
        <v>149</v>
      </c>
      <c r="K462" s="1">
        <v>2022</v>
      </c>
    </row>
    <row r="463" spans="1:11" x14ac:dyDescent="0.35">
      <c r="A463" s="2">
        <v>44699</v>
      </c>
      <c r="B463" t="s">
        <v>113</v>
      </c>
      <c r="C463" t="s">
        <v>40</v>
      </c>
      <c r="D463" s="1">
        <v>2</v>
      </c>
      <c r="E463" s="5">
        <v>366.5</v>
      </c>
      <c r="F463" s="1">
        <v>1</v>
      </c>
      <c r="G463" s="5">
        <v>215.59</v>
      </c>
      <c r="H463" t="s">
        <v>41</v>
      </c>
      <c r="I463" t="s">
        <v>3</v>
      </c>
      <c r="J463" s="1" t="s">
        <v>149</v>
      </c>
      <c r="K463" s="1">
        <v>2022</v>
      </c>
    </row>
    <row r="464" spans="1:11" x14ac:dyDescent="0.35">
      <c r="A464" s="2">
        <v>44700</v>
      </c>
      <c r="B464" t="s">
        <v>107</v>
      </c>
      <c r="C464" t="s">
        <v>38</v>
      </c>
      <c r="D464" s="1">
        <v>0</v>
      </c>
      <c r="E464" s="5">
        <v>0</v>
      </c>
      <c r="F464" s="1">
        <v>5</v>
      </c>
      <c r="G464" s="5">
        <v>199.95</v>
      </c>
      <c r="H464" t="s">
        <v>23</v>
      </c>
      <c r="I464" t="s">
        <v>2</v>
      </c>
      <c r="J464" s="1" t="s">
        <v>149</v>
      </c>
      <c r="K464" s="1">
        <v>2022</v>
      </c>
    </row>
    <row r="465" spans="1:11" x14ac:dyDescent="0.35">
      <c r="A465" s="2">
        <v>44701</v>
      </c>
      <c r="B465" t="s">
        <v>113</v>
      </c>
      <c r="C465" t="s">
        <v>40</v>
      </c>
      <c r="D465" s="1">
        <v>3</v>
      </c>
      <c r="E465" s="5">
        <v>549.75</v>
      </c>
      <c r="F465" s="1">
        <v>3</v>
      </c>
      <c r="G465" s="5">
        <v>646.77</v>
      </c>
      <c r="H465" t="s">
        <v>41</v>
      </c>
      <c r="I465" t="s">
        <v>3</v>
      </c>
      <c r="J465" s="1" t="s">
        <v>149</v>
      </c>
      <c r="K465" s="1">
        <v>2022</v>
      </c>
    </row>
    <row r="466" spans="1:11" x14ac:dyDescent="0.35">
      <c r="A466" s="2">
        <v>44702</v>
      </c>
      <c r="B466" t="s">
        <v>98</v>
      </c>
      <c r="C466" t="s">
        <v>20</v>
      </c>
      <c r="D466" s="1">
        <v>3</v>
      </c>
      <c r="E466" s="5">
        <v>194.96999999999997</v>
      </c>
      <c r="F466" s="1">
        <v>5</v>
      </c>
      <c r="G466" s="5">
        <v>499.95</v>
      </c>
      <c r="H466" t="s">
        <v>19</v>
      </c>
      <c r="I466" t="s">
        <v>0</v>
      </c>
      <c r="J466" s="1" t="s">
        <v>149</v>
      </c>
      <c r="K466" s="1">
        <v>2022</v>
      </c>
    </row>
    <row r="467" spans="1:11" x14ac:dyDescent="0.35">
      <c r="A467" s="2">
        <v>44703</v>
      </c>
      <c r="B467" t="s">
        <v>117</v>
      </c>
      <c r="C467" t="s">
        <v>42</v>
      </c>
      <c r="D467" s="1">
        <v>1</v>
      </c>
      <c r="E467" s="5">
        <v>584.99</v>
      </c>
      <c r="F467" s="1">
        <v>2</v>
      </c>
      <c r="G467" s="5">
        <v>1299.98</v>
      </c>
      <c r="H467" t="s">
        <v>29</v>
      </c>
      <c r="I467" t="s">
        <v>3</v>
      </c>
      <c r="J467" s="1" t="s">
        <v>149</v>
      </c>
      <c r="K467" s="1">
        <v>2022</v>
      </c>
    </row>
    <row r="468" spans="1:11" x14ac:dyDescent="0.35">
      <c r="A468" s="2">
        <v>44704</v>
      </c>
      <c r="B468" t="s">
        <v>126</v>
      </c>
      <c r="C468" t="s">
        <v>9</v>
      </c>
      <c r="D468" s="1">
        <v>2</v>
      </c>
      <c r="E468" s="5">
        <v>125.98</v>
      </c>
      <c r="F468" s="1">
        <v>3</v>
      </c>
      <c r="G468" s="5">
        <v>269.97000000000003</v>
      </c>
      <c r="H468" t="s">
        <v>54</v>
      </c>
      <c r="I468" t="s">
        <v>8</v>
      </c>
      <c r="J468" s="1" t="s">
        <v>149</v>
      </c>
      <c r="K468" s="1">
        <v>2022</v>
      </c>
    </row>
    <row r="469" spans="1:11" x14ac:dyDescent="0.35">
      <c r="A469" s="2">
        <v>44705</v>
      </c>
      <c r="B469" t="s">
        <v>105</v>
      </c>
      <c r="C469" t="s">
        <v>36</v>
      </c>
      <c r="D469" s="1">
        <v>0</v>
      </c>
      <c r="E469" s="5">
        <v>0</v>
      </c>
      <c r="F469" s="1">
        <v>5</v>
      </c>
      <c r="G469" s="5">
        <v>299.95</v>
      </c>
      <c r="H469" t="s">
        <v>35</v>
      </c>
      <c r="I469" t="s">
        <v>2</v>
      </c>
      <c r="J469" s="1" t="s">
        <v>149</v>
      </c>
      <c r="K469" s="1">
        <v>2022</v>
      </c>
    </row>
    <row r="470" spans="1:11" x14ac:dyDescent="0.35">
      <c r="A470" s="2">
        <v>44706</v>
      </c>
      <c r="B470" t="s">
        <v>123</v>
      </c>
      <c r="C470" t="s">
        <v>50</v>
      </c>
      <c r="D470" s="1">
        <v>3</v>
      </c>
      <c r="E470" s="5">
        <v>290.25</v>
      </c>
      <c r="F470" s="1">
        <v>2</v>
      </c>
      <c r="G470" s="5">
        <v>258</v>
      </c>
      <c r="H470" t="s">
        <v>48</v>
      </c>
      <c r="I470" t="s">
        <v>8</v>
      </c>
      <c r="J470" s="1" t="s">
        <v>149</v>
      </c>
      <c r="K470" s="1">
        <v>2022</v>
      </c>
    </row>
    <row r="471" spans="1:11" x14ac:dyDescent="0.35">
      <c r="A471" s="2">
        <v>44707</v>
      </c>
      <c r="B471" t="s">
        <v>104</v>
      </c>
      <c r="C471" t="s">
        <v>28</v>
      </c>
      <c r="D471" s="1">
        <v>2</v>
      </c>
      <c r="E471" s="5">
        <v>399.98</v>
      </c>
      <c r="F471" s="1">
        <v>1</v>
      </c>
      <c r="G471" s="5">
        <v>249.99</v>
      </c>
      <c r="H471" t="s">
        <v>29</v>
      </c>
      <c r="I471" t="s">
        <v>2</v>
      </c>
      <c r="J471" s="1" t="s">
        <v>149</v>
      </c>
      <c r="K471" s="1">
        <v>2022</v>
      </c>
    </row>
    <row r="472" spans="1:11" x14ac:dyDescent="0.35">
      <c r="A472" s="2">
        <v>44708</v>
      </c>
      <c r="B472" t="s">
        <v>129</v>
      </c>
      <c r="C472" t="s">
        <v>14</v>
      </c>
      <c r="D472" s="1">
        <v>0</v>
      </c>
      <c r="E472" s="5">
        <v>0</v>
      </c>
      <c r="F472" s="1">
        <v>2</v>
      </c>
      <c r="G472" s="5">
        <v>799.9</v>
      </c>
      <c r="H472" t="s">
        <v>17</v>
      </c>
      <c r="I472" t="s">
        <v>13</v>
      </c>
      <c r="J472" s="1" t="s">
        <v>149</v>
      </c>
      <c r="K472" s="1">
        <v>2022</v>
      </c>
    </row>
    <row r="473" spans="1:11" x14ac:dyDescent="0.35">
      <c r="A473" s="2">
        <v>44709</v>
      </c>
      <c r="B473" t="s">
        <v>128</v>
      </c>
      <c r="C473" t="s">
        <v>11</v>
      </c>
      <c r="D473" s="1">
        <v>1</v>
      </c>
      <c r="E473" s="5">
        <v>74.989999999999995</v>
      </c>
      <c r="F473" s="1">
        <v>2</v>
      </c>
      <c r="G473" s="5">
        <v>199.98</v>
      </c>
      <c r="H473" t="s">
        <v>23</v>
      </c>
      <c r="I473" t="s">
        <v>12</v>
      </c>
      <c r="J473" s="1" t="s">
        <v>149</v>
      </c>
      <c r="K473" s="1">
        <v>2022</v>
      </c>
    </row>
    <row r="474" spans="1:11" x14ac:dyDescent="0.35">
      <c r="A474" s="2">
        <v>44710</v>
      </c>
      <c r="B474" t="s">
        <v>127</v>
      </c>
      <c r="C474" t="s">
        <v>10</v>
      </c>
      <c r="D474" s="1">
        <v>30</v>
      </c>
      <c r="E474" s="5">
        <v>1169.7</v>
      </c>
      <c r="F474" s="1">
        <v>3</v>
      </c>
      <c r="G474" s="5">
        <v>179.97</v>
      </c>
      <c r="H474" t="s">
        <v>55</v>
      </c>
      <c r="I474" t="s">
        <v>12</v>
      </c>
      <c r="J474" s="1" t="s">
        <v>149</v>
      </c>
      <c r="K474" s="1">
        <v>2022</v>
      </c>
    </row>
    <row r="475" spans="1:11" x14ac:dyDescent="0.35">
      <c r="A475" s="2">
        <v>44711</v>
      </c>
      <c r="B475" t="s">
        <v>127</v>
      </c>
      <c r="C475" t="s">
        <v>10</v>
      </c>
      <c r="D475" s="1">
        <v>3</v>
      </c>
      <c r="E475" s="5">
        <v>116.97</v>
      </c>
      <c r="F475" s="1">
        <v>3</v>
      </c>
      <c r="G475" s="5">
        <v>179.97</v>
      </c>
      <c r="H475" t="s">
        <v>55</v>
      </c>
      <c r="I475" t="s">
        <v>12</v>
      </c>
      <c r="J475" s="1" t="s">
        <v>149</v>
      </c>
      <c r="K475" s="1">
        <v>2022</v>
      </c>
    </row>
    <row r="476" spans="1:11" x14ac:dyDescent="0.35">
      <c r="A476" s="2">
        <v>44712</v>
      </c>
      <c r="B476" t="s">
        <v>102</v>
      </c>
      <c r="C476" t="s">
        <v>25</v>
      </c>
      <c r="D476" s="1">
        <v>2</v>
      </c>
      <c r="E476" s="5">
        <v>30</v>
      </c>
      <c r="F476" s="1">
        <v>2</v>
      </c>
      <c r="G476" s="5">
        <v>59.98</v>
      </c>
      <c r="H476" t="s">
        <v>26</v>
      </c>
      <c r="I476" t="s">
        <v>0</v>
      </c>
      <c r="J476" s="1" t="s">
        <v>149</v>
      </c>
      <c r="K476" s="1">
        <v>2022</v>
      </c>
    </row>
    <row r="477" spans="1:11" x14ac:dyDescent="0.35">
      <c r="A477" s="2">
        <v>44713</v>
      </c>
      <c r="B477" t="s">
        <v>98</v>
      </c>
      <c r="C477" t="s">
        <v>20</v>
      </c>
      <c r="D477" s="1">
        <v>1</v>
      </c>
      <c r="E477" s="5">
        <v>64.989999999999995</v>
      </c>
      <c r="F477" s="1">
        <v>5</v>
      </c>
      <c r="G477" s="5">
        <v>499.95</v>
      </c>
      <c r="H477" t="s">
        <v>19</v>
      </c>
      <c r="I477" t="s">
        <v>0</v>
      </c>
      <c r="J477" s="1" t="s">
        <v>150</v>
      </c>
      <c r="K477" s="1">
        <v>2022</v>
      </c>
    </row>
    <row r="478" spans="1:11" x14ac:dyDescent="0.35">
      <c r="A478" s="2">
        <v>44714</v>
      </c>
      <c r="B478" t="s">
        <v>124</v>
      </c>
      <c r="C478" t="s">
        <v>51</v>
      </c>
      <c r="D478" s="1">
        <v>37</v>
      </c>
      <c r="E478" s="5">
        <v>3579.75</v>
      </c>
      <c r="F478" s="1">
        <v>1</v>
      </c>
      <c r="G478" s="5">
        <v>129</v>
      </c>
      <c r="H478" t="s">
        <v>52</v>
      </c>
      <c r="I478" t="s">
        <v>8</v>
      </c>
      <c r="J478" s="1" t="s">
        <v>150</v>
      </c>
      <c r="K478" s="1">
        <v>2022</v>
      </c>
    </row>
    <row r="479" spans="1:11" x14ac:dyDescent="0.35">
      <c r="A479" s="2">
        <v>44715</v>
      </c>
      <c r="B479" t="s">
        <v>126</v>
      </c>
      <c r="C479" t="s">
        <v>9</v>
      </c>
      <c r="D479" s="1">
        <v>1</v>
      </c>
      <c r="E479" s="5">
        <v>62.99</v>
      </c>
      <c r="F479" s="1">
        <v>5</v>
      </c>
      <c r="G479" s="5">
        <v>449.95</v>
      </c>
      <c r="H479" t="s">
        <v>54</v>
      </c>
      <c r="I479" t="s">
        <v>8</v>
      </c>
      <c r="J479" s="1" t="s">
        <v>150</v>
      </c>
      <c r="K479" s="1">
        <v>2022</v>
      </c>
    </row>
    <row r="480" spans="1:11" x14ac:dyDescent="0.35">
      <c r="A480" s="2">
        <v>44716</v>
      </c>
      <c r="B480" t="s">
        <v>101</v>
      </c>
      <c r="C480" t="s">
        <v>24</v>
      </c>
      <c r="D480" s="1">
        <v>38</v>
      </c>
      <c r="E480" s="5">
        <v>532</v>
      </c>
      <c r="F480" s="1">
        <v>3</v>
      </c>
      <c r="G480" s="5">
        <v>83.97</v>
      </c>
      <c r="H480" t="s">
        <v>23</v>
      </c>
      <c r="I480" t="s">
        <v>0</v>
      </c>
      <c r="J480" s="1" t="s">
        <v>150</v>
      </c>
      <c r="K480" s="1">
        <v>2022</v>
      </c>
    </row>
    <row r="481" spans="1:11" x14ac:dyDescent="0.35">
      <c r="A481" s="2">
        <v>44717</v>
      </c>
      <c r="B481" t="s">
        <v>119</v>
      </c>
      <c r="C481" t="s">
        <v>45</v>
      </c>
      <c r="D481" s="1">
        <v>0</v>
      </c>
      <c r="E481" s="5">
        <v>0</v>
      </c>
      <c r="F481" s="1">
        <v>5</v>
      </c>
      <c r="G481" s="5">
        <v>350</v>
      </c>
      <c r="H481" t="s">
        <v>46</v>
      </c>
      <c r="I481" t="s">
        <v>4</v>
      </c>
      <c r="J481" s="1" t="s">
        <v>150</v>
      </c>
      <c r="K481" s="1">
        <v>2022</v>
      </c>
    </row>
    <row r="482" spans="1:11" x14ac:dyDescent="0.35">
      <c r="A482" s="2">
        <v>44718</v>
      </c>
      <c r="B482" t="s">
        <v>106</v>
      </c>
      <c r="C482" t="s">
        <v>37</v>
      </c>
      <c r="D482" s="1">
        <v>46</v>
      </c>
      <c r="E482" s="5">
        <v>1011.54</v>
      </c>
      <c r="F482" s="1">
        <v>4</v>
      </c>
      <c r="G482" s="5">
        <v>159.96</v>
      </c>
      <c r="H482" t="s">
        <v>23</v>
      </c>
      <c r="I482" t="s">
        <v>2</v>
      </c>
      <c r="J482" s="1" t="s">
        <v>150</v>
      </c>
      <c r="K482" s="1">
        <v>2022</v>
      </c>
    </row>
    <row r="483" spans="1:11" x14ac:dyDescent="0.35">
      <c r="A483" s="2">
        <v>44719</v>
      </c>
      <c r="B483" t="s">
        <v>113</v>
      </c>
      <c r="C483" t="s">
        <v>40</v>
      </c>
      <c r="D483" s="1">
        <v>2</v>
      </c>
      <c r="E483" s="5">
        <v>366.5</v>
      </c>
      <c r="F483" s="1">
        <v>3</v>
      </c>
      <c r="G483" s="5">
        <v>646.77</v>
      </c>
      <c r="H483" t="s">
        <v>41</v>
      </c>
      <c r="I483" t="s">
        <v>3</v>
      </c>
      <c r="J483" s="1" t="s">
        <v>150</v>
      </c>
      <c r="K483" s="1">
        <v>2022</v>
      </c>
    </row>
    <row r="484" spans="1:11" x14ac:dyDescent="0.35">
      <c r="A484" s="2">
        <v>44720</v>
      </c>
      <c r="B484" t="s">
        <v>113</v>
      </c>
      <c r="C484" t="s">
        <v>40</v>
      </c>
      <c r="D484" s="1">
        <v>1</v>
      </c>
      <c r="E484" s="5">
        <v>183.25</v>
      </c>
      <c r="F484" s="1">
        <v>2</v>
      </c>
      <c r="G484" s="5">
        <v>431.18</v>
      </c>
      <c r="H484" t="s">
        <v>41</v>
      </c>
      <c r="I484" t="s">
        <v>3</v>
      </c>
      <c r="J484" s="1" t="s">
        <v>150</v>
      </c>
      <c r="K484" s="1">
        <v>2022</v>
      </c>
    </row>
    <row r="485" spans="1:11" x14ac:dyDescent="0.35">
      <c r="A485" s="2">
        <v>44721</v>
      </c>
      <c r="B485" t="s">
        <v>118</v>
      </c>
      <c r="C485" t="s">
        <v>5</v>
      </c>
      <c r="D485" s="1">
        <v>0</v>
      </c>
      <c r="E485" s="5">
        <v>0</v>
      </c>
      <c r="F485" s="1">
        <v>1</v>
      </c>
      <c r="G485" s="5">
        <v>4995</v>
      </c>
      <c r="H485" t="s">
        <v>17</v>
      </c>
      <c r="I485" t="s">
        <v>4</v>
      </c>
      <c r="J485" s="1" t="s">
        <v>150</v>
      </c>
      <c r="K485" s="1">
        <v>2022</v>
      </c>
    </row>
    <row r="486" spans="1:11" x14ac:dyDescent="0.35">
      <c r="A486" s="2">
        <v>44722</v>
      </c>
      <c r="B486" t="s">
        <v>117</v>
      </c>
      <c r="C486" t="s">
        <v>42</v>
      </c>
      <c r="D486" s="1">
        <v>0</v>
      </c>
      <c r="E486" s="5">
        <v>0</v>
      </c>
      <c r="F486" s="1">
        <v>4</v>
      </c>
      <c r="G486" s="5">
        <v>2599.96</v>
      </c>
      <c r="H486" t="s">
        <v>29</v>
      </c>
      <c r="I486" t="s">
        <v>3</v>
      </c>
      <c r="J486" s="1" t="s">
        <v>150</v>
      </c>
      <c r="K486" s="1">
        <v>2022</v>
      </c>
    </row>
    <row r="487" spans="1:11" x14ac:dyDescent="0.35">
      <c r="A487" s="2">
        <v>44723</v>
      </c>
      <c r="B487" t="s">
        <v>126</v>
      </c>
      <c r="C487" t="s">
        <v>9</v>
      </c>
      <c r="D487" s="1">
        <v>3</v>
      </c>
      <c r="E487" s="5">
        <v>188.97</v>
      </c>
      <c r="F487" s="1">
        <v>1</v>
      </c>
      <c r="G487" s="5">
        <v>89.99</v>
      </c>
      <c r="H487" t="s">
        <v>54</v>
      </c>
      <c r="I487" t="s">
        <v>8</v>
      </c>
      <c r="J487" s="1" t="s">
        <v>150</v>
      </c>
      <c r="K487" s="1">
        <v>2022</v>
      </c>
    </row>
    <row r="488" spans="1:11" x14ac:dyDescent="0.35">
      <c r="A488" s="2">
        <v>44724</v>
      </c>
      <c r="B488" t="s">
        <v>121</v>
      </c>
      <c r="C488" t="s">
        <v>7</v>
      </c>
      <c r="D488" s="1">
        <v>3</v>
      </c>
      <c r="E488" s="5">
        <v>36</v>
      </c>
      <c r="F488" s="1">
        <v>2</v>
      </c>
      <c r="G488" s="5">
        <v>40</v>
      </c>
      <c r="H488" t="s">
        <v>48</v>
      </c>
      <c r="I488" t="s">
        <v>8</v>
      </c>
      <c r="J488" s="1" t="s">
        <v>150</v>
      </c>
      <c r="K488" s="1">
        <v>2022</v>
      </c>
    </row>
    <row r="489" spans="1:11" x14ac:dyDescent="0.35">
      <c r="A489" s="2">
        <v>44725</v>
      </c>
      <c r="B489" t="s">
        <v>104</v>
      </c>
      <c r="C489" t="s">
        <v>28</v>
      </c>
      <c r="D489" s="1">
        <v>2</v>
      </c>
      <c r="E489" s="5">
        <v>399.98</v>
      </c>
      <c r="F489" s="1">
        <v>3</v>
      </c>
      <c r="G489" s="5">
        <v>749.97</v>
      </c>
      <c r="H489" t="s">
        <v>29</v>
      </c>
      <c r="I489" t="s">
        <v>2</v>
      </c>
      <c r="J489" s="1" t="s">
        <v>150</v>
      </c>
      <c r="K489" s="1">
        <v>2022</v>
      </c>
    </row>
    <row r="490" spans="1:11" x14ac:dyDescent="0.35">
      <c r="A490" s="2">
        <v>44726</v>
      </c>
      <c r="B490" t="s">
        <v>96</v>
      </c>
      <c r="C490" t="s">
        <v>1</v>
      </c>
      <c r="D490" s="1">
        <v>2</v>
      </c>
      <c r="E490" s="5">
        <v>691.18</v>
      </c>
      <c r="F490" s="1">
        <v>2</v>
      </c>
      <c r="G490" s="5">
        <v>863.98</v>
      </c>
      <c r="H490" t="s">
        <v>17</v>
      </c>
      <c r="I490" t="s">
        <v>0</v>
      </c>
      <c r="J490" s="1" t="s">
        <v>150</v>
      </c>
      <c r="K490" s="1">
        <v>2022</v>
      </c>
    </row>
    <row r="491" spans="1:11" x14ac:dyDescent="0.35">
      <c r="A491" s="2">
        <v>44727</v>
      </c>
      <c r="B491" t="s">
        <v>110</v>
      </c>
      <c r="C491" t="s">
        <v>32</v>
      </c>
      <c r="D491" s="1">
        <v>2</v>
      </c>
      <c r="E491" s="5">
        <v>46.06</v>
      </c>
      <c r="F491" s="1">
        <v>2</v>
      </c>
      <c r="G491" s="5">
        <v>83.76</v>
      </c>
      <c r="H491" t="s">
        <v>33</v>
      </c>
      <c r="I491" t="s">
        <v>2</v>
      </c>
      <c r="J491" s="1" t="s">
        <v>150</v>
      </c>
      <c r="K491" s="1">
        <v>2022</v>
      </c>
    </row>
    <row r="492" spans="1:11" x14ac:dyDescent="0.35">
      <c r="A492" s="2">
        <v>44728</v>
      </c>
      <c r="B492" t="s">
        <v>97</v>
      </c>
      <c r="C492" t="s">
        <v>18</v>
      </c>
      <c r="D492" s="1">
        <v>1</v>
      </c>
      <c r="E492" s="5">
        <v>174.99</v>
      </c>
      <c r="F492" s="1">
        <v>1</v>
      </c>
      <c r="G492" s="5">
        <v>249.99</v>
      </c>
      <c r="H492" t="s">
        <v>19</v>
      </c>
      <c r="I492" t="s">
        <v>0</v>
      </c>
      <c r="J492" s="1" t="s">
        <v>150</v>
      </c>
      <c r="K492" s="1">
        <v>2022</v>
      </c>
    </row>
    <row r="493" spans="1:11" x14ac:dyDescent="0.35">
      <c r="A493" s="2">
        <v>44729</v>
      </c>
      <c r="B493" t="s">
        <v>112</v>
      </c>
      <c r="C493" t="s">
        <v>39</v>
      </c>
      <c r="D493" s="1">
        <v>32</v>
      </c>
      <c r="E493" s="5">
        <v>6655.68</v>
      </c>
      <c r="F493" s="1">
        <v>4</v>
      </c>
      <c r="G493" s="5">
        <v>1039.96</v>
      </c>
      <c r="H493" t="s">
        <v>29</v>
      </c>
      <c r="I493" t="s">
        <v>3</v>
      </c>
      <c r="J493" s="1" t="s">
        <v>150</v>
      </c>
      <c r="K493" s="1">
        <v>2022</v>
      </c>
    </row>
    <row r="494" spans="1:11" x14ac:dyDescent="0.35">
      <c r="A494" s="2">
        <v>44730</v>
      </c>
      <c r="B494" t="s">
        <v>108</v>
      </c>
      <c r="C494" t="s">
        <v>30</v>
      </c>
      <c r="D494" s="1">
        <v>0</v>
      </c>
      <c r="E494" s="5">
        <v>0</v>
      </c>
      <c r="F494" s="1">
        <v>4</v>
      </c>
      <c r="G494" s="5">
        <v>201.28</v>
      </c>
      <c r="H494" t="s">
        <v>33</v>
      </c>
      <c r="I494" t="s">
        <v>2</v>
      </c>
      <c r="J494" s="1" t="s">
        <v>150</v>
      </c>
      <c r="K494" s="1">
        <v>2022</v>
      </c>
    </row>
    <row r="495" spans="1:11" x14ac:dyDescent="0.35">
      <c r="A495" s="2">
        <v>44731</v>
      </c>
      <c r="B495" t="s">
        <v>116</v>
      </c>
      <c r="C495" t="s">
        <v>37</v>
      </c>
      <c r="D495" s="1">
        <v>1</v>
      </c>
      <c r="E495" s="5">
        <v>20</v>
      </c>
      <c r="F495" s="1">
        <v>2</v>
      </c>
      <c r="G495" s="5">
        <v>79.98</v>
      </c>
      <c r="H495" t="s">
        <v>23</v>
      </c>
      <c r="I495" t="s">
        <v>3</v>
      </c>
      <c r="J495" s="1" t="s">
        <v>150</v>
      </c>
      <c r="K495" s="1">
        <v>2022</v>
      </c>
    </row>
    <row r="496" spans="1:11" x14ac:dyDescent="0.35">
      <c r="A496" s="2">
        <v>44732</v>
      </c>
      <c r="B496" t="s">
        <v>118</v>
      </c>
      <c r="C496" t="s">
        <v>5</v>
      </c>
      <c r="D496" s="1">
        <v>0</v>
      </c>
      <c r="E496" s="5">
        <v>0</v>
      </c>
      <c r="F496" s="1">
        <v>2</v>
      </c>
      <c r="G496" s="5">
        <v>9990</v>
      </c>
      <c r="H496" t="s">
        <v>17</v>
      </c>
      <c r="I496" t="s">
        <v>4</v>
      </c>
      <c r="J496" s="1" t="s">
        <v>150</v>
      </c>
      <c r="K496" s="1">
        <v>2022</v>
      </c>
    </row>
    <row r="497" spans="1:11" x14ac:dyDescent="0.35">
      <c r="A497" s="2">
        <v>44733</v>
      </c>
      <c r="B497" t="s">
        <v>103</v>
      </c>
      <c r="C497" t="s">
        <v>27</v>
      </c>
      <c r="D497" s="1">
        <v>43</v>
      </c>
      <c r="E497" s="5">
        <v>10083.5</v>
      </c>
      <c r="F497" s="1">
        <v>3</v>
      </c>
      <c r="G497" s="5">
        <v>827.64</v>
      </c>
      <c r="H497" t="s">
        <v>19</v>
      </c>
      <c r="I497" t="s">
        <v>0</v>
      </c>
      <c r="J497" s="1" t="s">
        <v>150</v>
      </c>
      <c r="K497" s="1">
        <v>2022</v>
      </c>
    </row>
    <row r="498" spans="1:11" x14ac:dyDescent="0.35">
      <c r="A498" s="2">
        <v>44734</v>
      </c>
      <c r="B498" t="s">
        <v>125</v>
      </c>
      <c r="C498" t="s">
        <v>53</v>
      </c>
      <c r="D498" s="1">
        <v>0</v>
      </c>
      <c r="E498" s="5">
        <v>0</v>
      </c>
      <c r="F498" s="1">
        <v>4</v>
      </c>
      <c r="G498" s="5">
        <v>359.96</v>
      </c>
      <c r="H498" t="s">
        <v>23</v>
      </c>
      <c r="I498" t="s">
        <v>8</v>
      </c>
      <c r="J498" s="1" t="s">
        <v>150</v>
      </c>
      <c r="K498" s="1">
        <v>2022</v>
      </c>
    </row>
    <row r="499" spans="1:11" x14ac:dyDescent="0.35">
      <c r="A499" s="2">
        <v>44735</v>
      </c>
      <c r="B499" t="s">
        <v>122</v>
      </c>
      <c r="C499" t="s">
        <v>49</v>
      </c>
      <c r="D499" s="1">
        <v>42</v>
      </c>
      <c r="E499" s="5">
        <v>8889.3000000000011</v>
      </c>
      <c r="F499" s="1">
        <v>1</v>
      </c>
      <c r="G499" s="5">
        <v>249</v>
      </c>
      <c r="H499" t="s">
        <v>133</v>
      </c>
      <c r="I499" t="s">
        <v>8</v>
      </c>
      <c r="J499" s="1" t="s">
        <v>150</v>
      </c>
      <c r="K499" s="1">
        <v>2022</v>
      </c>
    </row>
    <row r="500" spans="1:11" x14ac:dyDescent="0.35">
      <c r="A500" s="2">
        <v>44736</v>
      </c>
      <c r="B500" t="s">
        <v>130</v>
      </c>
      <c r="C500" t="s">
        <v>56</v>
      </c>
      <c r="D500" s="1">
        <v>0</v>
      </c>
      <c r="E500" s="5">
        <v>0</v>
      </c>
      <c r="F500" s="1">
        <v>5</v>
      </c>
      <c r="G500" s="5">
        <v>1745</v>
      </c>
      <c r="H500" t="s">
        <v>57</v>
      </c>
      <c r="I500" t="s">
        <v>13</v>
      </c>
      <c r="J500" s="1" t="s">
        <v>150</v>
      </c>
      <c r="K500" s="1">
        <v>2022</v>
      </c>
    </row>
    <row r="501" spans="1:11" x14ac:dyDescent="0.35">
      <c r="A501" s="2">
        <v>44737</v>
      </c>
      <c r="B501" t="s">
        <v>105</v>
      </c>
      <c r="C501" t="s">
        <v>36</v>
      </c>
      <c r="D501" s="1">
        <v>3</v>
      </c>
      <c r="E501" s="5">
        <v>116.97</v>
      </c>
      <c r="F501" s="1">
        <v>3</v>
      </c>
      <c r="G501" s="5">
        <v>179.97</v>
      </c>
      <c r="H501" t="s">
        <v>35</v>
      </c>
      <c r="I501" t="s">
        <v>2</v>
      </c>
      <c r="J501" s="1" t="s">
        <v>150</v>
      </c>
      <c r="K501" s="1">
        <v>2022</v>
      </c>
    </row>
    <row r="502" spans="1:11" x14ac:dyDescent="0.35">
      <c r="A502" s="2">
        <v>44738</v>
      </c>
      <c r="B502" t="s">
        <v>98</v>
      </c>
      <c r="C502" t="s">
        <v>20</v>
      </c>
      <c r="D502" s="1">
        <v>3</v>
      </c>
      <c r="E502" s="5">
        <v>194.96999999999997</v>
      </c>
      <c r="F502" s="1">
        <v>4</v>
      </c>
      <c r="G502" s="5">
        <v>399.96</v>
      </c>
      <c r="H502" t="s">
        <v>19</v>
      </c>
      <c r="I502" t="s">
        <v>0</v>
      </c>
      <c r="J502" s="1" t="s">
        <v>150</v>
      </c>
      <c r="K502" s="1">
        <v>2022</v>
      </c>
    </row>
    <row r="503" spans="1:11" x14ac:dyDescent="0.35">
      <c r="A503" s="2">
        <v>44739</v>
      </c>
      <c r="B503" t="s">
        <v>107</v>
      </c>
      <c r="C503" t="s">
        <v>38</v>
      </c>
      <c r="D503" s="1">
        <v>3</v>
      </c>
      <c r="E503" s="5">
        <v>65.97</v>
      </c>
      <c r="F503" s="1">
        <v>2</v>
      </c>
      <c r="G503" s="5">
        <v>79.98</v>
      </c>
      <c r="H503" t="s">
        <v>23</v>
      </c>
      <c r="I503" t="s">
        <v>2</v>
      </c>
      <c r="J503" s="1" t="s">
        <v>150</v>
      </c>
      <c r="K503" s="1">
        <v>2022</v>
      </c>
    </row>
    <row r="504" spans="1:11" x14ac:dyDescent="0.35">
      <c r="A504" s="2">
        <v>44740</v>
      </c>
      <c r="B504" t="s">
        <v>131</v>
      </c>
      <c r="C504" t="s">
        <v>16</v>
      </c>
      <c r="D504" s="1">
        <v>2</v>
      </c>
      <c r="E504" s="5">
        <v>69.099999999999994</v>
      </c>
      <c r="F504" s="1">
        <v>3</v>
      </c>
      <c r="G504" s="5">
        <v>159.44999999999999</v>
      </c>
      <c r="H504" t="s">
        <v>58</v>
      </c>
      <c r="I504" t="s">
        <v>13</v>
      </c>
      <c r="J504" s="1" t="s">
        <v>150</v>
      </c>
      <c r="K504" s="1">
        <v>2022</v>
      </c>
    </row>
    <row r="505" spans="1:11" x14ac:dyDescent="0.35">
      <c r="A505" s="2">
        <v>44741</v>
      </c>
      <c r="B505" t="s">
        <v>114</v>
      </c>
      <c r="C505" t="s">
        <v>43</v>
      </c>
      <c r="D505" s="1">
        <v>1</v>
      </c>
      <c r="E505" s="5">
        <v>20</v>
      </c>
      <c r="F505" s="1">
        <v>5</v>
      </c>
      <c r="G505" s="5">
        <v>199.95</v>
      </c>
      <c r="H505" t="s">
        <v>26</v>
      </c>
      <c r="I505" t="s">
        <v>3</v>
      </c>
      <c r="J505" s="1" t="s">
        <v>150</v>
      </c>
      <c r="K505" s="1">
        <v>2022</v>
      </c>
    </row>
    <row r="506" spans="1:11" x14ac:dyDescent="0.35">
      <c r="A506" s="2">
        <v>44742</v>
      </c>
      <c r="B506" t="s">
        <v>119</v>
      </c>
      <c r="C506" t="s">
        <v>45</v>
      </c>
      <c r="D506" s="1">
        <v>43</v>
      </c>
      <c r="E506" s="5">
        <v>1505</v>
      </c>
      <c r="F506" s="1">
        <v>1</v>
      </c>
      <c r="G506" s="5">
        <v>70</v>
      </c>
      <c r="H506" t="s">
        <v>46</v>
      </c>
      <c r="I506" t="s">
        <v>4</v>
      </c>
      <c r="J506" s="1" t="s">
        <v>150</v>
      </c>
      <c r="K506" s="1">
        <v>2022</v>
      </c>
    </row>
    <row r="507" spans="1:11" x14ac:dyDescent="0.35">
      <c r="A507" s="2">
        <v>44743</v>
      </c>
      <c r="B507" t="s">
        <v>123</v>
      </c>
      <c r="C507" t="s">
        <v>50</v>
      </c>
      <c r="D507" s="1">
        <v>2</v>
      </c>
      <c r="E507" s="5">
        <v>193.5</v>
      </c>
      <c r="F507" s="1">
        <v>4</v>
      </c>
      <c r="G507" s="5">
        <v>516</v>
      </c>
      <c r="H507" t="s">
        <v>48</v>
      </c>
      <c r="I507" t="s">
        <v>8</v>
      </c>
      <c r="J507" s="1" t="s">
        <v>151</v>
      </c>
      <c r="K507" s="1">
        <v>2022</v>
      </c>
    </row>
    <row r="508" spans="1:11" x14ac:dyDescent="0.35">
      <c r="A508" s="2">
        <v>44744</v>
      </c>
      <c r="B508" t="s">
        <v>120</v>
      </c>
      <c r="C508" t="s">
        <v>6</v>
      </c>
      <c r="D508" s="1">
        <v>1</v>
      </c>
      <c r="E508" s="5">
        <v>12600</v>
      </c>
      <c r="F508" s="1">
        <v>2</v>
      </c>
      <c r="G508" s="5">
        <v>28000</v>
      </c>
      <c r="H508" t="s">
        <v>47</v>
      </c>
      <c r="I508" t="s">
        <v>4</v>
      </c>
      <c r="J508" s="1" t="s">
        <v>151</v>
      </c>
      <c r="K508" s="1">
        <v>2022</v>
      </c>
    </row>
    <row r="509" spans="1:11" x14ac:dyDescent="0.35">
      <c r="A509" s="2">
        <v>44745</v>
      </c>
      <c r="B509" t="s">
        <v>123</v>
      </c>
      <c r="C509" t="s">
        <v>50</v>
      </c>
      <c r="D509" s="1">
        <v>2</v>
      </c>
      <c r="E509" s="5">
        <v>193.5</v>
      </c>
      <c r="F509" s="1">
        <v>5</v>
      </c>
      <c r="G509" s="5">
        <v>645</v>
      </c>
      <c r="H509" t="s">
        <v>48</v>
      </c>
      <c r="I509" t="s">
        <v>8</v>
      </c>
      <c r="J509" s="1" t="s">
        <v>151</v>
      </c>
      <c r="K509" s="1">
        <v>2022</v>
      </c>
    </row>
    <row r="510" spans="1:11" x14ac:dyDescent="0.35">
      <c r="A510" s="2">
        <v>44746</v>
      </c>
      <c r="B510" t="s">
        <v>108</v>
      </c>
      <c r="C510" t="s">
        <v>30</v>
      </c>
      <c r="D510" s="1">
        <v>1</v>
      </c>
      <c r="E510" s="5">
        <v>32.71</v>
      </c>
      <c r="F510" s="1">
        <v>2</v>
      </c>
      <c r="G510" s="5">
        <v>100.64</v>
      </c>
      <c r="H510" t="s">
        <v>33</v>
      </c>
      <c r="I510" t="s">
        <v>2</v>
      </c>
      <c r="J510" s="1" t="s">
        <v>151</v>
      </c>
      <c r="K510" s="1">
        <v>2022</v>
      </c>
    </row>
    <row r="511" spans="1:11" x14ac:dyDescent="0.35">
      <c r="A511" s="2">
        <v>44747</v>
      </c>
      <c r="B511" t="s">
        <v>120</v>
      </c>
      <c r="C511" t="s">
        <v>6</v>
      </c>
      <c r="D511" s="1">
        <v>1</v>
      </c>
      <c r="E511" s="5">
        <v>12600</v>
      </c>
      <c r="F511" s="1">
        <v>2</v>
      </c>
      <c r="G511" s="5">
        <v>28000</v>
      </c>
      <c r="H511" t="s">
        <v>47</v>
      </c>
      <c r="I511" t="s">
        <v>4</v>
      </c>
      <c r="J511" s="1" t="s">
        <v>151</v>
      </c>
      <c r="K511" s="1">
        <v>2022</v>
      </c>
    </row>
    <row r="512" spans="1:11" x14ac:dyDescent="0.35">
      <c r="A512" s="2">
        <v>44748</v>
      </c>
      <c r="B512" t="s">
        <v>120</v>
      </c>
      <c r="C512" t="s">
        <v>6</v>
      </c>
      <c r="D512" s="1">
        <v>0</v>
      </c>
      <c r="E512" s="5">
        <v>0</v>
      </c>
      <c r="F512" s="1">
        <v>1</v>
      </c>
      <c r="G512" s="5">
        <v>14000</v>
      </c>
      <c r="H512" t="s">
        <v>47</v>
      </c>
      <c r="I512" t="s">
        <v>4</v>
      </c>
      <c r="J512" s="1" t="s">
        <v>151</v>
      </c>
      <c r="K512" s="1">
        <v>2022</v>
      </c>
    </row>
    <row r="513" spans="1:11" x14ac:dyDescent="0.35">
      <c r="A513" s="2">
        <v>44749</v>
      </c>
      <c r="B513" t="s">
        <v>107</v>
      </c>
      <c r="C513" t="s">
        <v>38</v>
      </c>
      <c r="D513" s="1">
        <v>0</v>
      </c>
      <c r="E513" s="5">
        <v>0</v>
      </c>
      <c r="F513" s="1">
        <v>2</v>
      </c>
      <c r="G513" s="5">
        <v>79.98</v>
      </c>
      <c r="H513" t="s">
        <v>23</v>
      </c>
      <c r="I513" t="s">
        <v>2</v>
      </c>
      <c r="J513" s="1" t="s">
        <v>151</v>
      </c>
      <c r="K513" s="1">
        <v>2022</v>
      </c>
    </row>
    <row r="514" spans="1:11" x14ac:dyDescent="0.35">
      <c r="A514" s="2">
        <v>44750</v>
      </c>
      <c r="B514" t="s">
        <v>113</v>
      </c>
      <c r="C514" t="s">
        <v>40</v>
      </c>
      <c r="D514" s="1">
        <v>0</v>
      </c>
      <c r="E514" s="5">
        <v>0</v>
      </c>
      <c r="F514" s="1">
        <v>3</v>
      </c>
      <c r="G514" s="5">
        <v>646.77</v>
      </c>
      <c r="H514" t="s">
        <v>41</v>
      </c>
      <c r="I514" t="s">
        <v>3</v>
      </c>
      <c r="J514" s="1" t="s">
        <v>151</v>
      </c>
      <c r="K514" s="1">
        <v>2022</v>
      </c>
    </row>
    <row r="515" spans="1:11" x14ac:dyDescent="0.35">
      <c r="A515" s="2">
        <v>44751</v>
      </c>
      <c r="B515" t="s">
        <v>97</v>
      </c>
      <c r="C515" t="s">
        <v>18</v>
      </c>
      <c r="D515" s="1">
        <v>0</v>
      </c>
      <c r="E515" s="5">
        <v>0</v>
      </c>
      <c r="F515" s="1">
        <v>1</v>
      </c>
      <c r="G515" s="5">
        <v>249.99</v>
      </c>
      <c r="H515" t="s">
        <v>19</v>
      </c>
      <c r="I515" t="s">
        <v>0</v>
      </c>
      <c r="J515" s="1" t="s">
        <v>151</v>
      </c>
      <c r="K515" s="1">
        <v>2022</v>
      </c>
    </row>
    <row r="516" spans="1:11" x14ac:dyDescent="0.35">
      <c r="A516" s="2">
        <v>44752</v>
      </c>
      <c r="B516" t="s">
        <v>122</v>
      </c>
      <c r="C516" t="s">
        <v>49</v>
      </c>
      <c r="D516" s="1">
        <v>0</v>
      </c>
      <c r="E516" s="5">
        <v>0</v>
      </c>
      <c r="F516" s="1">
        <v>5</v>
      </c>
      <c r="G516" s="5">
        <v>1245</v>
      </c>
      <c r="H516" t="s">
        <v>133</v>
      </c>
      <c r="I516" t="s">
        <v>8</v>
      </c>
      <c r="J516" s="1" t="s">
        <v>151</v>
      </c>
      <c r="K516" s="1">
        <v>2022</v>
      </c>
    </row>
    <row r="517" spans="1:11" x14ac:dyDescent="0.35">
      <c r="A517" s="2">
        <v>44753</v>
      </c>
      <c r="B517" t="s">
        <v>105</v>
      </c>
      <c r="C517" t="s">
        <v>36</v>
      </c>
      <c r="D517" s="1">
        <v>2</v>
      </c>
      <c r="E517" s="5">
        <v>77.98</v>
      </c>
      <c r="F517" s="1">
        <v>3</v>
      </c>
      <c r="G517" s="5">
        <v>179.97</v>
      </c>
      <c r="H517" t="s">
        <v>35</v>
      </c>
      <c r="I517" t="s">
        <v>2</v>
      </c>
      <c r="J517" s="1" t="s">
        <v>151</v>
      </c>
      <c r="K517" s="1">
        <v>2022</v>
      </c>
    </row>
    <row r="518" spans="1:11" x14ac:dyDescent="0.35">
      <c r="A518" s="2">
        <v>44754</v>
      </c>
      <c r="B518" t="s">
        <v>116</v>
      </c>
      <c r="C518" t="s">
        <v>37</v>
      </c>
      <c r="D518" s="1">
        <v>2</v>
      </c>
      <c r="E518" s="5">
        <v>40</v>
      </c>
      <c r="F518" s="1">
        <v>5</v>
      </c>
      <c r="G518" s="5">
        <v>199.95</v>
      </c>
      <c r="H518" t="s">
        <v>23</v>
      </c>
      <c r="I518" t="s">
        <v>3</v>
      </c>
      <c r="J518" s="1" t="s">
        <v>151</v>
      </c>
      <c r="K518" s="1">
        <v>2022</v>
      </c>
    </row>
    <row r="519" spans="1:11" x14ac:dyDescent="0.35">
      <c r="A519" s="2">
        <v>44755</v>
      </c>
      <c r="B519" t="s">
        <v>120</v>
      </c>
      <c r="C519" t="s">
        <v>6</v>
      </c>
      <c r="D519" s="1">
        <v>1</v>
      </c>
      <c r="E519" s="5">
        <v>12600</v>
      </c>
      <c r="F519" s="1">
        <v>1</v>
      </c>
      <c r="G519" s="5">
        <v>14000</v>
      </c>
      <c r="H519" t="s">
        <v>47</v>
      </c>
      <c r="I519" t="s">
        <v>4</v>
      </c>
      <c r="J519" s="1" t="s">
        <v>151</v>
      </c>
      <c r="K519" s="1">
        <v>2022</v>
      </c>
    </row>
    <row r="520" spans="1:11" x14ac:dyDescent="0.35">
      <c r="A520" s="2">
        <v>44756</v>
      </c>
      <c r="B520" t="s">
        <v>118</v>
      </c>
      <c r="C520" t="s">
        <v>5</v>
      </c>
      <c r="D520" s="1">
        <v>45</v>
      </c>
      <c r="E520" s="5">
        <v>202297.5</v>
      </c>
      <c r="F520" s="1">
        <v>3</v>
      </c>
      <c r="G520" s="5">
        <v>14985</v>
      </c>
      <c r="H520" t="s">
        <v>17</v>
      </c>
      <c r="I520" t="s">
        <v>4</v>
      </c>
      <c r="J520" s="1" t="s">
        <v>151</v>
      </c>
      <c r="K520" s="1">
        <v>2022</v>
      </c>
    </row>
    <row r="521" spans="1:11" x14ac:dyDescent="0.35">
      <c r="A521" s="2">
        <v>44757</v>
      </c>
      <c r="B521" t="s">
        <v>102</v>
      </c>
      <c r="C521" t="s">
        <v>25</v>
      </c>
      <c r="D521" s="1">
        <v>3</v>
      </c>
      <c r="E521" s="5">
        <v>45</v>
      </c>
      <c r="F521" s="1">
        <v>1</v>
      </c>
      <c r="G521" s="5">
        <v>29.99</v>
      </c>
      <c r="H521" t="s">
        <v>26</v>
      </c>
      <c r="I521" t="s">
        <v>0</v>
      </c>
      <c r="J521" s="1" t="s">
        <v>151</v>
      </c>
      <c r="K521" s="1">
        <v>2022</v>
      </c>
    </row>
    <row r="522" spans="1:11" x14ac:dyDescent="0.35">
      <c r="A522" s="2">
        <v>44758</v>
      </c>
      <c r="B522" t="s">
        <v>98</v>
      </c>
      <c r="C522" t="s">
        <v>20</v>
      </c>
      <c r="D522" s="1">
        <v>2</v>
      </c>
      <c r="E522" s="5">
        <v>129.97999999999999</v>
      </c>
      <c r="F522" s="1">
        <v>2</v>
      </c>
      <c r="G522" s="5">
        <v>199.98</v>
      </c>
      <c r="H522" t="s">
        <v>19</v>
      </c>
      <c r="I522" t="s">
        <v>0</v>
      </c>
      <c r="J522" s="1" t="s">
        <v>151</v>
      </c>
      <c r="K522" s="1">
        <v>2022</v>
      </c>
    </row>
    <row r="523" spans="1:11" x14ac:dyDescent="0.35">
      <c r="A523" s="2">
        <v>44759</v>
      </c>
      <c r="B523" t="s">
        <v>118</v>
      </c>
      <c r="C523" t="s">
        <v>5</v>
      </c>
      <c r="D523" s="1">
        <v>2</v>
      </c>
      <c r="E523" s="5">
        <v>8991</v>
      </c>
      <c r="F523" s="1">
        <v>4</v>
      </c>
      <c r="G523" s="5">
        <v>19980</v>
      </c>
      <c r="H523" t="s">
        <v>17</v>
      </c>
      <c r="I523" t="s">
        <v>4</v>
      </c>
      <c r="J523" s="1" t="s">
        <v>151</v>
      </c>
      <c r="K523" s="1">
        <v>2022</v>
      </c>
    </row>
    <row r="524" spans="1:11" x14ac:dyDescent="0.35">
      <c r="A524" s="2">
        <v>44760</v>
      </c>
      <c r="B524" t="s">
        <v>105</v>
      </c>
      <c r="C524" t="s">
        <v>36</v>
      </c>
      <c r="D524" s="1">
        <v>2</v>
      </c>
      <c r="E524" s="5">
        <v>77.98</v>
      </c>
      <c r="F524" s="1">
        <v>3</v>
      </c>
      <c r="G524" s="5">
        <v>179.97</v>
      </c>
      <c r="H524" t="s">
        <v>35</v>
      </c>
      <c r="I524" t="s">
        <v>2</v>
      </c>
      <c r="J524" s="1" t="s">
        <v>151</v>
      </c>
      <c r="K524" s="1">
        <v>2022</v>
      </c>
    </row>
    <row r="525" spans="1:11" x14ac:dyDescent="0.35">
      <c r="A525" s="2">
        <v>44761</v>
      </c>
      <c r="B525" t="s">
        <v>110</v>
      </c>
      <c r="C525" t="s">
        <v>32</v>
      </c>
      <c r="D525" s="1">
        <v>52</v>
      </c>
      <c r="E525" s="5">
        <v>1197.56</v>
      </c>
      <c r="F525" s="1">
        <v>2</v>
      </c>
      <c r="G525" s="5">
        <v>83.76</v>
      </c>
      <c r="H525" t="s">
        <v>33</v>
      </c>
      <c r="I525" t="s">
        <v>2</v>
      </c>
      <c r="J525" s="1" t="s">
        <v>151</v>
      </c>
      <c r="K525" s="1">
        <v>2022</v>
      </c>
    </row>
    <row r="526" spans="1:11" x14ac:dyDescent="0.35">
      <c r="A526" s="2">
        <v>44762</v>
      </c>
      <c r="B526" t="s">
        <v>119</v>
      </c>
      <c r="C526" t="s">
        <v>45</v>
      </c>
      <c r="D526" s="1">
        <v>3</v>
      </c>
      <c r="E526" s="5">
        <v>105</v>
      </c>
      <c r="F526" s="1">
        <v>5</v>
      </c>
      <c r="G526" s="5">
        <v>350</v>
      </c>
      <c r="H526" t="s">
        <v>46</v>
      </c>
      <c r="I526" t="s">
        <v>4</v>
      </c>
      <c r="J526" s="1" t="s">
        <v>151</v>
      </c>
      <c r="K526" s="1">
        <v>2022</v>
      </c>
    </row>
    <row r="527" spans="1:11" x14ac:dyDescent="0.35">
      <c r="A527" s="2">
        <v>44763</v>
      </c>
      <c r="B527" t="s">
        <v>129</v>
      </c>
      <c r="C527" t="s">
        <v>14</v>
      </c>
      <c r="D527" s="1">
        <v>1</v>
      </c>
      <c r="E527" s="5">
        <v>359.96</v>
      </c>
      <c r="F527" s="1">
        <v>3</v>
      </c>
      <c r="G527" s="5">
        <v>1199.8499999999999</v>
      </c>
      <c r="H527" t="s">
        <v>17</v>
      </c>
      <c r="I527" t="s">
        <v>13</v>
      </c>
      <c r="J527" s="1" t="s">
        <v>151</v>
      </c>
      <c r="K527" s="1">
        <v>2022</v>
      </c>
    </row>
    <row r="528" spans="1:11" x14ac:dyDescent="0.35">
      <c r="A528" s="2">
        <v>44764</v>
      </c>
      <c r="B528" t="s">
        <v>113</v>
      </c>
      <c r="C528" t="s">
        <v>40</v>
      </c>
      <c r="D528" s="1">
        <v>1</v>
      </c>
      <c r="E528" s="5">
        <v>183.25</v>
      </c>
      <c r="F528" s="1">
        <v>1</v>
      </c>
      <c r="G528" s="5">
        <v>215.59</v>
      </c>
      <c r="H528" t="s">
        <v>41</v>
      </c>
      <c r="I528" t="s">
        <v>3</v>
      </c>
      <c r="J528" s="1" t="s">
        <v>151</v>
      </c>
      <c r="K528" s="1">
        <v>2022</v>
      </c>
    </row>
    <row r="529" spans="1:11" x14ac:dyDescent="0.35">
      <c r="A529" s="2">
        <v>44765</v>
      </c>
      <c r="B529" t="s">
        <v>122</v>
      </c>
      <c r="C529" t="s">
        <v>49</v>
      </c>
      <c r="D529" s="1">
        <v>3</v>
      </c>
      <c r="E529" s="5">
        <v>634.95000000000005</v>
      </c>
      <c r="F529" s="1">
        <v>4</v>
      </c>
      <c r="G529" s="5">
        <v>996</v>
      </c>
      <c r="H529" t="s">
        <v>133</v>
      </c>
      <c r="I529" t="s">
        <v>8</v>
      </c>
      <c r="J529" s="1" t="s">
        <v>151</v>
      </c>
      <c r="K529" s="1">
        <v>2022</v>
      </c>
    </row>
    <row r="530" spans="1:11" x14ac:dyDescent="0.35">
      <c r="A530" s="2">
        <v>44766</v>
      </c>
      <c r="B530" t="s">
        <v>126</v>
      </c>
      <c r="C530" t="s">
        <v>9</v>
      </c>
      <c r="D530" s="1">
        <v>1</v>
      </c>
      <c r="E530" s="5">
        <v>62.99</v>
      </c>
      <c r="F530" s="1">
        <v>3</v>
      </c>
      <c r="G530" s="5">
        <v>269.97000000000003</v>
      </c>
      <c r="H530" t="s">
        <v>54</v>
      </c>
      <c r="I530" t="s">
        <v>8</v>
      </c>
      <c r="J530" s="1" t="s">
        <v>151</v>
      </c>
      <c r="K530" s="1">
        <v>2022</v>
      </c>
    </row>
    <row r="531" spans="1:11" x14ac:dyDescent="0.35">
      <c r="A531" s="2">
        <v>44767</v>
      </c>
      <c r="B531" t="s">
        <v>102</v>
      </c>
      <c r="C531" t="s">
        <v>25</v>
      </c>
      <c r="D531" s="1">
        <v>1</v>
      </c>
      <c r="E531" s="5">
        <v>15</v>
      </c>
      <c r="F531" s="1">
        <v>4</v>
      </c>
      <c r="G531" s="5">
        <v>119.96</v>
      </c>
      <c r="H531" t="s">
        <v>26</v>
      </c>
      <c r="I531" t="s">
        <v>0</v>
      </c>
      <c r="J531" s="1" t="s">
        <v>151</v>
      </c>
      <c r="K531" s="1">
        <v>2022</v>
      </c>
    </row>
    <row r="532" spans="1:11" x14ac:dyDescent="0.35">
      <c r="A532" s="2">
        <v>44768</v>
      </c>
      <c r="B532" t="s">
        <v>98</v>
      </c>
      <c r="C532" t="s">
        <v>20</v>
      </c>
      <c r="D532" s="1">
        <v>2</v>
      </c>
      <c r="E532" s="5">
        <v>129.97999999999999</v>
      </c>
      <c r="F532" s="1">
        <v>5</v>
      </c>
      <c r="G532" s="5">
        <v>499.95</v>
      </c>
      <c r="H532" t="s">
        <v>19</v>
      </c>
      <c r="I532" t="s">
        <v>0</v>
      </c>
      <c r="J532" s="1" t="s">
        <v>151</v>
      </c>
      <c r="K532" s="1">
        <v>2022</v>
      </c>
    </row>
    <row r="533" spans="1:11" x14ac:dyDescent="0.35">
      <c r="A533" s="2">
        <v>44769</v>
      </c>
      <c r="B533" t="s">
        <v>130</v>
      </c>
      <c r="C533" t="s">
        <v>56</v>
      </c>
      <c r="D533" s="1">
        <v>1</v>
      </c>
      <c r="E533" s="5">
        <v>244.3</v>
      </c>
      <c r="F533" s="1">
        <v>1</v>
      </c>
      <c r="G533" s="5">
        <v>349</v>
      </c>
      <c r="H533" t="s">
        <v>57</v>
      </c>
      <c r="I533" t="s">
        <v>13</v>
      </c>
      <c r="J533" s="1" t="s">
        <v>151</v>
      </c>
      <c r="K533" s="1">
        <v>2022</v>
      </c>
    </row>
    <row r="534" spans="1:11" x14ac:dyDescent="0.35">
      <c r="A534" s="2">
        <v>44770</v>
      </c>
      <c r="B534" t="s">
        <v>125</v>
      </c>
      <c r="C534" t="s">
        <v>53</v>
      </c>
      <c r="D534" s="1">
        <v>3</v>
      </c>
      <c r="E534" s="5">
        <v>188.97</v>
      </c>
      <c r="F534" s="1">
        <v>5</v>
      </c>
      <c r="G534" s="5">
        <v>449.95</v>
      </c>
      <c r="H534" t="s">
        <v>23</v>
      </c>
      <c r="I534" t="s">
        <v>8</v>
      </c>
      <c r="J534" s="1" t="s">
        <v>151</v>
      </c>
      <c r="K534" s="1">
        <v>2022</v>
      </c>
    </row>
    <row r="535" spans="1:11" x14ac:dyDescent="0.35">
      <c r="A535" s="2">
        <v>44771</v>
      </c>
      <c r="B535" t="s">
        <v>111</v>
      </c>
      <c r="C535" t="s">
        <v>34</v>
      </c>
      <c r="D535" s="1">
        <v>3</v>
      </c>
      <c r="E535" s="5">
        <v>269.96999999999997</v>
      </c>
      <c r="F535" s="1">
        <v>2</v>
      </c>
      <c r="G535" s="5">
        <v>239.98</v>
      </c>
      <c r="H535" t="s">
        <v>35</v>
      </c>
      <c r="I535" t="s">
        <v>2</v>
      </c>
      <c r="J535" s="1" t="s">
        <v>151</v>
      </c>
      <c r="K535" s="1">
        <v>2022</v>
      </c>
    </row>
    <row r="536" spans="1:11" x14ac:dyDescent="0.35">
      <c r="A536" s="2">
        <v>44772</v>
      </c>
      <c r="B536" t="s">
        <v>125</v>
      </c>
      <c r="C536" t="s">
        <v>53</v>
      </c>
      <c r="D536" s="1">
        <v>1</v>
      </c>
      <c r="E536" s="5">
        <v>62.99</v>
      </c>
      <c r="F536" s="1">
        <v>2</v>
      </c>
      <c r="G536" s="5">
        <v>179.98</v>
      </c>
      <c r="H536" t="s">
        <v>23</v>
      </c>
      <c r="I536" t="s">
        <v>8</v>
      </c>
      <c r="J536" s="1" t="s">
        <v>151</v>
      </c>
      <c r="K536" s="1">
        <v>2022</v>
      </c>
    </row>
    <row r="537" spans="1:11" x14ac:dyDescent="0.35">
      <c r="A537" s="2">
        <v>44773</v>
      </c>
      <c r="B537" t="s">
        <v>122</v>
      </c>
      <c r="C537" t="s">
        <v>49</v>
      </c>
      <c r="D537" s="1">
        <v>0</v>
      </c>
      <c r="E537" s="5">
        <v>0</v>
      </c>
      <c r="F537" s="1">
        <v>5</v>
      </c>
      <c r="G537" s="5">
        <v>1245</v>
      </c>
      <c r="H537" t="s">
        <v>133</v>
      </c>
      <c r="I537" t="s">
        <v>8</v>
      </c>
      <c r="J537" s="1" t="s">
        <v>151</v>
      </c>
      <c r="K537" s="1">
        <v>2022</v>
      </c>
    </row>
    <row r="538" spans="1:11" x14ac:dyDescent="0.35">
      <c r="A538" s="2">
        <v>44774</v>
      </c>
      <c r="B538" t="s">
        <v>118</v>
      </c>
      <c r="C538" t="s">
        <v>5</v>
      </c>
      <c r="D538" s="1">
        <v>2</v>
      </c>
      <c r="E538" s="5">
        <v>8991</v>
      </c>
      <c r="F538" s="1">
        <v>3</v>
      </c>
      <c r="G538" s="5">
        <v>14985</v>
      </c>
      <c r="H538" t="s">
        <v>17</v>
      </c>
      <c r="I538" t="s">
        <v>4</v>
      </c>
      <c r="J538" s="1" t="s">
        <v>152</v>
      </c>
      <c r="K538" s="1">
        <v>2022</v>
      </c>
    </row>
    <row r="539" spans="1:11" x14ac:dyDescent="0.35">
      <c r="A539" s="2">
        <v>44775</v>
      </c>
      <c r="B539" t="s">
        <v>100</v>
      </c>
      <c r="C539" t="s">
        <v>22</v>
      </c>
      <c r="D539" s="1">
        <v>42</v>
      </c>
      <c r="E539" s="5">
        <v>420</v>
      </c>
      <c r="F539" s="1">
        <v>5</v>
      </c>
      <c r="G539" s="5">
        <v>99.95</v>
      </c>
      <c r="H539" t="s">
        <v>23</v>
      </c>
      <c r="I539" t="s">
        <v>0</v>
      </c>
      <c r="J539" s="1" t="s">
        <v>152</v>
      </c>
      <c r="K539" s="1">
        <v>2022</v>
      </c>
    </row>
    <row r="540" spans="1:11" x14ac:dyDescent="0.35">
      <c r="A540" s="2">
        <v>44776</v>
      </c>
      <c r="B540" t="s">
        <v>101</v>
      </c>
      <c r="C540" t="s">
        <v>24</v>
      </c>
      <c r="D540" s="1">
        <v>2</v>
      </c>
      <c r="E540" s="5">
        <v>28</v>
      </c>
      <c r="F540" s="1">
        <v>1</v>
      </c>
      <c r="G540" s="5">
        <v>27.99</v>
      </c>
      <c r="H540" t="s">
        <v>23</v>
      </c>
      <c r="I540" t="s">
        <v>0</v>
      </c>
      <c r="J540" s="1" t="s">
        <v>152</v>
      </c>
      <c r="K540" s="1">
        <v>2022</v>
      </c>
    </row>
    <row r="541" spans="1:11" x14ac:dyDescent="0.35">
      <c r="A541" s="2">
        <v>44777</v>
      </c>
      <c r="B541" t="s">
        <v>97</v>
      </c>
      <c r="C541" t="s">
        <v>18</v>
      </c>
      <c r="D541" s="1">
        <v>2</v>
      </c>
      <c r="E541" s="5">
        <v>349.98</v>
      </c>
      <c r="F541" s="1">
        <v>3</v>
      </c>
      <c r="G541" s="5">
        <v>749.97</v>
      </c>
      <c r="H541" t="s">
        <v>19</v>
      </c>
      <c r="I541" t="s">
        <v>0</v>
      </c>
      <c r="J541" s="1" t="s">
        <v>152</v>
      </c>
      <c r="K541" s="1">
        <v>2022</v>
      </c>
    </row>
    <row r="542" spans="1:11" x14ac:dyDescent="0.35">
      <c r="A542" s="2">
        <v>44778</v>
      </c>
      <c r="B542" t="s">
        <v>130</v>
      </c>
      <c r="C542" t="s">
        <v>56</v>
      </c>
      <c r="D542" s="1">
        <v>3</v>
      </c>
      <c r="E542" s="5">
        <v>732.90000000000009</v>
      </c>
      <c r="F542" s="1">
        <v>2</v>
      </c>
      <c r="G542" s="5">
        <v>698</v>
      </c>
      <c r="H542" t="s">
        <v>57</v>
      </c>
      <c r="I542" t="s">
        <v>13</v>
      </c>
      <c r="J542" s="1" t="s">
        <v>152</v>
      </c>
      <c r="K542" s="1">
        <v>2022</v>
      </c>
    </row>
    <row r="543" spans="1:11" x14ac:dyDescent="0.35">
      <c r="A543" s="2">
        <v>44779</v>
      </c>
      <c r="B543" t="s">
        <v>104</v>
      </c>
      <c r="C543" t="s">
        <v>28</v>
      </c>
      <c r="D543" s="1">
        <v>1</v>
      </c>
      <c r="E543" s="5">
        <v>199.99</v>
      </c>
      <c r="F543" s="1">
        <v>2</v>
      </c>
      <c r="G543" s="5">
        <v>499.98</v>
      </c>
      <c r="H543" t="s">
        <v>29</v>
      </c>
      <c r="I543" t="s">
        <v>2</v>
      </c>
      <c r="J543" s="1" t="s">
        <v>152</v>
      </c>
      <c r="K543" s="1">
        <v>2022</v>
      </c>
    </row>
    <row r="544" spans="1:11" x14ac:dyDescent="0.35">
      <c r="A544" s="2">
        <v>44780</v>
      </c>
      <c r="B544" t="s">
        <v>102</v>
      </c>
      <c r="C544" t="s">
        <v>25</v>
      </c>
      <c r="D544" s="1">
        <v>3</v>
      </c>
      <c r="E544" s="5">
        <v>45</v>
      </c>
      <c r="F544" s="1">
        <v>3</v>
      </c>
      <c r="G544" s="5">
        <v>89.97</v>
      </c>
      <c r="H544" t="s">
        <v>26</v>
      </c>
      <c r="I544" t="s">
        <v>0</v>
      </c>
      <c r="J544" s="1" t="s">
        <v>152</v>
      </c>
      <c r="K544" s="1">
        <v>2022</v>
      </c>
    </row>
    <row r="545" spans="1:11" x14ac:dyDescent="0.35">
      <c r="A545" s="2">
        <v>44781</v>
      </c>
      <c r="B545" t="s">
        <v>105</v>
      </c>
      <c r="C545" t="s">
        <v>36</v>
      </c>
      <c r="D545" s="1">
        <v>1</v>
      </c>
      <c r="E545" s="5">
        <v>38.99</v>
      </c>
      <c r="F545" s="1">
        <v>1</v>
      </c>
      <c r="G545" s="5">
        <v>59.99</v>
      </c>
      <c r="H545" t="s">
        <v>35</v>
      </c>
      <c r="I545" t="s">
        <v>2</v>
      </c>
      <c r="J545" s="1" t="s">
        <v>152</v>
      </c>
      <c r="K545" s="1">
        <v>2022</v>
      </c>
    </row>
    <row r="546" spans="1:11" x14ac:dyDescent="0.35">
      <c r="A546" s="2">
        <v>44782</v>
      </c>
      <c r="B546" t="s">
        <v>98</v>
      </c>
      <c r="C546" t="s">
        <v>20</v>
      </c>
      <c r="D546" s="1">
        <v>2</v>
      </c>
      <c r="E546" s="5">
        <v>129.97999999999999</v>
      </c>
      <c r="F546" s="1">
        <v>2</v>
      </c>
      <c r="G546" s="5">
        <v>199.98</v>
      </c>
      <c r="H546" t="s">
        <v>19</v>
      </c>
      <c r="I546" t="s">
        <v>0</v>
      </c>
      <c r="J546" s="1" t="s">
        <v>152</v>
      </c>
      <c r="K546" s="1">
        <v>2022</v>
      </c>
    </row>
    <row r="547" spans="1:11" x14ac:dyDescent="0.35">
      <c r="A547" s="2">
        <v>44783</v>
      </c>
      <c r="B547" t="s">
        <v>100</v>
      </c>
      <c r="C547" t="s">
        <v>22</v>
      </c>
      <c r="D547" s="1">
        <v>0</v>
      </c>
      <c r="E547" s="5">
        <v>0</v>
      </c>
      <c r="F547" s="1">
        <v>5</v>
      </c>
      <c r="G547" s="5">
        <v>99.95</v>
      </c>
      <c r="H547" t="s">
        <v>23</v>
      </c>
      <c r="I547" t="s">
        <v>0</v>
      </c>
      <c r="J547" s="1" t="s">
        <v>152</v>
      </c>
      <c r="K547" s="1">
        <v>2022</v>
      </c>
    </row>
    <row r="548" spans="1:11" x14ac:dyDescent="0.35">
      <c r="A548" s="2">
        <v>44784</v>
      </c>
      <c r="B548" t="s">
        <v>102</v>
      </c>
      <c r="C548" t="s">
        <v>25</v>
      </c>
      <c r="D548" s="1">
        <v>0</v>
      </c>
      <c r="E548" s="5">
        <v>0</v>
      </c>
      <c r="F548" s="1">
        <v>2</v>
      </c>
      <c r="G548" s="5">
        <v>59.98</v>
      </c>
      <c r="H548" t="s">
        <v>26</v>
      </c>
      <c r="I548" t="s">
        <v>0</v>
      </c>
      <c r="J548" s="1" t="s">
        <v>152</v>
      </c>
      <c r="K548" s="1">
        <v>2022</v>
      </c>
    </row>
    <row r="549" spans="1:11" x14ac:dyDescent="0.35">
      <c r="A549" s="2">
        <v>44785</v>
      </c>
      <c r="B549" t="s">
        <v>98</v>
      </c>
      <c r="C549" t="s">
        <v>20</v>
      </c>
      <c r="D549" s="1">
        <v>3</v>
      </c>
      <c r="E549" s="5">
        <v>194.96999999999997</v>
      </c>
      <c r="F549" s="1">
        <v>4</v>
      </c>
      <c r="G549" s="5">
        <v>399.96</v>
      </c>
      <c r="H549" t="s">
        <v>19</v>
      </c>
      <c r="I549" t="s">
        <v>0</v>
      </c>
      <c r="J549" s="1" t="s">
        <v>152</v>
      </c>
      <c r="K549" s="1">
        <v>2022</v>
      </c>
    </row>
    <row r="550" spans="1:11" x14ac:dyDescent="0.35">
      <c r="A550" s="2">
        <v>44786</v>
      </c>
      <c r="B550" t="s">
        <v>119</v>
      </c>
      <c r="C550" t="s">
        <v>45</v>
      </c>
      <c r="D550" s="1">
        <v>2</v>
      </c>
      <c r="E550" s="5">
        <v>70</v>
      </c>
      <c r="F550" s="1">
        <v>5</v>
      </c>
      <c r="G550" s="5">
        <v>350</v>
      </c>
      <c r="H550" t="s">
        <v>46</v>
      </c>
      <c r="I550" t="s">
        <v>4</v>
      </c>
      <c r="J550" s="1" t="s">
        <v>152</v>
      </c>
      <c r="K550" s="1">
        <v>2022</v>
      </c>
    </row>
    <row r="551" spans="1:11" x14ac:dyDescent="0.35">
      <c r="A551" s="2">
        <v>44787</v>
      </c>
      <c r="B551" t="s">
        <v>116</v>
      </c>
      <c r="C551" t="s">
        <v>37</v>
      </c>
      <c r="D551" s="1">
        <v>3</v>
      </c>
      <c r="E551" s="5">
        <v>60</v>
      </c>
      <c r="F551" s="1">
        <v>2</v>
      </c>
      <c r="G551" s="5">
        <v>79.98</v>
      </c>
      <c r="H551" t="s">
        <v>23</v>
      </c>
      <c r="I551" t="s">
        <v>3</v>
      </c>
      <c r="J551" s="1" t="s">
        <v>152</v>
      </c>
      <c r="K551" s="1">
        <v>2022</v>
      </c>
    </row>
    <row r="552" spans="1:11" x14ac:dyDescent="0.35">
      <c r="A552" s="2">
        <v>44788</v>
      </c>
      <c r="B552" t="s">
        <v>109</v>
      </c>
      <c r="C552" t="s">
        <v>31</v>
      </c>
      <c r="D552" s="1">
        <v>0</v>
      </c>
      <c r="E552" s="5">
        <v>0</v>
      </c>
      <c r="F552" s="1">
        <v>3</v>
      </c>
      <c r="G552" s="5">
        <v>359.64</v>
      </c>
      <c r="H552" t="s">
        <v>33</v>
      </c>
      <c r="I552" t="s">
        <v>2</v>
      </c>
      <c r="J552" s="1" t="s">
        <v>152</v>
      </c>
      <c r="K552" s="1">
        <v>2022</v>
      </c>
    </row>
    <row r="553" spans="1:11" x14ac:dyDescent="0.35">
      <c r="A553" s="2">
        <v>44789</v>
      </c>
      <c r="B553" t="s">
        <v>115</v>
      </c>
      <c r="C553" t="s">
        <v>44</v>
      </c>
      <c r="D553" s="1">
        <v>3</v>
      </c>
      <c r="E553" s="5">
        <v>882.06</v>
      </c>
      <c r="F553" s="1">
        <v>3</v>
      </c>
      <c r="G553" s="5">
        <v>980.07</v>
      </c>
      <c r="H553" t="s">
        <v>41</v>
      </c>
      <c r="I553" t="s">
        <v>3</v>
      </c>
      <c r="J553" s="1" t="s">
        <v>152</v>
      </c>
      <c r="K553" s="1">
        <v>2022</v>
      </c>
    </row>
    <row r="554" spans="1:11" x14ac:dyDescent="0.35">
      <c r="A554" s="2">
        <v>44790</v>
      </c>
      <c r="B554" t="s">
        <v>112</v>
      </c>
      <c r="C554" t="s">
        <v>39</v>
      </c>
      <c r="D554" s="1">
        <v>1</v>
      </c>
      <c r="E554" s="5">
        <v>207.99</v>
      </c>
      <c r="F554" s="1">
        <v>3</v>
      </c>
      <c r="G554" s="5">
        <v>779.97</v>
      </c>
      <c r="H554" t="s">
        <v>29</v>
      </c>
      <c r="I554" t="s">
        <v>3</v>
      </c>
      <c r="J554" s="1" t="s">
        <v>152</v>
      </c>
      <c r="K554" s="1">
        <v>2022</v>
      </c>
    </row>
    <row r="555" spans="1:11" x14ac:dyDescent="0.35">
      <c r="A555" s="2">
        <v>44791</v>
      </c>
      <c r="B555" t="s">
        <v>104</v>
      </c>
      <c r="C555" t="s">
        <v>28</v>
      </c>
      <c r="D555" s="1">
        <v>2</v>
      </c>
      <c r="E555" s="5">
        <v>399.98</v>
      </c>
      <c r="F555" s="1">
        <v>1</v>
      </c>
      <c r="G555" s="5">
        <v>249.99</v>
      </c>
      <c r="H555" t="s">
        <v>29</v>
      </c>
      <c r="I555" t="s">
        <v>2</v>
      </c>
      <c r="J555" s="1" t="s">
        <v>152</v>
      </c>
      <c r="K555" s="1">
        <v>2022</v>
      </c>
    </row>
    <row r="556" spans="1:11" x14ac:dyDescent="0.35">
      <c r="A556" s="2">
        <v>44792</v>
      </c>
      <c r="B556" t="s">
        <v>97</v>
      </c>
      <c r="C556" t="s">
        <v>18</v>
      </c>
      <c r="D556" s="1">
        <v>0</v>
      </c>
      <c r="E556" s="5">
        <v>0</v>
      </c>
      <c r="F556" s="1">
        <v>5</v>
      </c>
      <c r="G556" s="5">
        <v>1249.95</v>
      </c>
      <c r="H556" t="s">
        <v>19</v>
      </c>
      <c r="I556" t="s">
        <v>0</v>
      </c>
      <c r="J556" s="1" t="s">
        <v>152</v>
      </c>
      <c r="K556" s="1">
        <v>2022</v>
      </c>
    </row>
    <row r="557" spans="1:11" x14ac:dyDescent="0.35">
      <c r="A557" s="2">
        <v>44793</v>
      </c>
      <c r="B557" t="s">
        <v>100</v>
      </c>
      <c r="C557" t="s">
        <v>22</v>
      </c>
      <c r="D557" s="1">
        <v>1</v>
      </c>
      <c r="E557" s="5">
        <v>10</v>
      </c>
      <c r="F557" s="1">
        <v>4</v>
      </c>
      <c r="G557" s="5">
        <v>79.959999999999994</v>
      </c>
      <c r="H557" t="s">
        <v>23</v>
      </c>
      <c r="I557" t="s">
        <v>0</v>
      </c>
      <c r="J557" s="1" t="s">
        <v>152</v>
      </c>
      <c r="K557" s="1">
        <v>2022</v>
      </c>
    </row>
    <row r="558" spans="1:11" x14ac:dyDescent="0.35">
      <c r="A558" s="2">
        <v>44794</v>
      </c>
      <c r="B558" t="s">
        <v>101</v>
      </c>
      <c r="C558" t="s">
        <v>24</v>
      </c>
      <c r="D558" s="1">
        <v>3</v>
      </c>
      <c r="E558" s="5">
        <v>42</v>
      </c>
      <c r="F558" s="1">
        <v>1</v>
      </c>
      <c r="G558" s="5">
        <v>27.99</v>
      </c>
      <c r="H558" t="s">
        <v>23</v>
      </c>
      <c r="I558" t="s">
        <v>0</v>
      </c>
      <c r="J558" s="1" t="s">
        <v>152</v>
      </c>
      <c r="K558" s="1">
        <v>2022</v>
      </c>
    </row>
    <row r="559" spans="1:11" x14ac:dyDescent="0.35">
      <c r="A559" s="2">
        <v>44795</v>
      </c>
      <c r="B559" t="s">
        <v>121</v>
      </c>
      <c r="C559" t="s">
        <v>7</v>
      </c>
      <c r="D559" s="1">
        <v>3</v>
      </c>
      <c r="E559" s="5">
        <v>36</v>
      </c>
      <c r="F559" s="1">
        <v>2</v>
      </c>
      <c r="G559" s="5">
        <v>40</v>
      </c>
      <c r="H559" t="s">
        <v>48</v>
      </c>
      <c r="I559" t="s">
        <v>8</v>
      </c>
      <c r="J559" s="1" t="s">
        <v>152</v>
      </c>
      <c r="K559" s="1">
        <v>2022</v>
      </c>
    </row>
    <row r="560" spans="1:11" x14ac:dyDescent="0.35">
      <c r="A560" s="2">
        <v>44796</v>
      </c>
      <c r="B560" t="s">
        <v>97</v>
      </c>
      <c r="C560" t="s">
        <v>18</v>
      </c>
      <c r="D560" s="1">
        <v>1</v>
      </c>
      <c r="E560" s="5">
        <v>174.99</v>
      </c>
      <c r="F560" s="1">
        <v>4</v>
      </c>
      <c r="G560" s="5">
        <v>999.96</v>
      </c>
      <c r="H560" t="s">
        <v>19</v>
      </c>
      <c r="I560" t="s">
        <v>0</v>
      </c>
      <c r="J560" s="1" t="s">
        <v>152</v>
      </c>
      <c r="K560" s="1">
        <v>2022</v>
      </c>
    </row>
    <row r="561" spans="1:11" x14ac:dyDescent="0.35">
      <c r="A561" s="2">
        <v>44797</v>
      </c>
      <c r="B561" t="s">
        <v>119</v>
      </c>
      <c r="C561" t="s">
        <v>45</v>
      </c>
      <c r="D561" s="1">
        <v>1</v>
      </c>
      <c r="E561" s="5">
        <v>35</v>
      </c>
      <c r="F561" s="1">
        <v>1</v>
      </c>
      <c r="G561" s="5">
        <v>70</v>
      </c>
      <c r="H561" t="s">
        <v>46</v>
      </c>
      <c r="I561" t="s">
        <v>4</v>
      </c>
      <c r="J561" s="1" t="s">
        <v>152</v>
      </c>
      <c r="K561" s="1">
        <v>2022</v>
      </c>
    </row>
    <row r="562" spans="1:11" x14ac:dyDescent="0.35">
      <c r="A562" s="2">
        <v>44798</v>
      </c>
      <c r="B562" t="s">
        <v>99</v>
      </c>
      <c r="C562" t="s">
        <v>21</v>
      </c>
      <c r="D562" s="1">
        <v>2</v>
      </c>
      <c r="E562" s="5">
        <v>83.98</v>
      </c>
      <c r="F562" s="1">
        <v>2</v>
      </c>
      <c r="G562" s="5">
        <v>139.97999999999999</v>
      </c>
      <c r="H562" t="s">
        <v>19</v>
      </c>
      <c r="I562" t="s">
        <v>0</v>
      </c>
      <c r="J562" s="1" t="s">
        <v>152</v>
      </c>
      <c r="K562" s="1">
        <v>2022</v>
      </c>
    </row>
    <row r="563" spans="1:11" x14ac:dyDescent="0.35">
      <c r="A563" s="2">
        <v>44799</v>
      </c>
      <c r="B563" t="s">
        <v>120</v>
      </c>
      <c r="C563" t="s">
        <v>6</v>
      </c>
      <c r="D563" s="1">
        <v>0</v>
      </c>
      <c r="E563" s="5">
        <v>0</v>
      </c>
      <c r="F563" s="1">
        <v>2</v>
      </c>
      <c r="G563" s="5">
        <v>28000</v>
      </c>
      <c r="H563" t="s">
        <v>47</v>
      </c>
      <c r="I563" t="s">
        <v>4</v>
      </c>
      <c r="J563" s="1" t="s">
        <v>152</v>
      </c>
      <c r="K563" s="1">
        <v>2022</v>
      </c>
    </row>
    <row r="564" spans="1:11" x14ac:dyDescent="0.35">
      <c r="A564" s="2">
        <v>44800</v>
      </c>
      <c r="B564" t="s">
        <v>127</v>
      </c>
      <c r="C564" t="s">
        <v>10</v>
      </c>
      <c r="D564" s="1">
        <v>0</v>
      </c>
      <c r="E564" s="5">
        <v>0</v>
      </c>
      <c r="F564" s="1">
        <v>2</v>
      </c>
      <c r="G564" s="5">
        <v>119.98</v>
      </c>
      <c r="H564" t="s">
        <v>55</v>
      </c>
      <c r="I564" t="s">
        <v>12</v>
      </c>
      <c r="J564" s="1" t="s">
        <v>152</v>
      </c>
      <c r="K564" s="1">
        <v>2022</v>
      </c>
    </row>
    <row r="565" spans="1:11" x14ac:dyDescent="0.35">
      <c r="A565" s="2">
        <v>44801</v>
      </c>
      <c r="B565" t="s">
        <v>120</v>
      </c>
      <c r="C565" t="s">
        <v>6</v>
      </c>
      <c r="D565" s="1">
        <v>1</v>
      </c>
      <c r="E565" s="5">
        <v>12600</v>
      </c>
      <c r="F565" s="1">
        <v>1</v>
      </c>
      <c r="G565" s="5">
        <v>14000</v>
      </c>
      <c r="H565" t="s">
        <v>47</v>
      </c>
      <c r="I565" t="s">
        <v>4</v>
      </c>
      <c r="J565" s="1" t="s">
        <v>152</v>
      </c>
      <c r="K565" s="1">
        <v>2022</v>
      </c>
    </row>
    <row r="566" spans="1:11" x14ac:dyDescent="0.35">
      <c r="A566" s="2">
        <v>44802</v>
      </c>
      <c r="B566" t="s">
        <v>128</v>
      </c>
      <c r="C566" t="s">
        <v>11</v>
      </c>
      <c r="D566" s="1">
        <v>0</v>
      </c>
      <c r="E566" s="5">
        <v>0</v>
      </c>
      <c r="F566" s="1">
        <v>1</v>
      </c>
      <c r="G566" s="5">
        <v>99.99</v>
      </c>
      <c r="H566" t="s">
        <v>23</v>
      </c>
      <c r="I566" t="s">
        <v>12</v>
      </c>
      <c r="J566" s="1" t="s">
        <v>152</v>
      </c>
      <c r="K566" s="1">
        <v>2022</v>
      </c>
    </row>
    <row r="567" spans="1:11" x14ac:dyDescent="0.35">
      <c r="A567" s="2">
        <v>44803</v>
      </c>
      <c r="B567" t="s">
        <v>111</v>
      </c>
      <c r="C567" t="s">
        <v>34</v>
      </c>
      <c r="D567" s="1">
        <v>0</v>
      </c>
      <c r="E567" s="5">
        <v>0</v>
      </c>
      <c r="F567" s="1">
        <v>3</v>
      </c>
      <c r="G567" s="5">
        <v>359.97</v>
      </c>
      <c r="H567" t="s">
        <v>35</v>
      </c>
      <c r="I567" t="s">
        <v>2</v>
      </c>
      <c r="J567" s="1" t="s">
        <v>152</v>
      </c>
      <c r="K567" s="1">
        <v>2022</v>
      </c>
    </row>
    <row r="568" spans="1:11" x14ac:dyDescent="0.35">
      <c r="A568" s="2">
        <v>44804</v>
      </c>
      <c r="B568" t="s">
        <v>104</v>
      </c>
      <c r="C568" t="s">
        <v>28</v>
      </c>
      <c r="D568" s="1">
        <v>2</v>
      </c>
      <c r="E568" s="5">
        <v>399.98</v>
      </c>
      <c r="F568" s="1">
        <v>1</v>
      </c>
      <c r="G568" s="5">
        <v>249.99</v>
      </c>
      <c r="H568" t="s">
        <v>29</v>
      </c>
      <c r="I568" t="s">
        <v>2</v>
      </c>
      <c r="J568" s="1" t="s">
        <v>152</v>
      </c>
      <c r="K568" s="1">
        <v>2022</v>
      </c>
    </row>
    <row r="569" spans="1:11" x14ac:dyDescent="0.35">
      <c r="A569" s="2">
        <v>44805</v>
      </c>
      <c r="B569" t="s">
        <v>131</v>
      </c>
      <c r="C569" t="s">
        <v>16</v>
      </c>
      <c r="D569" s="1">
        <v>38</v>
      </c>
      <c r="E569" s="5">
        <v>1312.8999999999999</v>
      </c>
      <c r="F569" s="1">
        <v>5</v>
      </c>
      <c r="G569" s="5">
        <v>265.75</v>
      </c>
      <c r="H569" t="s">
        <v>58</v>
      </c>
      <c r="I569" t="s">
        <v>13</v>
      </c>
      <c r="J569" s="1" t="s">
        <v>153</v>
      </c>
      <c r="K569" s="1">
        <v>2022</v>
      </c>
    </row>
    <row r="570" spans="1:11" x14ac:dyDescent="0.35">
      <c r="A570" s="2">
        <v>44806</v>
      </c>
      <c r="B570" t="s">
        <v>122</v>
      </c>
      <c r="C570" t="s">
        <v>49</v>
      </c>
      <c r="D570" s="1">
        <v>2</v>
      </c>
      <c r="E570" s="5">
        <v>423.3</v>
      </c>
      <c r="F570" s="1">
        <v>4</v>
      </c>
      <c r="G570" s="5">
        <v>996</v>
      </c>
      <c r="H570" t="s">
        <v>133</v>
      </c>
      <c r="I570" t="s">
        <v>8</v>
      </c>
      <c r="J570" s="1" t="s">
        <v>153</v>
      </c>
      <c r="K570" s="1">
        <v>2022</v>
      </c>
    </row>
    <row r="571" spans="1:11" x14ac:dyDescent="0.35">
      <c r="A571" s="2">
        <v>44807</v>
      </c>
      <c r="B571" t="s">
        <v>126</v>
      </c>
      <c r="C571" t="s">
        <v>9</v>
      </c>
      <c r="D571" s="1">
        <v>3</v>
      </c>
      <c r="E571" s="5">
        <v>188.97</v>
      </c>
      <c r="F571" s="1">
        <v>4</v>
      </c>
      <c r="G571" s="5">
        <v>359.96</v>
      </c>
      <c r="H571" t="s">
        <v>54</v>
      </c>
      <c r="I571" t="s">
        <v>8</v>
      </c>
      <c r="J571" s="1" t="s">
        <v>153</v>
      </c>
      <c r="K571" s="1">
        <v>2022</v>
      </c>
    </row>
    <row r="572" spans="1:11" x14ac:dyDescent="0.35">
      <c r="A572" s="2">
        <v>44808</v>
      </c>
      <c r="B572" t="s">
        <v>112</v>
      </c>
      <c r="C572" t="s">
        <v>39</v>
      </c>
      <c r="D572" s="1">
        <v>0</v>
      </c>
      <c r="E572" s="5">
        <v>0</v>
      </c>
      <c r="F572" s="1">
        <v>3</v>
      </c>
      <c r="G572" s="5">
        <v>779.97</v>
      </c>
      <c r="H572" t="s">
        <v>29</v>
      </c>
      <c r="I572" t="s">
        <v>3</v>
      </c>
      <c r="J572" s="1" t="s">
        <v>153</v>
      </c>
      <c r="K572" s="1">
        <v>2022</v>
      </c>
    </row>
    <row r="573" spans="1:11" x14ac:dyDescent="0.35">
      <c r="A573" s="2">
        <v>44809</v>
      </c>
      <c r="B573" t="s">
        <v>127</v>
      </c>
      <c r="C573" t="s">
        <v>10</v>
      </c>
      <c r="D573" s="1">
        <v>1</v>
      </c>
      <c r="E573" s="5">
        <v>38.99</v>
      </c>
      <c r="F573" s="1">
        <v>5</v>
      </c>
      <c r="G573" s="5">
        <v>299.95</v>
      </c>
      <c r="H573" t="s">
        <v>55</v>
      </c>
      <c r="I573" t="s">
        <v>12</v>
      </c>
      <c r="J573" s="1" t="s">
        <v>153</v>
      </c>
      <c r="K573" s="1">
        <v>2022</v>
      </c>
    </row>
    <row r="574" spans="1:11" x14ac:dyDescent="0.35">
      <c r="A574" s="2">
        <v>44810</v>
      </c>
      <c r="B574" t="s">
        <v>121</v>
      </c>
      <c r="C574" t="s">
        <v>7</v>
      </c>
      <c r="D574" s="1">
        <v>2</v>
      </c>
      <c r="E574" s="5">
        <v>24</v>
      </c>
      <c r="F574" s="1">
        <v>2</v>
      </c>
      <c r="G574" s="5">
        <v>40</v>
      </c>
      <c r="H574" t="s">
        <v>48</v>
      </c>
      <c r="I574" t="s">
        <v>8</v>
      </c>
      <c r="J574" s="1" t="s">
        <v>153</v>
      </c>
      <c r="K574" s="1">
        <v>2022</v>
      </c>
    </row>
    <row r="575" spans="1:11" x14ac:dyDescent="0.35">
      <c r="A575" s="2">
        <v>44811</v>
      </c>
      <c r="B575" t="s">
        <v>116</v>
      </c>
      <c r="C575" t="s">
        <v>37</v>
      </c>
      <c r="D575" s="1">
        <v>1</v>
      </c>
      <c r="E575" s="5">
        <v>20</v>
      </c>
      <c r="F575" s="1">
        <v>1</v>
      </c>
      <c r="G575" s="5">
        <v>39.99</v>
      </c>
      <c r="H575" t="s">
        <v>23</v>
      </c>
      <c r="I575" t="s">
        <v>3</v>
      </c>
      <c r="J575" s="1" t="s">
        <v>153</v>
      </c>
      <c r="K575" s="1">
        <v>2022</v>
      </c>
    </row>
    <row r="576" spans="1:11" x14ac:dyDescent="0.35">
      <c r="A576" s="2">
        <v>44812</v>
      </c>
      <c r="B576" t="s">
        <v>129</v>
      </c>
      <c r="C576" t="s">
        <v>14</v>
      </c>
      <c r="D576" s="1">
        <v>1</v>
      </c>
      <c r="E576" s="5">
        <v>359.96</v>
      </c>
      <c r="F576" s="1">
        <v>2</v>
      </c>
      <c r="G576" s="5">
        <v>799.9</v>
      </c>
      <c r="H576" t="s">
        <v>17</v>
      </c>
      <c r="I576" t="s">
        <v>13</v>
      </c>
      <c r="J576" s="1" t="s">
        <v>153</v>
      </c>
      <c r="K576" s="1">
        <v>2022</v>
      </c>
    </row>
    <row r="577" spans="1:11" x14ac:dyDescent="0.35">
      <c r="A577" s="2">
        <v>44813</v>
      </c>
      <c r="B577" t="s">
        <v>98</v>
      </c>
      <c r="C577" t="s">
        <v>20</v>
      </c>
      <c r="D577" s="1">
        <v>1</v>
      </c>
      <c r="E577" s="5">
        <v>64.989999999999995</v>
      </c>
      <c r="F577" s="1">
        <v>4</v>
      </c>
      <c r="G577" s="5">
        <v>399.96</v>
      </c>
      <c r="H577" t="s">
        <v>19</v>
      </c>
      <c r="I577" t="s">
        <v>0</v>
      </c>
      <c r="J577" s="1" t="s">
        <v>153</v>
      </c>
      <c r="K577" s="1">
        <v>2022</v>
      </c>
    </row>
    <row r="578" spans="1:11" x14ac:dyDescent="0.35">
      <c r="A578" s="2">
        <v>44814</v>
      </c>
      <c r="B578" t="s">
        <v>98</v>
      </c>
      <c r="C578" t="s">
        <v>20</v>
      </c>
      <c r="D578" s="1">
        <v>3</v>
      </c>
      <c r="E578" s="5">
        <v>194.96999999999997</v>
      </c>
      <c r="F578" s="1">
        <v>4</v>
      </c>
      <c r="G578" s="5">
        <v>399.96</v>
      </c>
      <c r="H578" t="s">
        <v>19</v>
      </c>
      <c r="I578" t="s">
        <v>0</v>
      </c>
      <c r="J578" s="1" t="s">
        <v>153</v>
      </c>
      <c r="K578" s="1">
        <v>2022</v>
      </c>
    </row>
    <row r="579" spans="1:11" x14ac:dyDescent="0.35">
      <c r="A579" s="2">
        <v>44815</v>
      </c>
      <c r="B579" t="s">
        <v>108</v>
      </c>
      <c r="C579" t="s">
        <v>30</v>
      </c>
      <c r="D579" s="1">
        <v>1</v>
      </c>
      <c r="E579" s="5">
        <v>32.71</v>
      </c>
      <c r="F579" s="1">
        <v>5</v>
      </c>
      <c r="G579" s="5">
        <v>251.6</v>
      </c>
      <c r="H579" t="s">
        <v>33</v>
      </c>
      <c r="I579" t="s">
        <v>2</v>
      </c>
      <c r="J579" s="1" t="s">
        <v>153</v>
      </c>
      <c r="K579" s="1">
        <v>2022</v>
      </c>
    </row>
    <row r="580" spans="1:11" x14ac:dyDescent="0.35">
      <c r="A580" s="2">
        <v>44816</v>
      </c>
      <c r="B580" t="s">
        <v>115</v>
      </c>
      <c r="C580" t="s">
        <v>44</v>
      </c>
      <c r="D580" s="1">
        <v>1</v>
      </c>
      <c r="E580" s="5">
        <v>294.02</v>
      </c>
      <c r="F580" s="1">
        <v>3</v>
      </c>
      <c r="G580" s="5">
        <v>980.07</v>
      </c>
      <c r="H580" t="s">
        <v>41</v>
      </c>
      <c r="I580" t="s">
        <v>3</v>
      </c>
      <c r="J580" s="1" t="s">
        <v>153</v>
      </c>
      <c r="K580" s="1">
        <v>2022</v>
      </c>
    </row>
    <row r="581" spans="1:11" x14ac:dyDescent="0.35">
      <c r="A581" s="2">
        <v>44817</v>
      </c>
      <c r="B581" t="s">
        <v>122</v>
      </c>
      <c r="C581" t="s">
        <v>49</v>
      </c>
      <c r="D581" s="1">
        <v>1</v>
      </c>
      <c r="E581" s="5">
        <v>211.65</v>
      </c>
      <c r="F581" s="1">
        <v>4</v>
      </c>
      <c r="G581" s="5">
        <v>996</v>
      </c>
      <c r="H581" t="s">
        <v>133</v>
      </c>
      <c r="I581" t="s">
        <v>8</v>
      </c>
      <c r="J581" s="1" t="s">
        <v>153</v>
      </c>
      <c r="K581" s="1">
        <v>2022</v>
      </c>
    </row>
    <row r="582" spans="1:11" x14ac:dyDescent="0.35">
      <c r="A582" s="2">
        <v>44818</v>
      </c>
      <c r="B582" t="s">
        <v>112</v>
      </c>
      <c r="C582" t="s">
        <v>39</v>
      </c>
      <c r="D582" s="1">
        <v>0</v>
      </c>
      <c r="E582" s="5">
        <v>0</v>
      </c>
      <c r="F582" s="1">
        <v>1</v>
      </c>
      <c r="G582" s="5">
        <v>259.99</v>
      </c>
      <c r="H582" t="s">
        <v>29</v>
      </c>
      <c r="I582" t="s">
        <v>3</v>
      </c>
      <c r="J582" s="1" t="s">
        <v>153</v>
      </c>
      <c r="K582" s="1">
        <v>2022</v>
      </c>
    </row>
    <row r="583" spans="1:11" x14ac:dyDescent="0.35">
      <c r="A583" s="2">
        <v>44819</v>
      </c>
      <c r="B583" t="s">
        <v>100</v>
      </c>
      <c r="C583" t="s">
        <v>22</v>
      </c>
      <c r="D583" s="1">
        <v>1</v>
      </c>
      <c r="E583" s="5">
        <v>10</v>
      </c>
      <c r="F583" s="1">
        <v>4</v>
      </c>
      <c r="G583" s="5">
        <v>79.959999999999994</v>
      </c>
      <c r="H583" t="s">
        <v>23</v>
      </c>
      <c r="I583" t="s">
        <v>0</v>
      </c>
      <c r="J583" s="1" t="s">
        <v>153</v>
      </c>
      <c r="K583" s="1">
        <v>2022</v>
      </c>
    </row>
    <row r="584" spans="1:11" x14ac:dyDescent="0.35">
      <c r="A584" s="2">
        <v>44820</v>
      </c>
      <c r="B584" t="s">
        <v>122</v>
      </c>
      <c r="C584" t="s">
        <v>49</v>
      </c>
      <c r="D584" s="1">
        <v>1</v>
      </c>
      <c r="E584" s="5">
        <v>211.65</v>
      </c>
      <c r="F584" s="1">
        <v>3</v>
      </c>
      <c r="G584" s="5">
        <v>747</v>
      </c>
      <c r="H584" t="s">
        <v>133</v>
      </c>
      <c r="I584" t="s">
        <v>8</v>
      </c>
      <c r="J584" s="1" t="s">
        <v>153</v>
      </c>
      <c r="K584" s="1">
        <v>2022</v>
      </c>
    </row>
    <row r="585" spans="1:11" x14ac:dyDescent="0.35">
      <c r="A585" s="2">
        <v>44821</v>
      </c>
      <c r="B585" t="s">
        <v>128</v>
      </c>
      <c r="C585" t="s">
        <v>11</v>
      </c>
      <c r="D585" s="1">
        <v>36</v>
      </c>
      <c r="E585" s="5">
        <v>2699.64</v>
      </c>
      <c r="F585" s="1">
        <v>4</v>
      </c>
      <c r="G585" s="5">
        <v>399.96</v>
      </c>
      <c r="H585" t="s">
        <v>23</v>
      </c>
      <c r="I585" t="s">
        <v>12</v>
      </c>
      <c r="J585" s="1" t="s">
        <v>153</v>
      </c>
      <c r="K585" s="1">
        <v>2022</v>
      </c>
    </row>
    <row r="586" spans="1:11" x14ac:dyDescent="0.35">
      <c r="A586" s="2">
        <v>44822</v>
      </c>
      <c r="B586" t="s">
        <v>102</v>
      </c>
      <c r="C586" t="s">
        <v>25</v>
      </c>
      <c r="D586" s="1">
        <v>0</v>
      </c>
      <c r="E586" s="5">
        <v>0</v>
      </c>
      <c r="F586" s="1">
        <v>4</v>
      </c>
      <c r="G586" s="5">
        <v>119.96</v>
      </c>
      <c r="H586" t="s">
        <v>26</v>
      </c>
      <c r="I586" t="s">
        <v>0</v>
      </c>
      <c r="J586" s="1" t="s">
        <v>153</v>
      </c>
      <c r="K586" s="1">
        <v>2022</v>
      </c>
    </row>
    <row r="587" spans="1:11" x14ac:dyDescent="0.35">
      <c r="A587" s="2">
        <v>44823</v>
      </c>
      <c r="B587" t="s">
        <v>128</v>
      </c>
      <c r="C587" t="s">
        <v>11</v>
      </c>
      <c r="D587" s="1">
        <v>3</v>
      </c>
      <c r="E587" s="5">
        <v>224.96999999999997</v>
      </c>
      <c r="F587" s="1">
        <v>4</v>
      </c>
      <c r="G587" s="5">
        <v>399.96</v>
      </c>
      <c r="H587" t="s">
        <v>23</v>
      </c>
      <c r="I587" t="s">
        <v>12</v>
      </c>
      <c r="J587" s="1" t="s">
        <v>153</v>
      </c>
      <c r="K587" s="1">
        <v>2022</v>
      </c>
    </row>
    <row r="588" spans="1:11" x14ac:dyDescent="0.35">
      <c r="A588" s="2">
        <v>44824</v>
      </c>
      <c r="B588" t="s">
        <v>114</v>
      </c>
      <c r="C588" t="s">
        <v>43</v>
      </c>
      <c r="D588" s="1">
        <v>0</v>
      </c>
      <c r="E588" s="5">
        <v>0</v>
      </c>
      <c r="F588" s="1">
        <v>3</v>
      </c>
      <c r="G588" s="5">
        <v>119.97</v>
      </c>
      <c r="H588" t="s">
        <v>26</v>
      </c>
      <c r="I588" t="s">
        <v>3</v>
      </c>
      <c r="J588" s="1" t="s">
        <v>153</v>
      </c>
      <c r="K588" s="1">
        <v>2022</v>
      </c>
    </row>
    <row r="589" spans="1:11" x14ac:dyDescent="0.35">
      <c r="A589" s="2">
        <v>44825</v>
      </c>
      <c r="B589" t="s">
        <v>114</v>
      </c>
      <c r="C589" t="s">
        <v>43</v>
      </c>
      <c r="D589" s="1">
        <v>45</v>
      </c>
      <c r="E589" s="5">
        <v>900</v>
      </c>
      <c r="F589" s="1">
        <v>5</v>
      </c>
      <c r="G589" s="5">
        <v>199.95</v>
      </c>
      <c r="H589" t="s">
        <v>26</v>
      </c>
      <c r="I589" t="s">
        <v>3</v>
      </c>
      <c r="J589" s="1" t="s">
        <v>153</v>
      </c>
      <c r="K589" s="1">
        <v>2022</v>
      </c>
    </row>
    <row r="590" spans="1:11" x14ac:dyDescent="0.35">
      <c r="A590" s="2">
        <v>44826</v>
      </c>
      <c r="B590" t="s">
        <v>97</v>
      </c>
      <c r="C590" t="s">
        <v>18</v>
      </c>
      <c r="D590" s="1">
        <v>2</v>
      </c>
      <c r="E590" s="5">
        <v>349.98</v>
      </c>
      <c r="F590" s="1">
        <v>5</v>
      </c>
      <c r="G590" s="5">
        <v>1249.95</v>
      </c>
      <c r="H590" t="s">
        <v>19</v>
      </c>
      <c r="I590" t="s">
        <v>0</v>
      </c>
      <c r="J590" s="1" t="s">
        <v>153</v>
      </c>
      <c r="K590" s="1">
        <v>2022</v>
      </c>
    </row>
    <row r="591" spans="1:11" x14ac:dyDescent="0.35">
      <c r="A591" s="2">
        <v>44827</v>
      </c>
      <c r="B591" t="s">
        <v>112</v>
      </c>
      <c r="C591" t="s">
        <v>39</v>
      </c>
      <c r="D591" s="1">
        <v>2</v>
      </c>
      <c r="E591" s="5">
        <v>415.98</v>
      </c>
      <c r="F591" s="1">
        <v>5</v>
      </c>
      <c r="G591" s="5">
        <v>1299.95</v>
      </c>
      <c r="H591" t="s">
        <v>29</v>
      </c>
      <c r="I591" t="s">
        <v>3</v>
      </c>
      <c r="J591" s="1" t="s">
        <v>153</v>
      </c>
      <c r="K591" s="1">
        <v>2022</v>
      </c>
    </row>
    <row r="592" spans="1:11" x14ac:dyDescent="0.35">
      <c r="A592" s="2">
        <v>44828</v>
      </c>
      <c r="B592" t="s">
        <v>130</v>
      </c>
      <c r="C592" t="s">
        <v>56</v>
      </c>
      <c r="D592" s="1">
        <v>3</v>
      </c>
      <c r="E592" s="5">
        <v>732.90000000000009</v>
      </c>
      <c r="F592" s="1">
        <v>1</v>
      </c>
      <c r="G592" s="5">
        <v>349</v>
      </c>
      <c r="H592" t="s">
        <v>57</v>
      </c>
      <c r="I592" t="s">
        <v>13</v>
      </c>
      <c r="J592" s="1" t="s">
        <v>153</v>
      </c>
      <c r="K592" s="1">
        <v>2022</v>
      </c>
    </row>
    <row r="593" spans="1:11" x14ac:dyDescent="0.35">
      <c r="A593" s="2">
        <v>44829</v>
      </c>
      <c r="B593" t="s">
        <v>110</v>
      </c>
      <c r="C593" t="s">
        <v>32</v>
      </c>
      <c r="D593" s="1">
        <v>3</v>
      </c>
      <c r="E593" s="5">
        <v>69.09</v>
      </c>
      <c r="F593" s="1">
        <v>5</v>
      </c>
      <c r="G593" s="5">
        <v>209.4</v>
      </c>
      <c r="H593" t="s">
        <v>33</v>
      </c>
      <c r="I593" t="s">
        <v>2</v>
      </c>
      <c r="J593" s="1" t="s">
        <v>153</v>
      </c>
      <c r="K593" s="1">
        <v>2022</v>
      </c>
    </row>
    <row r="594" spans="1:11" x14ac:dyDescent="0.35">
      <c r="A594" s="2">
        <v>44830</v>
      </c>
      <c r="B594" t="s">
        <v>106</v>
      </c>
      <c r="C594" t="s">
        <v>37</v>
      </c>
      <c r="D594" s="1">
        <v>0</v>
      </c>
      <c r="E594" s="5">
        <v>0</v>
      </c>
      <c r="F594" s="1">
        <v>2</v>
      </c>
      <c r="G594" s="5">
        <v>79.98</v>
      </c>
      <c r="H594" t="s">
        <v>23</v>
      </c>
      <c r="I594" t="s">
        <v>2</v>
      </c>
      <c r="J594" s="1" t="s">
        <v>153</v>
      </c>
      <c r="K594" s="1">
        <v>2022</v>
      </c>
    </row>
    <row r="595" spans="1:11" x14ac:dyDescent="0.35">
      <c r="A595" s="2">
        <v>44831</v>
      </c>
      <c r="B595" t="s">
        <v>127</v>
      </c>
      <c r="C595" t="s">
        <v>10</v>
      </c>
      <c r="D595" s="1">
        <v>1</v>
      </c>
      <c r="E595" s="5">
        <v>38.99</v>
      </c>
      <c r="F595" s="1">
        <v>2</v>
      </c>
      <c r="G595" s="5">
        <v>119.98</v>
      </c>
      <c r="H595" t="s">
        <v>55</v>
      </c>
      <c r="I595" t="s">
        <v>12</v>
      </c>
      <c r="J595" s="1" t="s">
        <v>153</v>
      </c>
      <c r="K595" s="1">
        <v>2022</v>
      </c>
    </row>
    <row r="596" spans="1:11" x14ac:dyDescent="0.35">
      <c r="A596" s="2">
        <v>44832</v>
      </c>
      <c r="B596" t="s">
        <v>115</v>
      </c>
      <c r="C596" t="s">
        <v>44</v>
      </c>
      <c r="D596" s="1">
        <v>1</v>
      </c>
      <c r="E596" s="5">
        <v>294.02</v>
      </c>
      <c r="F596" s="1">
        <v>3</v>
      </c>
      <c r="G596" s="5">
        <v>980.07</v>
      </c>
      <c r="H596" t="s">
        <v>41</v>
      </c>
      <c r="I596" t="s">
        <v>3</v>
      </c>
      <c r="J596" s="1" t="s">
        <v>153</v>
      </c>
      <c r="K596" s="1">
        <v>2022</v>
      </c>
    </row>
    <row r="597" spans="1:11" x14ac:dyDescent="0.35">
      <c r="A597" s="2">
        <v>44833</v>
      </c>
      <c r="B597" t="s">
        <v>116</v>
      </c>
      <c r="C597" t="s">
        <v>37</v>
      </c>
      <c r="D597" s="1">
        <v>1</v>
      </c>
      <c r="E597" s="5">
        <v>20</v>
      </c>
      <c r="F597" s="1">
        <v>3</v>
      </c>
      <c r="G597" s="5">
        <v>119.97</v>
      </c>
      <c r="H597" t="s">
        <v>23</v>
      </c>
      <c r="I597" t="s">
        <v>3</v>
      </c>
      <c r="J597" s="1" t="s">
        <v>153</v>
      </c>
      <c r="K597" s="1">
        <v>2022</v>
      </c>
    </row>
    <row r="598" spans="1:11" x14ac:dyDescent="0.35">
      <c r="A598" s="2">
        <v>44834</v>
      </c>
      <c r="B598" t="s">
        <v>96</v>
      </c>
      <c r="C598" t="s">
        <v>1</v>
      </c>
      <c r="D598" s="1">
        <v>3</v>
      </c>
      <c r="E598" s="5">
        <v>1036.77</v>
      </c>
      <c r="F598" s="1">
        <v>5</v>
      </c>
      <c r="G598" s="5">
        <v>2159.9499999999998</v>
      </c>
      <c r="H598" t="s">
        <v>17</v>
      </c>
      <c r="I598" t="s">
        <v>0</v>
      </c>
      <c r="J598" s="1" t="s">
        <v>153</v>
      </c>
      <c r="K598" s="1">
        <v>2022</v>
      </c>
    </row>
    <row r="599" spans="1:11" x14ac:dyDescent="0.35">
      <c r="A599" s="2">
        <v>44835</v>
      </c>
      <c r="B599" t="s">
        <v>119</v>
      </c>
      <c r="C599" t="s">
        <v>45</v>
      </c>
      <c r="D599" s="1">
        <v>1</v>
      </c>
      <c r="E599" s="5">
        <v>35</v>
      </c>
      <c r="F599" s="1">
        <v>5</v>
      </c>
      <c r="G599" s="5">
        <v>350</v>
      </c>
      <c r="H599" t="s">
        <v>46</v>
      </c>
      <c r="I599" t="s">
        <v>4</v>
      </c>
      <c r="J599" s="1" t="s">
        <v>154</v>
      </c>
      <c r="K599" s="1">
        <v>2022</v>
      </c>
    </row>
    <row r="600" spans="1:11" x14ac:dyDescent="0.35">
      <c r="A600" s="2">
        <v>44836</v>
      </c>
      <c r="B600" t="s">
        <v>130</v>
      </c>
      <c r="C600" t="s">
        <v>56</v>
      </c>
      <c r="D600" s="1">
        <v>2</v>
      </c>
      <c r="E600" s="5">
        <v>488.6</v>
      </c>
      <c r="F600" s="1">
        <v>5</v>
      </c>
      <c r="G600" s="5">
        <v>1745</v>
      </c>
      <c r="H600" t="s">
        <v>57</v>
      </c>
      <c r="I600" t="s">
        <v>13</v>
      </c>
      <c r="J600" s="1" t="s">
        <v>154</v>
      </c>
      <c r="K600" s="1">
        <v>2022</v>
      </c>
    </row>
    <row r="601" spans="1:11" x14ac:dyDescent="0.35">
      <c r="A601" s="2">
        <v>44837</v>
      </c>
      <c r="B601" t="s">
        <v>126</v>
      </c>
      <c r="C601" t="s">
        <v>9</v>
      </c>
      <c r="D601" s="1">
        <v>1</v>
      </c>
      <c r="E601" s="5">
        <v>62.99</v>
      </c>
      <c r="F601" s="1">
        <v>2</v>
      </c>
      <c r="G601" s="5">
        <v>179.98</v>
      </c>
      <c r="H601" t="s">
        <v>54</v>
      </c>
      <c r="I601" t="s">
        <v>8</v>
      </c>
      <c r="J601" s="1" t="s">
        <v>154</v>
      </c>
      <c r="K601" s="1">
        <v>2022</v>
      </c>
    </row>
    <row r="602" spans="1:11" x14ac:dyDescent="0.35">
      <c r="A602" s="2">
        <v>44838</v>
      </c>
      <c r="B602" t="s">
        <v>115</v>
      </c>
      <c r="C602" t="s">
        <v>44</v>
      </c>
      <c r="D602" s="1">
        <v>1</v>
      </c>
      <c r="E602" s="5">
        <v>294.02</v>
      </c>
      <c r="F602" s="1">
        <v>2</v>
      </c>
      <c r="G602" s="5">
        <v>653.38</v>
      </c>
      <c r="H602" t="s">
        <v>41</v>
      </c>
      <c r="I602" t="s">
        <v>3</v>
      </c>
      <c r="J602" s="1" t="s">
        <v>154</v>
      </c>
      <c r="K602" s="1">
        <v>2022</v>
      </c>
    </row>
    <row r="603" spans="1:11" x14ac:dyDescent="0.35">
      <c r="A603" s="2">
        <v>44839</v>
      </c>
      <c r="B603" t="s">
        <v>100</v>
      </c>
      <c r="C603" t="s">
        <v>22</v>
      </c>
      <c r="D603" s="1">
        <v>0</v>
      </c>
      <c r="E603" s="5">
        <v>0</v>
      </c>
      <c r="F603" s="1">
        <v>4</v>
      </c>
      <c r="G603" s="5">
        <v>79.959999999999994</v>
      </c>
      <c r="H603" t="s">
        <v>23</v>
      </c>
      <c r="I603" t="s">
        <v>0</v>
      </c>
      <c r="J603" s="1" t="s">
        <v>154</v>
      </c>
      <c r="K603" s="1">
        <v>2022</v>
      </c>
    </row>
    <row r="604" spans="1:11" x14ac:dyDescent="0.35">
      <c r="A604" s="2">
        <v>44840</v>
      </c>
      <c r="B604" t="s">
        <v>108</v>
      </c>
      <c r="C604" t="s">
        <v>30</v>
      </c>
      <c r="D604" s="1">
        <v>63</v>
      </c>
      <c r="E604" s="5">
        <v>2060.73</v>
      </c>
      <c r="F604" s="1">
        <v>3</v>
      </c>
      <c r="G604" s="5">
        <v>150.96</v>
      </c>
      <c r="H604" t="s">
        <v>33</v>
      </c>
      <c r="I604" t="s">
        <v>2</v>
      </c>
      <c r="J604" s="1" t="s">
        <v>154</v>
      </c>
      <c r="K604" s="1">
        <v>2022</v>
      </c>
    </row>
    <row r="605" spans="1:11" x14ac:dyDescent="0.35">
      <c r="A605" s="2">
        <v>44841</v>
      </c>
      <c r="B605" t="s">
        <v>103</v>
      </c>
      <c r="C605" t="s">
        <v>27</v>
      </c>
      <c r="D605" s="1">
        <v>1</v>
      </c>
      <c r="E605" s="5">
        <v>234.5</v>
      </c>
      <c r="F605" s="1">
        <v>4</v>
      </c>
      <c r="G605" s="5">
        <v>1103.52</v>
      </c>
      <c r="H605" t="s">
        <v>19</v>
      </c>
      <c r="I605" t="s">
        <v>0</v>
      </c>
      <c r="J605" s="1" t="s">
        <v>154</v>
      </c>
      <c r="K605" s="1">
        <v>2022</v>
      </c>
    </row>
    <row r="606" spans="1:11" x14ac:dyDescent="0.35">
      <c r="A606" s="2">
        <v>44842</v>
      </c>
      <c r="B606" t="s">
        <v>100</v>
      </c>
      <c r="C606" t="s">
        <v>22</v>
      </c>
      <c r="D606" s="1">
        <v>0</v>
      </c>
      <c r="E606" s="5">
        <v>0</v>
      </c>
      <c r="F606" s="1">
        <v>1</v>
      </c>
      <c r="G606" s="5">
        <v>19.989999999999998</v>
      </c>
      <c r="H606" t="s">
        <v>23</v>
      </c>
      <c r="I606" t="s">
        <v>0</v>
      </c>
      <c r="J606" s="1" t="s">
        <v>154</v>
      </c>
      <c r="K606" s="1">
        <v>2022</v>
      </c>
    </row>
    <row r="607" spans="1:11" x14ac:dyDescent="0.35">
      <c r="A607" s="2">
        <v>44843</v>
      </c>
      <c r="B607" t="s">
        <v>129</v>
      </c>
      <c r="C607" t="s">
        <v>14</v>
      </c>
      <c r="D607" s="1">
        <v>48</v>
      </c>
      <c r="E607" s="5">
        <v>17278.079999999998</v>
      </c>
      <c r="F607" s="1">
        <v>1</v>
      </c>
      <c r="G607" s="5">
        <v>399.95</v>
      </c>
      <c r="H607" t="s">
        <v>17</v>
      </c>
      <c r="I607" t="s">
        <v>13</v>
      </c>
      <c r="J607" s="1" t="s">
        <v>154</v>
      </c>
      <c r="K607" s="1">
        <v>2022</v>
      </c>
    </row>
    <row r="608" spans="1:11" x14ac:dyDescent="0.35">
      <c r="A608" s="2">
        <v>44844</v>
      </c>
      <c r="B608" t="s">
        <v>119</v>
      </c>
      <c r="C608" t="s">
        <v>45</v>
      </c>
      <c r="D608" s="1">
        <v>3</v>
      </c>
      <c r="E608" s="5">
        <v>105</v>
      </c>
      <c r="F608" s="1">
        <v>5</v>
      </c>
      <c r="G608" s="5">
        <v>350</v>
      </c>
      <c r="H608" t="s">
        <v>46</v>
      </c>
      <c r="I608" t="s">
        <v>4</v>
      </c>
      <c r="J608" s="1" t="s">
        <v>154</v>
      </c>
      <c r="K608" s="1">
        <v>2022</v>
      </c>
    </row>
    <row r="609" spans="1:11" x14ac:dyDescent="0.35">
      <c r="A609" s="2">
        <v>44845</v>
      </c>
      <c r="B609" t="s">
        <v>121</v>
      </c>
      <c r="C609" t="s">
        <v>7</v>
      </c>
      <c r="D609" s="1">
        <v>47</v>
      </c>
      <c r="E609" s="5">
        <v>564</v>
      </c>
      <c r="F609" s="1">
        <v>5</v>
      </c>
      <c r="G609" s="5">
        <v>100</v>
      </c>
      <c r="H609" t="s">
        <v>48</v>
      </c>
      <c r="I609" t="s">
        <v>8</v>
      </c>
      <c r="J609" s="1" t="s">
        <v>154</v>
      </c>
      <c r="K609" s="1">
        <v>2022</v>
      </c>
    </row>
    <row r="610" spans="1:11" x14ac:dyDescent="0.35">
      <c r="A610" s="2">
        <v>44846</v>
      </c>
      <c r="B610" t="s">
        <v>101</v>
      </c>
      <c r="C610" t="s">
        <v>24</v>
      </c>
      <c r="D610" s="1">
        <v>3</v>
      </c>
      <c r="E610" s="5">
        <v>42</v>
      </c>
      <c r="F610" s="1">
        <v>5</v>
      </c>
      <c r="G610" s="5">
        <v>139.94999999999999</v>
      </c>
      <c r="H610" t="s">
        <v>23</v>
      </c>
      <c r="I610" t="s">
        <v>0</v>
      </c>
      <c r="J610" s="1" t="s">
        <v>154</v>
      </c>
      <c r="K610" s="1">
        <v>2022</v>
      </c>
    </row>
    <row r="611" spans="1:11" x14ac:dyDescent="0.35">
      <c r="A611" s="2">
        <v>44847</v>
      </c>
      <c r="B611" t="s">
        <v>121</v>
      </c>
      <c r="C611" t="s">
        <v>7</v>
      </c>
      <c r="D611" s="1">
        <v>2</v>
      </c>
      <c r="E611" s="5">
        <v>24</v>
      </c>
      <c r="F611" s="1">
        <v>2</v>
      </c>
      <c r="G611" s="5">
        <v>40</v>
      </c>
      <c r="H611" t="s">
        <v>48</v>
      </c>
      <c r="I611" t="s">
        <v>8</v>
      </c>
      <c r="J611" s="1" t="s">
        <v>154</v>
      </c>
      <c r="K611" s="1">
        <v>2022</v>
      </c>
    </row>
    <row r="612" spans="1:11" x14ac:dyDescent="0.35">
      <c r="A612" s="2">
        <v>44848</v>
      </c>
      <c r="B612" t="s">
        <v>99</v>
      </c>
      <c r="C612" t="s">
        <v>21</v>
      </c>
      <c r="D612" s="1">
        <v>0</v>
      </c>
      <c r="E612" s="5">
        <v>0</v>
      </c>
      <c r="F612" s="1">
        <v>5</v>
      </c>
      <c r="G612" s="5">
        <v>349.95</v>
      </c>
      <c r="H612" t="s">
        <v>19</v>
      </c>
      <c r="I612" t="s">
        <v>0</v>
      </c>
      <c r="J612" s="1" t="s">
        <v>154</v>
      </c>
      <c r="K612" s="1">
        <v>2022</v>
      </c>
    </row>
    <row r="613" spans="1:11" x14ac:dyDescent="0.35">
      <c r="A613" s="2">
        <v>44849</v>
      </c>
      <c r="B613" t="s">
        <v>130</v>
      </c>
      <c r="C613" t="s">
        <v>56</v>
      </c>
      <c r="D613" s="1">
        <v>3</v>
      </c>
      <c r="E613" s="5">
        <v>732.90000000000009</v>
      </c>
      <c r="F613" s="1">
        <v>2</v>
      </c>
      <c r="G613" s="5">
        <v>698</v>
      </c>
      <c r="H613" t="s">
        <v>57</v>
      </c>
      <c r="I613" t="s">
        <v>13</v>
      </c>
      <c r="J613" s="1" t="s">
        <v>154</v>
      </c>
      <c r="K613" s="1">
        <v>2022</v>
      </c>
    </row>
    <row r="614" spans="1:11" x14ac:dyDescent="0.35">
      <c r="A614" s="2">
        <v>44850</v>
      </c>
      <c r="B614" t="s">
        <v>122</v>
      </c>
      <c r="C614" t="s">
        <v>49</v>
      </c>
      <c r="D614" s="1">
        <v>1</v>
      </c>
      <c r="E614" s="5">
        <v>211.65</v>
      </c>
      <c r="F614" s="1">
        <v>2</v>
      </c>
      <c r="G614" s="5">
        <v>498</v>
      </c>
      <c r="H614" t="s">
        <v>133</v>
      </c>
      <c r="I614" t="s">
        <v>8</v>
      </c>
      <c r="J614" s="1" t="s">
        <v>154</v>
      </c>
      <c r="K614" s="1">
        <v>2022</v>
      </c>
    </row>
    <row r="615" spans="1:11" x14ac:dyDescent="0.35">
      <c r="A615" s="2">
        <v>44851</v>
      </c>
      <c r="B615" t="s">
        <v>112</v>
      </c>
      <c r="C615" t="s">
        <v>39</v>
      </c>
      <c r="D615" s="1">
        <v>2</v>
      </c>
      <c r="E615" s="5">
        <v>415.98</v>
      </c>
      <c r="F615" s="1">
        <v>2</v>
      </c>
      <c r="G615" s="5">
        <v>519.98</v>
      </c>
      <c r="H615" t="s">
        <v>29</v>
      </c>
      <c r="I615" t="s">
        <v>3</v>
      </c>
      <c r="J615" s="1" t="s">
        <v>154</v>
      </c>
      <c r="K615" s="1">
        <v>2022</v>
      </c>
    </row>
    <row r="616" spans="1:11" x14ac:dyDescent="0.35">
      <c r="A616" s="2">
        <v>44852</v>
      </c>
      <c r="B616" t="s">
        <v>103</v>
      </c>
      <c r="C616" t="s">
        <v>27</v>
      </c>
      <c r="D616" s="1">
        <v>2</v>
      </c>
      <c r="E616" s="5">
        <v>469</v>
      </c>
      <c r="F616" s="1">
        <v>2</v>
      </c>
      <c r="G616" s="5">
        <v>551.76</v>
      </c>
      <c r="H616" t="s">
        <v>19</v>
      </c>
      <c r="I616" t="s">
        <v>0</v>
      </c>
      <c r="J616" s="1" t="s">
        <v>154</v>
      </c>
      <c r="K616" s="1">
        <v>2022</v>
      </c>
    </row>
    <row r="617" spans="1:11" x14ac:dyDescent="0.35">
      <c r="A617" s="2">
        <v>44853</v>
      </c>
      <c r="B617" t="s">
        <v>125</v>
      </c>
      <c r="C617" t="s">
        <v>53</v>
      </c>
      <c r="D617" s="1">
        <v>0</v>
      </c>
      <c r="E617" s="5">
        <v>0</v>
      </c>
      <c r="F617" s="1">
        <v>3</v>
      </c>
      <c r="G617" s="5">
        <v>269.97000000000003</v>
      </c>
      <c r="H617" t="s">
        <v>23</v>
      </c>
      <c r="I617" t="s">
        <v>8</v>
      </c>
      <c r="J617" s="1" t="s">
        <v>154</v>
      </c>
      <c r="K617" s="1">
        <v>2022</v>
      </c>
    </row>
    <row r="618" spans="1:11" x14ac:dyDescent="0.35">
      <c r="A618" s="2">
        <v>44854</v>
      </c>
      <c r="B618" t="s">
        <v>109</v>
      </c>
      <c r="C618" t="s">
        <v>31</v>
      </c>
      <c r="D618" s="1">
        <v>32</v>
      </c>
      <c r="E618" s="5">
        <v>2877.12</v>
      </c>
      <c r="F618" s="1">
        <v>1</v>
      </c>
      <c r="G618" s="5">
        <v>119.88</v>
      </c>
      <c r="H618" t="s">
        <v>33</v>
      </c>
      <c r="I618" t="s">
        <v>2</v>
      </c>
      <c r="J618" s="1" t="s">
        <v>154</v>
      </c>
      <c r="K618" s="1">
        <v>2022</v>
      </c>
    </row>
    <row r="619" spans="1:11" x14ac:dyDescent="0.35">
      <c r="A619" s="2">
        <v>44855</v>
      </c>
      <c r="B619" t="s">
        <v>96</v>
      </c>
      <c r="C619" t="s">
        <v>1</v>
      </c>
      <c r="D619" s="1">
        <v>3</v>
      </c>
      <c r="E619" s="5">
        <v>1036.77</v>
      </c>
      <c r="F619" s="1">
        <v>5</v>
      </c>
      <c r="G619" s="5">
        <v>2159.9499999999998</v>
      </c>
      <c r="H619" t="s">
        <v>17</v>
      </c>
      <c r="I619" t="s">
        <v>0</v>
      </c>
      <c r="J619" s="1" t="s">
        <v>154</v>
      </c>
      <c r="K619" s="1">
        <v>2022</v>
      </c>
    </row>
    <row r="620" spans="1:11" x14ac:dyDescent="0.35">
      <c r="A620" s="2">
        <v>44856</v>
      </c>
      <c r="B620" t="s">
        <v>105</v>
      </c>
      <c r="C620" t="s">
        <v>36</v>
      </c>
      <c r="D620" s="1">
        <v>3</v>
      </c>
      <c r="E620" s="5">
        <v>116.97</v>
      </c>
      <c r="F620" s="1">
        <v>5</v>
      </c>
      <c r="G620" s="5">
        <v>299.95</v>
      </c>
      <c r="H620" t="s">
        <v>35</v>
      </c>
      <c r="I620" t="s">
        <v>2</v>
      </c>
      <c r="J620" s="1" t="s">
        <v>154</v>
      </c>
      <c r="K620" s="1">
        <v>2022</v>
      </c>
    </row>
    <row r="621" spans="1:11" x14ac:dyDescent="0.35">
      <c r="A621" s="2">
        <v>44857</v>
      </c>
      <c r="B621" t="s">
        <v>101</v>
      </c>
      <c r="C621" t="s">
        <v>24</v>
      </c>
      <c r="D621" s="1">
        <v>1</v>
      </c>
      <c r="E621" s="5">
        <v>14</v>
      </c>
      <c r="F621" s="1">
        <v>4</v>
      </c>
      <c r="G621" s="5">
        <v>111.96</v>
      </c>
      <c r="H621" t="s">
        <v>23</v>
      </c>
      <c r="I621" t="s">
        <v>0</v>
      </c>
      <c r="J621" s="1" t="s">
        <v>154</v>
      </c>
      <c r="K621" s="1">
        <v>2022</v>
      </c>
    </row>
    <row r="622" spans="1:11" x14ac:dyDescent="0.35">
      <c r="A622" s="2">
        <v>44858</v>
      </c>
      <c r="B622" t="s">
        <v>101</v>
      </c>
      <c r="C622" t="s">
        <v>24</v>
      </c>
      <c r="D622" s="1">
        <v>2</v>
      </c>
      <c r="E622" s="5">
        <v>28</v>
      </c>
      <c r="F622" s="1">
        <v>5</v>
      </c>
      <c r="G622" s="5">
        <v>139.94999999999999</v>
      </c>
      <c r="H622" t="s">
        <v>23</v>
      </c>
      <c r="I622" t="s">
        <v>0</v>
      </c>
      <c r="J622" s="1" t="s">
        <v>154</v>
      </c>
      <c r="K622" s="1">
        <v>2022</v>
      </c>
    </row>
    <row r="623" spans="1:11" x14ac:dyDescent="0.35">
      <c r="A623" s="2">
        <v>44859</v>
      </c>
      <c r="B623" t="s">
        <v>102</v>
      </c>
      <c r="C623" t="s">
        <v>25</v>
      </c>
      <c r="D623" s="1">
        <v>3</v>
      </c>
      <c r="E623" s="5">
        <v>45</v>
      </c>
      <c r="F623" s="1">
        <v>2</v>
      </c>
      <c r="G623" s="5">
        <v>59.98</v>
      </c>
      <c r="H623" t="s">
        <v>26</v>
      </c>
      <c r="I623" t="s">
        <v>0</v>
      </c>
      <c r="J623" s="1" t="s">
        <v>154</v>
      </c>
      <c r="K623" s="1">
        <v>2022</v>
      </c>
    </row>
    <row r="624" spans="1:11" x14ac:dyDescent="0.35">
      <c r="A624" s="2">
        <v>44860</v>
      </c>
      <c r="B624" t="s">
        <v>107</v>
      </c>
      <c r="C624" t="s">
        <v>38</v>
      </c>
      <c r="D624" s="1">
        <v>43</v>
      </c>
      <c r="E624" s="5">
        <v>945.56999999999994</v>
      </c>
      <c r="F624" s="1">
        <v>5</v>
      </c>
      <c r="G624" s="5">
        <v>199.95</v>
      </c>
      <c r="H624" t="s">
        <v>23</v>
      </c>
      <c r="I624" t="s">
        <v>2</v>
      </c>
      <c r="J624" s="1" t="s">
        <v>154</v>
      </c>
      <c r="K624" s="1">
        <v>2022</v>
      </c>
    </row>
    <row r="625" spans="1:11" x14ac:dyDescent="0.35">
      <c r="A625" s="2">
        <v>44861</v>
      </c>
      <c r="B625" t="s">
        <v>101</v>
      </c>
      <c r="C625" t="s">
        <v>24</v>
      </c>
      <c r="D625" s="1">
        <v>1</v>
      </c>
      <c r="E625" s="5">
        <v>14</v>
      </c>
      <c r="F625" s="1">
        <v>2</v>
      </c>
      <c r="G625" s="5">
        <v>55.98</v>
      </c>
      <c r="H625" t="s">
        <v>23</v>
      </c>
      <c r="I625" t="s">
        <v>0</v>
      </c>
      <c r="J625" s="1" t="s">
        <v>154</v>
      </c>
      <c r="K625" s="1">
        <v>2022</v>
      </c>
    </row>
    <row r="626" spans="1:11" x14ac:dyDescent="0.35">
      <c r="A626" s="2">
        <v>44862</v>
      </c>
      <c r="B626" t="s">
        <v>114</v>
      </c>
      <c r="C626" t="s">
        <v>43</v>
      </c>
      <c r="D626" s="1">
        <v>2</v>
      </c>
      <c r="E626" s="5">
        <v>40</v>
      </c>
      <c r="F626" s="1">
        <v>2</v>
      </c>
      <c r="G626" s="5">
        <v>79.98</v>
      </c>
      <c r="H626" t="s">
        <v>26</v>
      </c>
      <c r="I626" t="s">
        <v>3</v>
      </c>
      <c r="J626" s="1" t="s">
        <v>154</v>
      </c>
      <c r="K626" s="1">
        <v>2022</v>
      </c>
    </row>
    <row r="627" spans="1:11" x14ac:dyDescent="0.35">
      <c r="A627" s="2">
        <v>44863</v>
      </c>
      <c r="B627" t="s">
        <v>130</v>
      </c>
      <c r="C627" t="s">
        <v>56</v>
      </c>
      <c r="D627" s="1">
        <v>1</v>
      </c>
      <c r="E627" s="5">
        <v>244.3</v>
      </c>
      <c r="F627" s="1">
        <v>2</v>
      </c>
      <c r="G627" s="5">
        <v>698</v>
      </c>
      <c r="H627" t="s">
        <v>57</v>
      </c>
      <c r="I627" t="s">
        <v>13</v>
      </c>
      <c r="J627" s="1" t="s">
        <v>154</v>
      </c>
      <c r="K627" s="1">
        <v>2022</v>
      </c>
    </row>
    <row r="628" spans="1:11" x14ac:dyDescent="0.35">
      <c r="A628" s="2">
        <v>44864</v>
      </c>
      <c r="B628" t="s">
        <v>96</v>
      </c>
      <c r="C628" t="s">
        <v>1</v>
      </c>
      <c r="D628" s="1">
        <v>2</v>
      </c>
      <c r="E628" s="5">
        <v>691.18</v>
      </c>
      <c r="F628" s="1">
        <v>5</v>
      </c>
      <c r="G628" s="5">
        <v>2159.9499999999998</v>
      </c>
      <c r="H628" t="s">
        <v>17</v>
      </c>
      <c r="I628" t="s">
        <v>0</v>
      </c>
      <c r="J628" s="1" t="s">
        <v>154</v>
      </c>
      <c r="K628" s="1">
        <v>2022</v>
      </c>
    </row>
    <row r="629" spans="1:11" x14ac:dyDescent="0.35">
      <c r="A629" s="2">
        <v>44865</v>
      </c>
      <c r="B629" t="s">
        <v>111</v>
      </c>
      <c r="C629" t="s">
        <v>34</v>
      </c>
      <c r="D629" s="1">
        <v>27</v>
      </c>
      <c r="E629" s="5">
        <v>2429.73</v>
      </c>
      <c r="F629" s="1">
        <v>1</v>
      </c>
      <c r="G629" s="5">
        <v>119.99</v>
      </c>
      <c r="H629" t="s">
        <v>35</v>
      </c>
      <c r="I629" t="s">
        <v>2</v>
      </c>
      <c r="J629" s="1" t="s">
        <v>154</v>
      </c>
      <c r="K629" s="1">
        <v>2022</v>
      </c>
    </row>
    <row r="630" spans="1:11" x14ac:dyDescent="0.35">
      <c r="A630" s="2">
        <v>44866</v>
      </c>
      <c r="B630" t="s">
        <v>129</v>
      </c>
      <c r="C630" t="s">
        <v>14</v>
      </c>
      <c r="D630" s="1">
        <v>3</v>
      </c>
      <c r="E630" s="5">
        <v>1079.8799999999999</v>
      </c>
      <c r="F630" s="1">
        <v>2</v>
      </c>
      <c r="G630" s="5">
        <v>799.9</v>
      </c>
      <c r="H630" t="s">
        <v>17</v>
      </c>
      <c r="I630" t="s">
        <v>13</v>
      </c>
      <c r="J630" s="1" t="s">
        <v>155</v>
      </c>
      <c r="K630" s="1">
        <v>2022</v>
      </c>
    </row>
    <row r="631" spans="1:11" x14ac:dyDescent="0.35">
      <c r="A631" s="2">
        <v>44867</v>
      </c>
      <c r="B631" t="s">
        <v>131</v>
      </c>
      <c r="C631" t="s">
        <v>16</v>
      </c>
      <c r="D631" s="1">
        <v>3</v>
      </c>
      <c r="E631" s="5">
        <v>103.64999999999999</v>
      </c>
      <c r="F631" s="1">
        <v>1</v>
      </c>
      <c r="G631" s="5">
        <v>53.15</v>
      </c>
      <c r="H631" t="s">
        <v>58</v>
      </c>
      <c r="I631" t="s">
        <v>13</v>
      </c>
      <c r="J631" s="1" t="s">
        <v>155</v>
      </c>
      <c r="K631" s="1">
        <v>2022</v>
      </c>
    </row>
    <row r="632" spans="1:11" x14ac:dyDescent="0.35">
      <c r="A632" s="2">
        <v>44868</v>
      </c>
      <c r="B632" t="s">
        <v>101</v>
      </c>
      <c r="C632" t="s">
        <v>24</v>
      </c>
      <c r="D632" s="1">
        <v>3</v>
      </c>
      <c r="E632" s="5">
        <v>42</v>
      </c>
      <c r="F632" s="1">
        <v>1</v>
      </c>
      <c r="G632" s="5">
        <v>27.99</v>
      </c>
      <c r="H632" t="s">
        <v>23</v>
      </c>
      <c r="I632" t="s">
        <v>0</v>
      </c>
      <c r="J632" s="1" t="s">
        <v>155</v>
      </c>
      <c r="K632" s="1">
        <v>2022</v>
      </c>
    </row>
    <row r="633" spans="1:11" x14ac:dyDescent="0.35">
      <c r="A633" s="2">
        <v>44869</v>
      </c>
      <c r="B633" t="s">
        <v>123</v>
      </c>
      <c r="C633" t="s">
        <v>50</v>
      </c>
      <c r="D633" s="1">
        <v>0</v>
      </c>
      <c r="E633" s="5">
        <v>0</v>
      </c>
      <c r="F633" s="1">
        <v>2</v>
      </c>
      <c r="G633" s="5">
        <v>258</v>
      </c>
      <c r="H633" t="s">
        <v>48</v>
      </c>
      <c r="I633" t="s">
        <v>8</v>
      </c>
      <c r="J633" s="1" t="s">
        <v>155</v>
      </c>
      <c r="K633" s="1">
        <v>2022</v>
      </c>
    </row>
    <row r="634" spans="1:11" x14ac:dyDescent="0.35">
      <c r="A634" s="2">
        <v>44870</v>
      </c>
      <c r="B634" t="s">
        <v>118</v>
      </c>
      <c r="C634" t="s">
        <v>5</v>
      </c>
      <c r="D634" s="1">
        <v>1</v>
      </c>
      <c r="E634" s="5">
        <v>4495.5</v>
      </c>
      <c r="F634" s="1">
        <v>5</v>
      </c>
      <c r="G634" s="5">
        <v>24975</v>
      </c>
      <c r="H634" t="s">
        <v>17</v>
      </c>
      <c r="I634" t="s">
        <v>4</v>
      </c>
      <c r="J634" s="1" t="s">
        <v>155</v>
      </c>
      <c r="K634" s="1">
        <v>2022</v>
      </c>
    </row>
    <row r="635" spans="1:11" x14ac:dyDescent="0.35">
      <c r="A635" s="2">
        <v>44871</v>
      </c>
      <c r="B635" t="s">
        <v>111</v>
      </c>
      <c r="C635" t="s">
        <v>34</v>
      </c>
      <c r="D635" s="1">
        <v>1</v>
      </c>
      <c r="E635" s="5">
        <v>89.99</v>
      </c>
      <c r="F635" s="1">
        <v>4</v>
      </c>
      <c r="G635" s="5">
        <v>479.96</v>
      </c>
      <c r="H635" t="s">
        <v>35</v>
      </c>
      <c r="I635" t="s">
        <v>2</v>
      </c>
      <c r="J635" s="1" t="s">
        <v>155</v>
      </c>
      <c r="K635" s="1">
        <v>2022</v>
      </c>
    </row>
    <row r="636" spans="1:11" x14ac:dyDescent="0.35">
      <c r="A636" s="2">
        <v>44872</v>
      </c>
      <c r="B636" t="s">
        <v>108</v>
      </c>
      <c r="C636" t="s">
        <v>30</v>
      </c>
      <c r="D636" s="1">
        <v>0</v>
      </c>
      <c r="E636" s="5">
        <v>0</v>
      </c>
      <c r="F636" s="1">
        <v>5</v>
      </c>
      <c r="G636" s="5">
        <v>251.6</v>
      </c>
      <c r="H636" t="s">
        <v>33</v>
      </c>
      <c r="I636" t="s">
        <v>2</v>
      </c>
      <c r="J636" s="1" t="s">
        <v>155</v>
      </c>
      <c r="K636" s="1">
        <v>2022</v>
      </c>
    </row>
    <row r="637" spans="1:11" x14ac:dyDescent="0.35">
      <c r="A637" s="2">
        <v>44873</v>
      </c>
      <c r="B637" t="s">
        <v>110</v>
      </c>
      <c r="C637" t="s">
        <v>32</v>
      </c>
      <c r="D637" s="1">
        <v>3</v>
      </c>
      <c r="E637" s="5">
        <v>69.09</v>
      </c>
      <c r="F637" s="1">
        <v>1</v>
      </c>
      <c r="G637" s="5">
        <v>41.88</v>
      </c>
      <c r="H637" t="s">
        <v>33</v>
      </c>
      <c r="I637" t="s">
        <v>2</v>
      </c>
      <c r="J637" s="1" t="s">
        <v>155</v>
      </c>
      <c r="K637" s="1">
        <v>2022</v>
      </c>
    </row>
    <row r="638" spans="1:11" x14ac:dyDescent="0.35">
      <c r="A638" s="2">
        <v>44874</v>
      </c>
      <c r="B638" t="s">
        <v>101</v>
      </c>
      <c r="C638" t="s">
        <v>24</v>
      </c>
      <c r="D638" s="1">
        <v>1</v>
      </c>
      <c r="E638" s="5">
        <v>14</v>
      </c>
      <c r="F638" s="1">
        <v>5</v>
      </c>
      <c r="G638" s="5">
        <v>139.94999999999999</v>
      </c>
      <c r="H638" t="s">
        <v>23</v>
      </c>
      <c r="I638" t="s">
        <v>0</v>
      </c>
      <c r="J638" s="1" t="s">
        <v>155</v>
      </c>
      <c r="K638" s="1">
        <v>2022</v>
      </c>
    </row>
    <row r="639" spans="1:11" x14ac:dyDescent="0.35">
      <c r="A639" s="2">
        <v>44875</v>
      </c>
      <c r="B639" t="s">
        <v>105</v>
      </c>
      <c r="C639" t="s">
        <v>36</v>
      </c>
      <c r="D639" s="1">
        <v>1</v>
      </c>
      <c r="E639" s="5">
        <v>38.99</v>
      </c>
      <c r="F639" s="1">
        <v>2</v>
      </c>
      <c r="G639" s="5">
        <v>119.98</v>
      </c>
      <c r="H639" t="s">
        <v>35</v>
      </c>
      <c r="I639" t="s">
        <v>2</v>
      </c>
      <c r="J639" s="1" t="s">
        <v>155</v>
      </c>
      <c r="K639" s="1">
        <v>2022</v>
      </c>
    </row>
    <row r="640" spans="1:11" x14ac:dyDescent="0.35">
      <c r="A640" s="2">
        <v>44876</v>
      </c>
      <c r="B640" t="s">
        <v>112</v>
      </c>
      <c r="C640" t="s">
        <v>39</v>
      </c>
      <c r="D640" s="1">
        <v>3</v>
      </c>
      <c r="E640" s="5">
        <v>623.97</v>
      </c>
      <c r="F640" s="1">
        <v>3</v>
      </c>
      <c r="G640" s="5">
        <v>779.97</v>
      </c>
      <c r="H640" t="s">
        <v>29</v>
      </c>
      <c r="I640" t="s">
        <v>3</v>
      </c>
      <c r="J640" s="1" t="s">
        <v>155</v>
      </c>
      <c r="K640" s="1">
        <v>2022</v>
      </c>
    </row>
    <row r="641" spans="1:11" x14ac:dyDescent="0.35">
      <c r="A641" s="2">
        <v>44877</v>
      </c>
      <c r="B641" t="s">
        <v>115</v>
      </c>
      <c r="C641" t="s">
        <v>44</v>
      </c>
      <c r="D641" s="1">
        <v>0</v>
      </c>
      <c r="E641" s="5">
        <v>0</v>
      </c>
      <c r="F641" s="1">
        <v>1</v>
      </c>
      <c r="G641" s="5">
        <v>326.69</v>
      </c>
      <c r="H641" t="s">
        <v>41</v>
      </c>
      <c r="I641" t="s">
        <v>3</v>
      </c>
      <c r="J641" s="1" t="s">
        <v>155</v>
      </c>
      <c r="K641" s="1">
        <v>2022</v>
      </c>
    </row>
    <row r="642" spans="1:11" x14ac:dyDescent="0.35">
      <c r="A642" s="2">
        <v>44878</v>
      </c>
      <c r="B642" t="s">
        <v>114</v>
      </c>
      <c r="C642" t="s">
        <v>43</v>
      </c>
      <c r="D642" s="1">
        <v>2</v>
      </c>
      <c r="E642" s="5">
        <v>40</v>
      </c>
      <c r="F642" s="1">
        <v>4</v>
      </c>
      <c r="G642" s="5">
        <v>159.96</v>
      </c>
      <c r="H642" t="s">
        <v>26</v>
      </c>
      <c r="I642" t="s">
        <v>3</v>
      </c>
      <c r="J642" s="1" t="s">
        <v>155</v>
      </c>
      <c r="K642" s="1">
        <v>2022</v>
      </c>
    </row>
    <row r="643" spans="1:11" x14ac:dyDescent="0.35">
      <c r="A643" s="2">
        <v>44879</v>
      </c>
      <c r="B643" t="s">
        <v>96</v>
      </c>
      <c r="C643" t="s">
        <v>1</v>
      </c>
      <c r="D643" s="1">
        <v>1</v>
      </c>
      <c r="E643" s="5">
        <v>345.59</v>
      </c>
      <c r="F643" s="1">
        <v>3</v>
      </c>
      <c r="G643" s="5">
        <v>1295.97</v>
      </c>
      <c r="H643" t="s">
        <v>17</v>
      </c>
      <c r="I643" t="s">
        <v>0</v>
      </c>
      <c r="J643" s="1" t="s">
        <v>155</v>
      </c>
      <c r="K643" s="1">
        <v>2022</v>
      </c>
    </row>
    <row r="644" spans="1:11" x14ac:dyDescent="0.35">
      <c r="A644" s="2">
        <v>44880</v>
      </c>
      <c r="B644" t="s">
        <v>125</v>
      </c>
      <c r="C644" t="s">
        <v>53</v>
      </c>
      <c r="D644" s="1">
        <v>0</v>
      </c>
      <c r="E644" s="5">
        <v>0</v>
      </c>
      <c r="F644" s="1">
        <v>2</v>
      </c>
      <c r="G644" s="5">
        <v>179.98</v>
      </c>
      <c r="H644" t="s">
        <v>23</v>
      </c>
      <c r="I644" t="s">
        <v>8</v>
      </c>
      <c r="J644" s="1" t="s">
        <v>155</v>
      </c>
      <c r="K644" s="1">
        <v>2022</v>
      </c>
    </row>
    <row r="645" spans="1:11" x14ac:dyDescent="0.35">
      <c r="A645" s="2">
        <v>44881</v>
      </c>
      <c r="B645" t="s">
        <v>98</v>
      </c>
      <c r="C645" t="s">
        <v>20</v>
      </c>
      <c r="D645" s="1">
        <v>3</v>
      </c>
      <c r="E645" s="5">
        <v>194.96999999999997</v>
      </c>
      <c r="F645" s="1">
        <v>1</v>
      </c>
      <c r="G645" s="5">
        <v>99.99</v>
      </c>
      <c r="H645" t="s">
        <v>19</v>
      </c>
      <c r="I645" t="s">
        <v>0</v>
      </c>
      <c r="J645" s="1" t="s">
        <v>155</v>
      </c>
      <c r="K645" s="1">
        <v>2022</v>
      </c>
    </row>
    <row r="646" spans="1:11" x14ac:dyDescent="0.35">
      <c r="A646" s="2">
        <v>44882</v>
      </c>
      <c r="B646" t="s">
        <v>105</v>
      </c>
      <c r="C646" t="s">
        <v>36</v>
      </c>
      <c r="D646" s="1">
        <v>1</v>
      </c>
      <c r="E646" s="5">
        <v>38.99</v>
      </c>
      <c r="F646" s="1">
        <v>5</v>
      </c>
      <c r="G646" s="5">
        <v>299.95</v>
      </c>
      <c r="H646" t="s">
        <v>35</v>
      </c>
      <c r="I646" t="s">
        <v>2</v>
      </c>
      <c r="J646" s="1" t="s">
        <v>155</v>
      </c>
      <c r="K646" s="1">
        <v>2022</v>
      </c>
    </row>
    <row r="647" spans="1:11" x14ac:dyDescent="0.35">
      <c r="A647" s="2">
        <v>44883</v>
      </c>
      <c r="B647" t="s">
        <v>120</v>
      </c>
      <c r="C647" t="s">
        <v>6</v>
      </c>
      <c r="D647" s="1">
        <v>1</v>
      </c>
      <c r="E647" s="5">
        <v>12600</v>
      </c>
      <c r="F647" s="1">
        <v>1</v>
      </c>
      <c r="G647" s="5">
        <v>14000</v>
      </c>
      <c r="H647" t="s">
        <v>47</v>
      </c>
      <c r="I647" t="s">
        <v>4</v>
      </c>
      <c r="J647" s="1" t="s">
        <v>155</v>
      </c>
      <c r="K647" s="1">
        <v>2022</v>
      </c>
    </row>
    <row r="648" spans="1:11" x14ac:dyDescent="0.35">
      <c r="A648" s="2">
        <v>44884</v>
      </c>
      <c r="B648" t="s">
        <v>117</v>
      </c>
      <c r="C648" t="s">
        <v>42</v>
      </c>
      <c r="D648" s="1">
        <v>0</v>
      </c>
      <c r="E648" s="5">
        <v>0</v>
      </c>
      <c r="F648" s="1">
        <v>4</v>
      </c>
      <c r="G648" s="5">
        <v>2599.96</v>
      </c>
      <c r="H648" t="s">
        <v>29</v>
      </c>
      <c r="I648" t="s">
        <v>3</v>
      </c>
      <c r="J648" s="1" t="s">
        <v>155</v>
      </c>
      <c r="K648" s="1">
        <v>2022</v>
      </c>
    </row>
    <row r="649" spans="1:11" x14ac:dyDescent="0.35">
      <c r="A649" s="2">
        <v>44885</v>
      </c>
      <c r="B649" t="s">
        <v>106</v>
      </c>
      <c r="C649" t="s">
        <v>37</v>
      </c>
      <c r="D649" s="1">
        <v>3</v>
      </c>
      <c r="E649" s="5">
        <v>65.97</v>
      </c>
      <c r="F649" s="1">
        <v>5</v>
      </c>
      <c r="G649" s="5">
        <v>199.95</v>
      </c>
      <c r="H649" t="s">
        <v>23</v>
      </c>
      <c r="I649" t="s">
        <v>2</v>
      </c>
      <c r="J649" s="1" t="s">
        <v>155</v>
      </c>
      <c r="K649" s="1">
        <v>2022</v>
      </c>
    </row>
    <row r="650" spans="1:11" x14ac:dyDescent="0.35">
      <c r="A650" s="2">
        <v>44886</v>
      </c>
      <c r="B650" t="s">
        <v>123</v>
      </c>
      <c r="C650" t="s">
        <v>50</v>
      </c>
      <c r="D650" s="1">
        <v>0</v>
      </c>
      <c r="E650" s="5">
        <v>0</v>
      </c>
      <c r="F650" s="1">
        <v>5</v>
      </c>
      <c r="G650" s="5">
        <v>645</v>
      </c>
      <c r="H650" t="s">
        <v>48</v>
      </c>
      <c r="I650" t="s">
        <v>8</v>
      </c>
      <c r="J650" s="1" t="s">
        <v>155</v>
      </c>
      <c r="K650" s="1">
        <v>2022</v>
      </c>
    </row>
    <row r="651" spans="1:11" x14ac:dyDescent="0.35">
      <c r="A651" s="2">
        <v>44887</v>
      </c>
      <c r="B651" t="s">
        <v>115</v>
      </c>
      <c r="C651" t="s">
        <v>44</v>
      </c>
      <c r="D651" s="1">
        <v>1</v>
      </c>
      <c r="E651" s="5">
        <v>294.02</v>
      </c>
      <c r="F651" s="1">
        <v>4</v>
      </c>
      <c r="G651" s="5">
        <v>1306.76</v>
      </c>
      <c r="H651" t="s">
        <v>41</v>
      </c>
      <c r="I651" t="s">
        <v>3</v>
      </c>
      <c r="J651" s="1" t="s">
        <v>155</v>
      </c>
      <c r="K651" s="1">
        <v>2022</v>
      </c>
    </row>
    <row r="652" spans="1:11" x14ac:dyDescent="0.35">
      <c r="A652" s="2">
        <v>44888</v>
      </c>
      <c r="B652" t="s">
        <v>109</v>
      </c>
      <c r="C652" t="s">
        <v>31</v>
      </c>
      <c r="D652" s="1">
        <v>3</v>
      </c>
      <c r="E652" s="5">
        <v>269.73</v>
      </c>
      <c r="F652" s="1">
        <v>1</v>
      </c>
      <c r="G652" s="5">
        <v>119.88</v>
      </c>
      <c r="H652" t="s">
        <v>33</v>
      </c>
      <c r="I652" t="s">
        <v>2</v>
      </c>
      <c r="J652" s="1" t="s">
        <v>155</v>
      </c>
      <c r="K652" s="1">
        <v>2022</v>
      </c>
    </row>
    <row r="653" spans="1:11" x14ac:dyDescent="0.35">
      <c r="A653" s="2">
        <v>44889</v>
      </c>
      <c r="B653" t="s">
        <v>96</v>
      </c>
      <c r="C653" t="s">
        <v>1</v>
      </c>
      <c r="D653" s="1">
        <v>2</v>
      </c>
      <c r="E653" s="5">
        <v>691.18</v>
      </c>
      <c r="F653" s="1">
        <v>5</v>
      </c>
      <c r="G653" s="5">
        <v>2159.9499999999998</v>
      </c>
      <c r="H653" t="s">
        <v>17</v>
      </c>
      <c r="I653" t="s">
        <v>0</v>
      </c>
      <c r="J653" s="1" t="s">
        <v>155</v>
      </c>
      <c r="K653" s="1">
        <v>2022</v>
      </c>
    </row>
    <row r="654" spans="1:11" x14ac:dyDescent="0.35">
      <c r="A654" s="2">
        <v>44890</v>
      </c>
      <c r="B654" t="s">
        <v>116</v>
      </c>
      <c r="C654" t="s">
        <v>37</v>
      </c>
      <c r="D654" s="1">
        <v>0</v>
      </c>
      <c r="E654" s="5">
        <v>0</v>
      </c>
      <c r="F654" s="1">
        <v>1</v>
      </c>
      <c r="G654" s="5">
        <v>39.99</v>
      </c>
      <c r="H654" t="s">
        <v>23</v>
      </c>
      <c r="I654" t="s">
        <v>3</v>
      </c>
      <c r="J654" s="1" t="s">
        <v>155</v>
      </c>
      <c r="K654" s="1">
        <v>2022</v>
      </c>
    </row>
    <row r="655" spans="1:11" x14ac:dyDescent="0.35">
      <c r="A655" s="2">
        <v>44891</v>
      </c>
      <c r="B655" t="s">
        <v>105</v>
      </c>
      <c r="C655" t="s">
        <v>36</v>
      </c>
      <c r="D655" s="1">
        <v>0</v>
      </c>
      <c r="E655" s="5">
        <v>0</v>
      </c>
      <c r="F655" s="1">
        <v>5</v>
      </c>
      <c r="G655" s="5">
        <v>299.95</v>
      </c>
      <c r="H655" t="s">
        <v>35</v>
      </c>
      <c r="I655" t="s">
        <v>2</v>
      </c>
      <c r="J655" s="1" t="s">
        <v>155</v>
      </c>
      <c r="K655" s="1">
        <v>2022</v>
      </c>
    </row>
    <row r="656" spans="1:11" x14ac:dyDescent="0.35">
      <c r="A656" s="2">
        <v>44892</v>
      </c>
      <c r="B656" t="s">
        <v>119</v>
      </c>
      <c r="C656" t="s">
        <v>45</v>
      </c>
      <c r="D656" s="1">
        <v>0</v>
      </c>
      <c r="E656" s="5">
        <v>0</v>
      </c>
      <c r="F656" s="1">
        <v>5</v>
      </c>
      <c r="G656" s="5">
        <v>350</v>
      </c>
      <c r="H656" t="s">
        <v>46</v>
      </c>
      <c r="I656" t="s">
        <v>4</v>
      </c>
      <c r="J656" s="1" t="s">
        <v>155</v>
      </c>
      <c r="K656" s="1">
        <v>2022</v>
      </c>
    </row>
    <row r="657" spans="1:11" x14ac:dyDescent="0.35">
      <c r="A657" s="2">
        <v>44893</v>
      </c>
      <c r="B657" t="s">
        <v>124</v>
      </c>
      <c r="C657" t="s">
        <v>51</v>
      </c>
      <c r="D657" s="1">
        <v>3</v>
      </c>
      <c r="E657" s="5">
        <v>290.25</v>
      </c>
      <c r="F657" s="1">
        <v>2</v>
      </c>
      <c r="G657" s="5">
        <v>258</v>
      </c>
      <c r="H657" t="s">
        <v>52</v>
      </c>
      <c r="I657" t="s">
        <v>8</v>
      </c>
      <c r="J657" s="1" t="s">
        <v>155</v>
      </c>
      <c r="K657" s="1">
        <v>2022</v>
      </c>
    </row>
    <row r="658" spans="1:11" x14ac:dyDescent="0.35">
      <c r="A658" s="2">
        <v>44894</v>
      </c>
      <c r="B658" t="s">
        <v>124</v>
      </c>
      <c r="C658" t="s">
        <v>51</v>
      </c>
      <c r="D658" s="1">
        <v>2</v>
      </c>
      <c r="E658" s="5">
        <v>193.5</v>
      </c>
      <c r="F658" s="1">
        <v>2</v>
      </c>
      <c r="G658" s="5">
        <v>258</v>
      </c>
      <c r="H658" t="s">
        <v>52</v>
      </c>
      <c r="I658" t="s">
        <v>8</v>
      </c>
      <c r="J658" s="1" t="s">
        <v>155</v>
      </c>
      <c r="K658" s="1">
        <v>2022</v>
      </c>
    </row>
    <row r="659" spans="1:11" x14ac:dyDescent="0.35">
      <c r="A659" s="2">
        <v>44895</v>
      </c>
      <c r="B659" t="s">
        <v>113</v>
      </c>
      <c r="C659" t="s">
        <v>40</v>
      </c>
      <c r="D659" s="1">
        <v>0</v>
      </c>
      <c r="E659" s="5">
        <v>0</v>
      </c>
      <c r="F659" s="1">
        <v>1</v>
      </c>
      <c r="G659" s="5">
        <v>215.59</v>
      </c>
      <c r="H659" t="s">
        <v>41</v>
      </c>
      <c r="I659" t="s">
        <v>3</v>
      </c>
      <c r="J659" s="1" t="s">
        <v>155</v>
      </c>
      <c r="K659" s="1">
        <v>2022</v>
      </c>
    </row>
    <row r="660" spans="1:11" x14ac:dyDescent="0.35">
      <c r="A660" s="2">
        <v>44896</v>
      </c>
      <c r="B660" t="s">
        <v>130</v>
      </c>
      <c r="C660" t="s">
        <v>56</v>
      </c>
      <c r="D660" s="1">
        <v>1</v>
      </c>
      <c r="E660" s="5">
        <v>244.3</v>
      </c>
      <c r="F660" s="1">
        <v>2</v>
      </c>
      <c r="G660" s="5">
        <v>698</v>
      </c>
      <c r="H660" t="s">
        <v>57</v>
      </c>
      <c r="I660" t="s">
        <v>13</v>
      </c>
      <c r="J660" s="1" t="s">
        <v>156</v>
      </c>
      <c r="K660" s="1">
        <v>2022</v>
      </c>
    </row>
    <row r="661" spans="1:11" x14ac:dyDescent="0.35">
      <c r="A661" s="2">
        <v>44897</v>
      </c>
      <c r="B661" t="s">
        <v>131</v>
      </c>
      <c r="C661" t="s">
        <v>16</v>
      </c>
      <c r="D661" s="1">
        <v>0</v>
      </c>
      <c r="E661" s="5">
        <v>0</v>
      </c>
      <c r="F661" s="1">
        <v>1</v>
      </c>
      <c r="G661" s="5">
        <v>53.15</v>
      </c>
      <c r="H661" t="s">
        <v>58</v>
      </c>
      <c r="I661" t="s">
        <v>13</v>
      </c>
      <c r="J661" s="1" t="s">
        <v>156</v>
      </c>
      <c r="K661" s="1">
        <v>2022</v>
      </c>
    </row>
    <row r="662" spans="1:11" x14ac:dyDescent="0.35">
      <c r="A662" s="2">
        <v>44898</v>
      </c>
      <c r="B662" t="s">
        <v>131</v>
      </c>
      <c r="C662" t="s">
        <v>16</v>
      </c>
      <c r="D662" s="1">
        <v>0</v>
      </c>
      <c r="E662" s="5">
        <v>0</v>
      </c>
      <c r="F662" s="1">
        <v>5</v>
      </c>
      <c r="G662" s="5">
        <v>265.75</v>
      </c>
      <c r="H662" t="s">
        <v>58</v>
      </c>
      <c r="I662" t="s">
        <v>13</v>
      </c>
      <c r="J662" s="1" t="s">
        <v>156</v>
      </c>
      <c r="K662" s="1">
        <v>2022</v>
      </c>
    </row>
    <row r="663" spans="1:11" x14ac:dyDescent="0.35">
      <c r="A663" s="2">
        <v>44899</v>
      </c>
      <c r="B663" t="s">
        <v>110</v>
      </c>
      <c r="C663" t="s">
        <v>32</v>
      </c>
      <c r="D663" s="1">
        <v>2</v>
      </c>
      <c r="E663" s="5">
        <v>46.06</v>
      </c>
      <c r="F663" s="1">
        <v>2</v>
      </c>
      <c r="G663" s="5">
        <v>83.76</v>
      </c>
      <c r="H663" t="s">
        <v>33</v>
      </c>
      <c r="I663" t="s">
        <v>2</v>
      </c>
      <c r="J663" s="1" t="s">
        <v>156</v>
      </c>
      <c r="K663" s="1">
        <v>2022</v>
      </c>
    </row>
    <row r="664" spans="1:11" x14ac:dyDescent="0.35">
      <c r="A664" s="2">
        <v>44900</v>
      </c>
      <c r="B664" t="s">
        <v>123</v>
      </c>
      <c r="C664" t="s">
        <v>50</v>
      </c>
      <c r="D664" s="1">
        <v>3</v>
      </c>
      <c r="E664" s="5">
        <v>290.25</v>
      </c>
      <c r="F664" s="1">
        <v>4</v>
      </c>
      <c r="G664" s="5">
        <v>516</v>
      </c>
      <c r="H664" t="s">
        <v>48</v>
      </c>
      <c r="I664" t="s">
        <v>8</v>
      </c>
      <c r="J664" s="1" t="s">
        <v>156</v>
      </c>
      <c r="K664" s="1">
        <v>2022</v>
      </c>
    </row>
    <row r="665" spans="1:11" x14ac:dyDescent="0.35">
      <c r="A665" s="2">
        <v>44901</v>
      </c>
      <c r="B665" t="s">
        <v>116</v>
      </c>
      <c r="C665" t="s">
        <v>37</v>
      </c>
      <c r="D665" s="1">
        <v>2</v>
      </c>
      <c r="E665" s="5">
        <v>40</v>
      </c>
      <c r="F665" s="1">
        <v>2</v>
      </c>
      <c r="G665" s="5">
        <v>79.98</v>
      </c>
      <c r="H665" t="s">
        <v>23</v>
      </c>
      <c r="I665" t="s">
        <v>3</v>
      </c>
      <c r="J665" s="1" t="s">
        <v>156</v>
      </c>
      <c r="K665" s="1">
        <v>2022</v>
      </c>
    </row>
    <row r="666" spans="1:11" x14ac:dyDescent="0.35">
      <c r="A666" s="2">
        <v>44902</v>
      </c>
      <c r="B666" t="s">
        <v>127</v>
      </c>
      <c r="C666" t="s">
        <v>10</v>
      </c>
      <c r="D666" s="1">
        <v>1</v>
      </c>
      <c r="E666" s="5">
        <v>38.99</v>
      </c>
      <c r="F666" s="1">
        <v>5</v>
      </c>
      <c r="G666" s="5">
        <v>299.95</v>
      </c>
      <c r="H666" t="s">
        <v>55</v>
      </c>
      <c r="I666" t="s">
        <v>12</v>
      </c>
      <c r="J666" s="1" t="s">
        <v>156</v>
      </c>
      <c r="K666" s="1">
        <v>2022</v>
      </c>
    </row>
    <row r="667" spans="1:11" x14ac:dyDescent="0.35">
      <c r="A667" s="2">
        <v>44903</v>
      </c>
      <c r="B667" t="s">
        <v>107</v>
      </c>
      <c r="C667" t="s">
        <v>38</v>
      </c>
      <c r="D667" s="1">
        <v>2</v>
      </c>
      <c r="E667" s="5">
        <v>43.98</v>
      </c>
      <c r="F667" s="1">
        <v>4</v>
      </c>
      <c r="G667" s="5">
        <v>159.96</v>
      </c>
      <c r="H667" t="s">
        <v>23</v>
      </c>
      <c r="I667" t="s">
        <v>2</v>
      </c>
      <c r="J667" s="1" t="s">
        <v>156</v>
      </c>
      <c r="K667" s="1">
        <v>2022</v>
      </c>
    </row>
    <row r="668" spans="1:11" x14ac:dyDescent="0.35">
      <c r="A668" s="2">
        <v>44904</v>
      </c>
      <c r="B668" t="s">
        <v>107</v>
      </c>
      <c r="C668" t="s">
        <v>38</v>
      </c>
      <c r="D668" s="1">
        <v>23</v>
      </c>
      <c r="E668" s="5">
        <v>505.77</v>
      </c>
      <c r="F668" s="1">
        <v>2</v>
      </c>
      <c r="G668" s="5">
        <v>79.98</v>
      </c>
      <c r="H668" t="s">
        <v>23</v>
      </c>
      <c r="I668" t="s">
        <v>2</v>
      </c>
      <c r="J668" s="1" t="s">
        <v>156</v>
      </c>
      <c r="K668" s="1">
        <v>2022</v>
      </c>
    </row>
    <row r="669" spans="1:11" x14ac:dyDescent="0.35">
      <c r="A669" s="2">
        <v>44905</v>
      </c>
      <c r="B669" t="s">
        <v>131</v>
      </c>
      <c r="C669" t="s">
        <v>16</v>
      </c>
      <c r="D669" s="1">
        <v>0</v>
      </c>
      <c r="E669" s="5">
        <v>0</v>
      </c>
      <c r="F669" s="1">
        <v>2</v>
      </c>
      <c r="G669" s="5">
        <v>106.3</v>
      </c>
      <c r="H669" t="s">
        <v>58</v>
      </c>
      <c r="I669" t="s">
        <v>13</v>
      </c>
      <c r="J669" s="1" t="s">
        <v>156</v>
      </c>
      <c r="K669" s="1">
        <v>2022</v>
      </c>
    </row>
    <row r="670" spans="1:11" x14ac:dyDescent="0.35">
      <c r="A670" s="2">
        <v>44906</v>
      </c>
      <c r="B670" t="s">
        <v>100</v>
      </c>
      <c r="C670" t="s">
        <v>22</v>
      </c>
      <c r="D670" s="1">
        <v>0</v>
      </c>
      <c r="E670" s="5">
        <v>0</v>
      </c>
      <c r="F670" s="1">
        <v>4</v>
      </c>
      <c r="G670" s="5">
        <v>79.959999999999994</v>
      </c>
      <c r="H670" t="s">
        <v>23</v>
      </c>
      <c r="I670" t="s">
        <v>0</v>
      </c>
      <c r="J670" s="1" t="s">
        <v>156</v>
      </c>
      <c r="K670" s="1">
        <v>2022</v>
      </c>
    </row>
    <row r="671" spans="1:11" x14ac:dyDescent="0.35">
      <c r="A671" s="2">
        <v>44907</v>
      </c>
      <c r="B671" t="s">
        <v>131</v>
      </c>
      <c r="C671" t="s">
        <v>16</v>
      </c>
      <c r="D671" s="1">
        <v>0</v>
      </c>
      <c r="E671" s="5">
        <v>0</v>
      </c>
      <c r="F671" s="1">
        <v>5</v>
      </c>
      <c r="G671" s="5">
        <v>265.75</v>
      </c>
      <c r="H671" t="s">
        <v>58</v>
      </c>
      <c r="I671" t="s">
        <v>13</v>
      </c>
      <c r="J671" s="1" t="s">
        <v>156</v>
      </c>
      <c r="K671" s="1">
        <v>2022</v>
      </c>
    </row>
    <row r="672" spans="1:11" x14ac:dyDescent="0.35">
      <c r="A672" s="2">
        <v>44908</v>
      </c>
      <c r="B672" t="s">
        <v>125</v>
      </c>
      <c r="C672" t="s">
        <v>53</v>
      </c>
      <c r="D672" s="1">
        <v>25</v>
      </c>
      <c r="E672" s="5">
        <v>1574.75</v>
      </c>
      <c r="F672" s="1">
        <v>3</v>
      </c>
      <c r="G672" s="5">
        <v>269.97000000000003</v>
      </c>
      <c r="H672" t="s">
        <v>23</v>
      </c>
      <c r="I672" t="s">
        <v>8</v>
      </c>
      <c r="J672" s="1" t="s">
        <v>156</v>
      </c>
      <c r="K672" s="1">
        <v>2022</v>
      </c>
    </row>
    <row r="673" spans="1:11" x14ac:dyDescent="0.35">
      <c r="A673" s="2">
        <v>44909</v>
      </c>
      <c r="B673" t="s">
        <v>110</v>
      </c>
      <c r="C673" t="s">
        <v>32</v>
      </c>
      <c r="D673" s="1">
        <v>3</v>
      </c>
      <c r="E673" s="5">
        <v>69.09</v>
      </c>
      <c r="F673" s="1">
        <v>2</v>
      </c>
      <c r="G673" s="5">
        <v>83.76</v>
      </c>
      <c r="H673" t="s">
        <v>33</v>
      </c>
      <c r="I673" t="s">
        <v>2</v>
      </c>
      <c r="J673" s="1" t="s">
        <v>156</v>
      </c>
      <c r="K673" s="1">
        <v>2022</v>
      </c>
    </row>
    <row r="674" spans="1:11" x14ac:dyDescent="0.35">
      <c r="A674" s="2">
        <v>44910</v>
      </c>
      <c r="B674" t="s">
        <v>96</v>
      </c>
      <c r="C674" t="s">
        <v>1</v>
      </c>
      <c r="D674" s="1">
        <v>1</v>
      </c>
      <c r="E674" s="5">
        <v>345.59</v>
      </c>
      <c r="F674" s="1">
        <v>4</v>
      </c>
      <c r="G674" s="5">
        <v>1727.96</v>
      </c>
      <c r="H674" t="s">
        <v>17</v>
      </c>
      <c r="I674" t="s">
        <v>0</v>
      </c>
      <c r="J674" s="1" t="s">
        <v>156</v>
      </c>
      <c r="K674" s="1">
        <v>2022</v>
      </c>
    </row>
    <row r="675" spans="1:11" x14ac:dyDescent="0.35">
      <c r="A675" s="2">
        <v>44911</v>
      </c>
      <c r="B675" t="s">
        <v>99</v>
      </c>
      <c r="C675" t="s">
        <v>21</v>
      </c>
      <c r="D675" s="1">
        <v>1</v>
      </c>
      <c r="E675" s="5">
        <v>41.99</v>
      </c>
      <c r="F675" s="1">
        <v>5</v>
      </c>
      <c r="G675" s="5">
        <v>349.95</v>
      </c>
      <c r="H675" t="s">
        <v>19</v>
      </c>
      <c r="I675" t="s">
        <v>0</v>
      </c>
      <c r="J675" s="1" t="s">
        <v>156</v>
      </c>
      <c r="K675" s="1">
        <v>2022</v>
      </c>
    </row>
    <row r="676" spans="1:11" x14ac:dyDescent="0.35">
      <c r="A676" s="2">
        <v>44912</v>
      </c>
      <c r="B676" t="s">
        <v>116</v>
      </c>
      <c r="C676" t="s">
        <v>37</v>
      </c>
      <c r="D676" s="1">
        <v>1</v>
      </c>
      <c r="E676" s="5">
        <v>20</v>
      </c>
      <c r="F676" s="1">
        <v>5</v>
      </c>
      <c r="G676" s="5">
        <v>199.95</v>
      </c>
      <c r="H676" t="s">
        <v>23</v>
      </c>
      <c r="I676" t="s">
        <v>3</v>
      </c>
      <c r="J676" s="1" t="s">
        <v>156</v>
      </c>
      <c r="K676" s="1">
        <v>2022</v>
      </c>
    </row>
    <row r="677" spans="1:11" x14ac:dyDescent="0.35">
      <c r="A677" s="2">
        <v>44913</v>
      </c>
      <c r="B677" t="s">
        <v>130</v>
      </c>
      <c r="C677" t="s">
        <v>56</v>
      </c>
      <c r="D677" s="1">
        <v>0</v>
      </c>
      <c r="E677" s="5">
        <v>0</v>
      </c>
      <c r="F677" s="1">
        <v>2</v>
      </c>
      <c r="G677" s="5">
        <v>698</v>
      </c>
      <c r="H677" t="s">
        <v>57</v>
      </c>
      <c r="I677" t="s">
        <v>13</v>
      </c>
      <c r="J677" s="1" t="s">
        <v>156</v>
      </c>
      <c r="K677" s="1">
        <v>2022</v>
      </c>
    </row>
    <row r="678" spans="1:11" x14ac:dyDescent="0.35">
      <c r="A678" s="2">
        <v>44914</v>
      </c>
      <c r="B678" t="s">
        <v>110</v>
      </c>
      <c r="C678" t="s">
        <v>32</v>
      </c>
      <c r="D678" s="1">
        <v>0</v>
      </c>
      <c r="E678" s="5">
        <v>0</v>
      </c>
      <c r="F678" s="1">
        <v>5</v>
      </c>
      <c r="G678" s="5">
        <v>209.4</v>
      </c>
      <c r="H678" t="s">
        <v>33</v>
      </c>
      <c r="I678" t="s">
        <v>2</v>
      </c>
      <c r="J678" s="1" t="s">
        <v>156</v>
      </c>
      <c r="K678" s="1">
        <v>2022</v>
      </c>
    </row>
    <row r="679" spans="1:11" x14ac:dyDescent="0.35">
      <c r="A679" s="2">
        <v>44915</v>
      </c>
      <c r="B679" t="s">
        <v>100</v>
      </c>
      <c r="C679" t="s">
        <v>22</v>
      </c>
      <c r="D679" s="1">
        <v>3</v>
      </c>
      <c r="E679" s="5">
        <v>30</v>
      </c>
      <c r="F679" s="1">
        <v>3</v>
      </c>
      <c r="G679" s="5">
        <v>59.97</v>
      </c>
      <c r="H679" t="s">
        <v>23</v>
      </c>
      <c r="I679" t="s">
        <v>0</v>
      </c>
      <c r="J679" s="1" t="s">
        <v>156</v>
      </c>
      <c r="K679" s="1">
        <v>2022</v>
      </c>
    </row>
    <row r="680" spans="1:11" x14ac:dyDescent="0.35">
      <c r="A680" s="2">
        <v>44916</v>
      </c>
      <c r="B680" t="s">
        <v>104</v>
      </c>
      <c r="C680" t="s">
        <v>28</v>
      </c>
      <c r="D680" s="1">
        <v>0</v>
      </c>
      <c r="E680" s="5">
        <v>0</v>
      </c>
      <c r="F680" s="1">
        <v>4</v>
      </c>
      <c r="G680" s="5">
        <v>999.96</v>
      </c>
      <c r="H680" t="s">
        <v>29</v>
      </c>
      <c r="I680" t="s">
        <v>2</v>
      </c>
      <c r="J680" s="1" t="s">
        <v>156</v>
      </c>
      <c r="K680" s="1">
        <v>2022</v>
      </c>
    </row>
    <row r="681" spans="1:11" x14ac:dyDescent="0.35">
      <c r="A681" s="2">
        <v>44917</v>
      </c>
      <c r="B681" t="s">
        <v>100</v>
      </c>
      <c r="C681" t="s">
        <v>22</v>
      </c>
      <c r="D681" s="1">
        <v>0</v>
      </c>
      <c r="E681" s="5">
        <v>0</v>
      </c>
      <c r="F681" s="1">
        <v>3</v>
      </c>
      <c r="G681" s="5">
        <v>59.97</v>
      </c>
      <c r="H681" t="s">
        <v>23</v>
      </c>
      <c r="I681" t="s">
        <v>0</v>
      </c>
      <c r="J681" s="1" t="s">
        <v>156</v>
      </c>
      <c r="K681" s="1">
        <v>2022</v>
      </c>
    </row>
    <row r="682" spans="1:11" x14ac:dyDescent="0.35">
      <c r="A682" s="2">
        <v>44918</v>
      </c>
      <c r="B682" t="s">
        <v>120</v>
      </c>
      <c r="C682" t="s">
        <v>6</v>
      </c>
      <c r="D682" s="1">
        <v>2</v>
      </c>
      <c r="E682" s="5">
        <v>25200</v>
      </c>
      <c r="F682" s="1">
        <v>1</v>
      </c>
      <c r="G682" s="5">
        <v>14000</v>
      </c>
      <c r="H682" t="s">
        <v>47</v>
      </c>
      <c r="I682" t="s">
        <v>4</v>
      </c>
      <c r="J682" s="1" t="s">
        <v>156</v>
      </c>
      <c r="K682" s="1">
        <v>2022</v>
      </c>
    </row>
    <row r="683" spans="1:11" x14ac:dyDescent="0.35">
      <c r="A683" s="2">
        <v>44919</v>
      </c>
      <c r="B683" t="s">
        <v>120</v>
      </c>
      <c r="C683" t="s">
        <v>6</v>
      </c>
      <c r="D683" s="1">
        <v>1</v>
      </c>
      <c r="E683" s="5">
        <v>12600</v>
      </c>
      <c r="F683" s="1">
        <v>1</v>
      </c>
      <c r="G683" s="5">
        <v>14000</v>
      </c>
      <c r="H683" t="s">
        <v>47</v>
      </c>
      <c r="I683" t="s">
        <v>4</v>
      </c>
      <c r="J683" s="1" t="s">
        <v>156</v>
      </c>
      <c r="K683" s="1">
        <v>2022</v>
      </c>
    </row>
    <row r="684" spans="1:11" x14ac:dyDescent="0.35">
      <c r="A684" s="2">
        <v>44920</v>
      </c>
      <c r="B684" t="s">
        <v>103</v>
      </c>
      <c r="C684" t="s">
        <v>27</v>
      </c>
      <c r="D684" s="1">
        <v>1</v>
      </c>
      <c r="E684" s="5">
        <v>234.5</v>
      </c>
      <c r="F684" s="1">
        <v>4</v>
      </c>
      <c r="G684" s="5">
        <v>1103.52</v>
      </c>
      <c r="H684" t="s">
        <v>19</v>
      </c>
      <c r="I684" t="s">
        <v>0</v>
      </c>
      <c r="J684" s="1" t="s">
        <v>156</v>
      </c>
      <c r="K684" s="1">
        <v>2022</v>
      </c>
    </row>
    <row r="685" spans="1:11" x14ac:dyDescent="0.35">
      <c r="A685" s="2">
        <v>44921</v>
      </c>
      <c r="B685" t="s">
        <v>113</v>
      </c>
      <c r="C685" t="s">
        <v>40</v>
      </c>
      <c r="D685" s="1">
        <v>0</v>
      </c>
      <c r="E685" s="5">
        <v>0</v>
      </c>
      <c r="F685" s="1">
        <v>1</v>
      </c>
      <c r="G685" s="5">
        <v>215.59</v>
      </c>
      <c r="H685" t="s">
        <v>41</v>
      </c>
      <c r="I685" t="s">
        <v>3</v>
      </c>
      <c r="J685" s="1" t="s">
        <v>156</v>
      </c>
      <c r="K685" s="1">
        <v>2022</v>
      </c>
    </row>
    <row r="686" spans="1:11" x14ac:dyDescent="0.35">
      <c r="A686" s="2">
        <v>44922</v>
      </c>
      <c r="B686" t="s">
        <v>107</v>
      </c>
      <c r="C686" t="s">
        <v>38</v>
      </c>
      <c r="D686" s="1">
        <v>3</v>
      </c>
      <c r="E686" s="5">
        <v>65.97</v>
      </c>
      <c r="F686" s="1">
        <v>5</v>
      </c>
      <c r="G686" s="5">
        <v>199.95</v>
      </c>
      <c r="H686" t="s">
        <v>23</v>
      </c>
      <c r="I686" t="s">
        <v>2</v>
      </c>
      <c r="J686" s="1" t="s">
        <v>156</v>
      </c>
      <c r="K686" s="1">
        <v>2022</v>
      </c>
    </row>
    <row r="687" spans="1:11" x14ac:dyDescent="0.35">
      <c r="A687" s="2">
        <v>44923</v>
      </c>
      <c r="B687" t="s">
        <v>103</v>
      </c>
      <c r="C687" t="s">
        <v>27</v>
      </c>
      <c r="D687" s="1">
        <v>3</v>
      </c>
      <c r="E687" s="5">
        <v>703.5</v>
      </c>
      <c r="F687" s="1">
        <v>4</v>
      </c>
      <c r="G687" s="5">
        <v>1103.52</v>
      </c>
      <c r="H687" t="s">
        <v>19</v>
      </c>
      <c r="I687" t="s">
        <v>0</v>
      </c>
      <c r="J687" s="1" t="s">
        <v>156</v>
      </c>
      <c r="K687" s="1">
        <v>2022</v>
      </c>
    </row>
    <row r="688" spans="1:11" x14ac:dyDescent="0.35">
      <c r="A688" s="2">
        <v>44924</v>
      </c>
      <c r="B688" t="s">
        <v>128</v>
      </c>
      <c r="C688" t="s">
        <v>11</v>
      </c>
      <c r="D688" s="1">
        <v>3</v>
      </c>
      <c r="E688" s="5">
        <v>224.96999999999997</v>
      </c>
      <c r="F688" s="1">
        <v>3</v>
      </c>
      <c r="G688" s="5">
        <v>299.97000000000003</v>
      </c>
      <c r="H688" t="s">
        <v>23</v>
      </c>
      <c r="I688" t="s">
        <v>12</v>
      </c>
      <c r="J688" s="1" t="s">
        <v>156</v>
      </c>
      <c r="K688" s="1">
        <v>2022</v>
      </c>
    </row>
    <row r="689" spans="1:11" x14ac:dyDescent="0.35">
      <c r="A689" s="2">
        <v>44925</v>
      </c>
      <c r="B689" t="s">
        <v>96</v>
      </c>
      <c r="C689" t="s">
        <v>1</v>
      </c>
      <c r="D689" s="1">
        <v>3</v>
      </c>
      <c r="E689" s="5">
        <v>1036.77</v>
      </c>
      <c r="F689" s="1">
        <v>2</v>
      </c>
      <c r="G689" s="5">
        <v>863.98</v>
      </c>
      <c r="H689" t="s">
        <v>17</v>
      </c>
      <c r="I689" t="s">
        <v>0</v>
      </c>
      <c r="J689" s="1" t="s">
        <v>156</v>
      </c>
      <c r="K689" s="1">
        <v>2022</v>
      </c>
    </row>
    <row r="690" spans="1:11" x14ac:dyDescent="0.35">
      <c r="A690" s="2">
        <v>44926</v>
      </c>
      <c r="B690" t="s">
        <v>116</v>
      </c>
      <c r="C690" t="s">
        <v>37</v>
      </c>
      <c r="D690" s="1">
        <v>3</v>
      </c>
      <c r="E690" s="5">
        <v>60</v>
      </c>
      <c r="F690" s="1">
        <v>3</v>
      </c>
      <c r="G690" s="5">
        <v>119.97</v>
      </c>
      <c r="H690" t="s">
        <v>23</v>
      </c>
      <c r="I690" t="s">
        <v>3</v>
      </c>
      <c r="J690" s="1" t="s">
        <v>156</v>
      </c>
      <c r="K690" s="1">
        <v>2022</v>
      </c>
    </row>
    <row r="691" spans="1:11" x14ac:dyDescent="0.35">
      <c r="A691" s="2">
        <v>44927</v>
      </c>
      <c r="B691" t="s">
        <v>130</v>
      </c>
      <c r="C691" t="s">
        <v>56</v>
      </c>
      <c r="D691" s="1">
        <v>2</v>
      </c>
      <c r="E691" s="5">
        <v>488.6</v>
      </c>
      <c r="F691" s="1">
        <v>4</v>
      </c>
      <c r="G691" s="5">
        <v>1396</v>
      </c>
      <c r="H691" t="s">
        <v>57</v>
      </c>
      <c r="I691" t="s">
        <v>13</v>
      </c>
      <c r="J691" s="1" t="s">
        <v>145</v>
      </c>
      <c r="K691" s="1">
        <v>2023</v>
      </c>
    </row>
    <row r="692" spans="1:11" x14ac:dyDescent="0.35">
      <c r="A692" s="2">
        <v>44928</v>
      </c>
      <c r="B692" t="s">
        <v>111</v>
      </c>
      <c r="C692" t="s">
        <v>34</v>
      </c>
      <c r="D692" s="1">
        <v>2</v>
      </c>
      <c r="E692" s="5">
        <v>179.98</v>
      </c>
      <c r="F692" s="1">
        <v>3</v>
      </c>
      <c r="G692" s="5">
        <v>359.97</v>
      </c>
      <c r="H692" t="s">
        <v>35</v>
      </c>
      <c r="I692" t="s">
        <v>2</v>
      </c>
      <c r="J692" s="1" t="s">
        <v>145</v>
      </c>
      <c r="K692" s="1">
        <v>2023</v>
      </c>
    </row>
    <row r="693" spans="1:11" x14ac:dyDescent="0.35">
      <c r="A693" s="2">
        <v>44929</v>
      </c>
      <c r="B693" t="s">
        <v>125</v>
      </c>
      <c r="C693" t="s">
        <v>53</v>
      </c>
      <c r="D693" s="1">
        <v>3</v>
      </c>
      <c r="E693" s="5">
        <v>188.97</v>
      </c>
      <c r="F693" s="1">
        <v>2</v>
      </c>
      <c r="G693" s="5">
        <v>179.98</v>
      </c>
      <c r="H693" t="s">
        <v>23</v>
      </c>
      <c r="I693" t="s">
        <v>8</v>
      </c>
      <c r="J693" s="1" t="s">
        <v>145</v>
      </c>
      <c r="K693" s="1">
        <v>2023</v>
      </c>
    </row>
    <row r="694" spans="1:11" x14ac:dyDescent="0.35">
      <c r="A694" s="2">
        <v>44930</v>
      </c>
      <c r="B694" t="s">
        <v>111</v>
      </c>
      <c r="C694" t="s">
        <v>34</v>
      </c>
      <c r="D694" s="1">
        <v>0</v>
      </c>
      <c r="E694" s="5">
        <v>0</v>
      </c>
      <c r="F694" s="1">
        <v>2</v>
      </c>
      <c r="G694" s="5">
        <v>239.98</v>
      </c>
      <c r="H694" t="s">
        <v>35</v>
      </c>
      <c r="I694" t="s">
        <v>2</v>
      </c>
      <c r="J694" s="1" t="s">
        <v>145</v>
      </c>
      <c r="K694" s="1">
        <v>2023</v>
      </c>
    </row>
    <row r="695" spans="1:11" x14ac:dyDescent="0.35">
      <c r="A695" s="2">
        <v>44931</v>
      </c>
      <c r="B695" t="s">
        <v>102</v>
      </c>
      <c r="C695" t="s">
        <v>25</v>
      </c>
      <c r="D695" s="1">
        <v>1</v>
      </c>
      <c r="E695" s="5">
        <v>15</v>
      </c>
      <c r="F695" s="1">
        <v>4</v>
      </c>
      <c r="G695" s="5">
        <v>119.96</v>
      </c>
      <c r="H695" t="s">
        <v>26</v>
      </c>
      <c r="I695" t="s">
        <v>0</v>
      </c>
      <c r="J695" s="1" t="s">
        <v>145</v>
      </c>
      <c r="K695" s="1">
        <v>2023</v>
      </c>
    </row>
    <row r="696" spans="1:11" x14ac:dyDescent="0.35">
      <c r="A696" s="2">
        <v>44932</v>
      </c>
      <c r="B696" t="s">
        <v>113</v>
      </c>
      <c r="C696" t="s">
        <v>40</v>
      </c>
      <c r="D696" s="1">
        <v>1</v>
      </c>
      <c r="E696" s="5">
        <v>183.25</v>
      </c>
      <c r="F696" s="1">
        <v>2</v>
      </c>
      <c r="G696" s="5">
        <v>431.18</v>
      </c>
      <c r="H696" t="s">
        <v>41</v>
      </c>
      <c r="I696" t="s">
        <v>3</v>
      </c>
      <c r="J696" s="1" t="s">
        <v>145</v>
      </c>
      <c r="K696" s="1">
        <v>2023</v>
      </c>
    </row>
    <row r="697" spans="1:11" x14ac:dyDescent="0.35">
      <c r="A697" s="2">
        <v>44933</v>
      </c>
      <c r="B697" t="s">
        <v>100</v>
      </c>
      <c r="C697" t="s">
        <v>22</v>
      </c>
      <c r="D697" s="1">
        <v>0</v>
      </c>
      <c r="E697" s="5">
        <v>0</v>
      </c>
      <c r="F697" s="1">
        <v>3</v>
      </c>
      <c r="G697" s="5">
        <v>59.97</v>
      </c>
      <c r="H697" t="s">
        <v>23</v>
      </c>
      <c r="I697" t="s">
        <v>0</v>
      </c>
      <c r="J697" s="1" t="s">
        <v>145</v>
      </c>
      <c r="K697" s="1">
        <v>2023</v>
      </c>
    </row>
    <row r="698" spans="1:11" x14ac:dyDescent="0.35">
      <c r="A698" s="2">
        <v>44934</v>
      </c>
      <c r="B698" t="s">
        <v>125</v>
      </c>
      <c r="C698" t="s">
        <v>53</v>
      </c>
      <c r="D698" s="1">
        <v>2</v>
      </c>
      <c r="E698" s="5">
        <v>125.98</v>
      </c>
      <c r="F698" s="1">
        <v>5</v>
      </c>
      <c r="G698" s="5">
        <v>449.95</v>
      </c>
      <c r="H698" t="s">
        <v>23</v>
      </c>
      <c r="I698" t="s">
        <v>8</v>
      </c>
      <c r="J698" s="1" t="s">
        <v>145</v>
      </c>
      <c r="K698" s="1">
        <v>2023</v>
      </c>
    </row>
    <row r="699" spans="1:11" x14ac:dyDescent="0.35">
      <c r="A699" s="2">
        <v>44935</v>
      </c>
      <c r="B699" t="s">
        <v>110</v>
      </c>
      <c r="C699" t="s">
        <v>32</v>
      </c>
      <c r="D699" s="1">
        <v>2</v>
      </c>
      <c r="E699" s="5">
        <v>46.06</v>
      </c>
      <c r="F699" s="1">
        <v>3</v>
      </c>
      <c r="G699" s="5">
        <v>125.64</v>
      </c>
      <c r="H699" t="s">
        <v>33</v>
      </c>
      <c r="I699" t="s">
        <v>2</v>
      </c>
      <c r="J699" s="1" t="s">
        <v>145</v>
      </c>
      <c r="K699" s="1">
        <v>2023</v>
      </c>
    </row>
    <row r="700" spans="1:11" x14ac:dyDescent="0.35">
      <c r="A700" s="2">
        <v>44936</v>
      </c>
      <c r="B700" t="s">
        <v>106</v>
      </c>
      <c r="C700" t="s">
        <v>37</v>
      </c>
      <c r="D700" s="1">
        <v>2</v>
      </c>
      <c r="E700" s="5">
        <v>43.98</v>
      </c>
      <c r="F700" s="1">
        <v>1</v>
      </c>
      <c r="G700" s="5">
        <v>39.99</v>
      </c>
      <c r="H700" t="s">
        <v>23</v>
      </c>
      <c r="I700" t="s">
        <v>2</v>
      </c>
      <c r="J700" s="1" t="s">
        <v>145</v>
      </c>
      <c r="K700" s="1">
        <v>2023</v>
      </c>
    </row>
    <row r="701" spans="1:11" x14ac:dyDescent="0.35">
      <c r="A701" s="2">
        <v>44937</v>
      </c>
      <c r="B701" t="s">
        <v>99</v>
      </c>
      <c r="C701" t="s">
        <v>21</v>
      </c>
      <c r="D701" s="1">
        <v>0</v>
      </c>
      <c r="E701" s="5">
        <v>0</v>
      </c>
      <c r="F701" s="1">
        <v>1</v>
      </c>
      <c r="G701" s="5">
        <v>69.989999999999995</v>
      </c>
      <c r="H701" t="s">
        <v>19</v>
      </c>
      <c r="I701" t="s">
        <v>0</v>
      </c>
      <c r="J701" s="1" t="s">
        <v>145</v>
      </c>
      <c r="K701" s="1">
        <v>2023</v>
      </c>
    </row>
    <row r="702" spans="1:11" x14ac:dyDescent="0.35">
      <c r="A702" s="2">
        <v>44938</v>
      </c>
      <c r="B702" t="s">
        <v>118</v>
      </c>
      <c r="C702" t="s">
        <v>5</v>
      </c>
      <c r="D702" s="1">
        <v>0</v>
      </c>
      <c r="E702" s="5">
        <v>0</v>
      </c>
      <c r="F702" s="1">
        <v>4</v>
      </c>
      <c r="G702" s="5">
        <v>19980</v>
      </c>
      <c r="H702" t="s">
        <v>17</v>
      </c>
      <c r="I702" t="s">
        <v>4</v>
      </c>
      <c r="J702" s="1" t="s">
        <v>145</v>
      </c>
      <c r="K702" s="1">
        <v>2023</v>
      </c>
    </row>
    <row r="703" spans="1:11" x14ac:dyDescent="0.35">
      <c r="A703" s="2">
        <v>44939</v>
      </c>
      <c r="B703" t="s">
        <v>131</v>
      </c>
      <c r="C703" t="s">
        <v>16</v>
      </c>
      <c r="D703" s="1">
        <v>2</v>
      </c>
      <c r="E703" s="5">
        <v>69.099999999999994</v>
      </c>
      <c r="F703" s="1">
        <v>3</v>
      </c>
      <c r="G703" s="5">
        <v>159.44999999999999</v>
      </c>
      <c r="H703" t="s">
        <v>58</v>
      </c>
      <c r="I703" t="s">
        <v>13</v>
      </c>
      <c r="J703" s="1" t="s">
        <v>145</v>
      </c>
      <c r="K703" s="1">
        <v>2023</v>
      </c>
    </row>
    <row r="704" spans="1:11" x14ac:dyDescent="0.35">
      <c r="A704" s="2">
        <v>44940</v>
      </c>
      <c r="B704" t="s">
        <v>131</v>
      </c>
      <c r="C704" t="s">
        <v>16</v>
      </c>
      <c r="D704" s="1">
        <v>0</v>
      </c>
      <c r="E704" s="5">
        <v>0</v>
      </c>
      <c r="F704" s="1">
        <v>4</v>
      </c>
      <c r="G704" s="5">
        <v>212.6</v>
      </c>
      <c r="H704" t="s">
        <v>58</v>
      </c>
      <c r="I704" t="s">
        <v>13</v>
      </c>
      <c r="J704" s="1" t="s">
        <v>145</v>
      </c>
      <c r="K704" s="1">
        <v>2023</v>
      </c>
    </row>
    <row r="705" spans="1:11" x14ac:dyDescent="0.35">
      <c r="A705" s="2">
        <v>44941</v>
      </c>
      <c r="B705" t="s">
        <v>113</v>
      </c>
      <c r="C705" t="s">
        <v>40</v>
      </c>
      <c r="D705" s="1">
        <v>2</v>
      </c>
      <c r="E705" s="5">
        <v>366.5</v>
      </c>
      <c r="F705" s="1">
        <v>1</v>
      </c>
      <c r="G705" s="5">
        <v>215.59</v>
      </c>
      <c r="H705" t="s">
        <v>41</v>
      </c>
      <c r="I705" t="s">
        <v>3</v>
      </c>
      <c r="J705" s="1" t="s">
        <v>145</v>
      </c>
      <c r="K705" s="1">
        <v>2023</v>
      </c>
    </row>
    <row r="706" spans="1:11" x14ac:dyDescent="0.35">
      <c r="A706" s="2">
        <v>44942</v>
      </c>
      <c r="B706" t="s">
        <v>108</v>
      </c>
      <c r="C706" t="s">
        <v>30</v>
      </c>
      <c r="D706" s="1">
        <v>2</v>
      </c>
      <c r="E706" s="5">
        <v>65.42</v>
      </c>
      <c r="F706" s="1">
        <v>5</v>
      </c>
      <c r="G706" s="5">
        <v>251.6</v>
      </c>
      <c r="H706" t="s">
        <v>33</v>
      </c>
      <c r="I706" t="s">
        <v>2</v>
      </c>
      <c r="J706" s="1" t="s">
        <v>145</v>
      </c>
      <c r="K706" s="1">
        <v>2023</v>
      </c>
    </row>
    <row r="707" spans="1:11" x14ac:dyDescent="0.35">
      <c r="A707" s="2">
        <v>44943</v>
      </c>
      <c r="B707" t="s">
        <v>113</v>
      </c>
      <c r="C707" t="s">
        <v>40</v>
      </c>
      <c r="D707" s="1">
        <v>1</v>
      </c>
      <c r="E707" s="5">
        <v>183.25</v>
      </c>
      <c r="F707" s="1">
        <v>2</v>
      </c>
      <c r="G707" s="5">
        <v>431.18</v>
      </c>
      <c r="H707" t="s">
        <v>41</v>
      </c>
      <c r="I707" t="s">
        <v>3</v>
      </c>
      <c r="J707" s="1" t="s">
        <v>145</v>
      </c>
      <c r="K707" s="1">
        <v>2023</v>
      </c>
    </row>
    <row r="708" spans="1:11" x14ac:dyDescent="0.35">
      <c r="A708" s="2">
        <v>44944</v>
      </c>
      <c r="B708" t="s">
        <v>115</v>
      </c>
      <c r="C708" t="s">
        <v>44</v>
      </c>
      <c r="D708" s="1">
        <v>3</v>
      </c>
      <c r="E708" s="5">
        <v>882.06</v>
      </c>
      <c r="F708" s="1">
        <v>1</v>
      </c>
      <c r="G708" s="5">
        <v>326.69</v>
      </c>
      <c r="H708" t="s">
        <v>41</v>
      </c>
      <c r="I708" t="s">
        <v>3</v>
      </c>
      <c r="J708" s="1" t="s">
        <v>145</v>
      </c>
      <c r="K708" s="1">
        <v>2023</v>
      </c>
    </row>
    <row r="709" spans="1:11" x14ac:dyDescent="0.35">
      <c r="A709" s="2">
        <v>44945</v>
      </c>
      <c r="B709" t="s">
        <v>130</v>
      </c>
      <c r="C709" t="s">
        <v>56</v>
      </c>
      <c r="D709" s="1">
        <v>3</v>
      </c>
      <c r="E709" s="5">
        <v>732.90000000000009</v>
      </c>
      <c r="F709" s="1">
        <v>1</v>
      </c>
      <c r="G709" s="5">
        <v>349</v>
      </c>
      <c r="H709" t="s">
        <v>57</v>
      </c>
      <c r="I709" t="s">
        <v>13</v>
      </c>
      <c r="J709" s="1" t="s">
        <v>145</v>
      </c>
      <c r="K709" s="1">
        <v>2023</v>
      </c>
    </row>
    <row r="710" spans="1:11" x14ac:dyDescent="0.35">
      <c r="A710" s="2">
        <v>44946</v>
      </c>
      <c r="B710" t="s">
        <v>108</v>
      </c>
      <c r="C710" t="s">
        <v>30</v>
      </c>
      <c r="D710" s="1">
        <v>0</v>
      </c>
      <c r="E710" s="5">
        <v>0</v>
      </c>
      <c r="F710" s="1">
        <v>4</v>
      </c>
      <c r="G710" s="5">
        <v>201.28</v>
      </c>
      <c r="H710" t="s">
        <v>33</v>
      </c>
      <c r="I710" t="s">
        <v>2</v>
      </c>
      <c r="J710" s="1" t="s">
        <v>145</v>
      </c>
      <c r="K710" s="1">
        <v>2023</v>
      </c>
    </row>
    <row r="711" spans="1:11" x14ac:dyDescent="0.35">
      <c r="A711" s="2">
        <v>44947</v>
      </c>
      <c r="B711" t="s">
        <v>107</v>
      </c>
      <c r="C711" t="s">
        <v>38</v>
      </c>
      <c r="D711" s="1">
        <v>0</v>
      </c>
      <c r="E711" s="5">
        <v>0</v>
      </c>
      <c r="F711" s="1">
        <v>5</v>
      </c>
      <c r="G711" s="5">
        <v>199.95</v>
      </c>
      <c r="H711" t="s">
        <v>23</v>
      </c>
      <c r="I711" t="s">
        <v>2</v>
      </c>
      <c r="J711" s="1" t="s">
        <v>145</v>
      </c>
      <c r="K711" s="1">
        <v>2023</v>
      </c>
    </row>
    <row r="712" spans="1:11" x14ac:dyDescent="0.35">
      <c r="A712" s="2">
        <v>44948</v>
      </c>
      <c r="B712" t="s">
        <v>116</v>
      </c>
      <c r="C712" t="s">
        <v>37</v>
      </c>
      <c r="D712" s="1">
        <v>2</v>
      </c>
      <c r="E712" s="5">
        <v>40</v>
      </c>
      <c r="F712" s="1">
        <v>5</v>
      </c>
      <c r="G712" s="5">
        <v>199.95</v>
      </c>
      <c r="H712" t="s">
        <v>23</v>
      </c>
      <c r="I712" t="s">
        <v>3</v>
      </c>
      <c r="J712" s="1" t="s">
        <v>145</v>
      </c>
      <c r="K712" s="1">
        <v>2023</v>
      </c>
    </row>
    <row r="713" spans="1:11" x14ac:dyDescent="0.35">
      <c r="A713" s="2">
        <v>44949</v>
      </c>
      <c r="B713" t="s">
        <v>103</v>
      </c>
      <c r="C713" t="s">
        <v>27</v>
      </c>
      <c r="D713" s="1">
        <v>3</v>
      </c>
      <c r="E713" s="5">
        <v>703.5</v>
      </c>
      <c r="F713" s="1">
        <v>5</v>
      </c>
      <c r="G713" s="5">
        <v>1379.4</v>
      </c>
      <c r="H713" t="s">
        <v>19</v>
      </c>
      <c r="I713" t="s">
        <v>0</v>
      </c>
      <c r="J713" s="1" t="s">
        <v>145</v>
      </c>
      <c r="K713" s="1">
        <v>2023</v>
      </c>
    </row>
    <row r="714" spans="1:11" x14ac:dyDescent="0.35">
      <c r="A714" s="2">
        <v>44950</v>
      </c>
      <c r="B714" t="s">
        <v>104</v>
      </c>
      <c r="C714" t="s">
        <v>28</v>
      </c>
      <c r="D714" s="1">
        <v>0</v>
      </c>
      <c r="E714" s="5">
        <v>0</v>
      </c>
      <c r="F714" s="1">
        <v>3</v>
      </c>
      <c r="G714" s="5">
        <v>749.97</v>
      </c>
      <c r="H714" t="s">
        <v>29</v>
      </c>
      <c r="I714" t="s">
        <v>2</v>
      </c>
      <c r="J714" s="1" t="s">
        <v>145</v>
      </c>
      <c r="K714" s="1">
        <v>2023</v>
      </c>
    </row>
    <row r="715" spans="1:11" x14ac:dyDescent="0.35">
      <c r="A715" s="2">
        <v>44951</v>
      </c>
      <c r="B715" t="s">
        <v>121</v>
      </c>
      <c r="C715" t="s">
        <v>7</v>
      </c>
      <c r="D715" s="1">
        <v>3</v>
      </c>
      <c r="E715" s="5">
        <v>36</v>
      </c>
      <c r="F715" s="1">
        <v>1</v>
      </c>
      <c r="G715" s="5">
        <v>20</v>
      </c>
      <c r="H715" t="s">
        <v>48</v>
      </c>
      <c r="I715" t="s">
        <v>8</v>
      </c>
      <c r="J715" s="1" t="s">
        <v>145</v>
      </c>
      <c r="K715" s="1">
        <v>2023</v>
      </c>
    </row>
    <row r="716" spans="1:11" x14ac:dyDescent="0.35">
      <c r="A716" s="2">
        <v>44952</v>
      </c>
      <c r="B716" t="s">
        <v>128</v>
      </c>
      <c r="C716" t="s">
        <v>11</v>
      </c>
      <c r="D716" s="1">
        <v>2</v>
      </c>
      <c r="E716" s="5">
        <v>149.97999999999999</v>
      </c>
      <c r="F716" s="1">
        <v>2</v>
      </c>
      <c r="G716" s="5">
        <v>199.98</v>
      </c>
      <c r="H716" t="s">
        <v>23</v>
      </c>
      <c r="I716" t="s">
        <v>12</v>
      </c>
      <c r="J716" s="1" t="s">
        <v>145</v>
      </c>
      <c r="K716" s="1">
        <v>2023</v>
      </c>
    </row>
    <row r="717" spans="1:11" x14ac:dyDescent="0.35">
      <c r="A717" s="2">
        <v>44953</v>
      </c>
      <c r="B717" t="s">
        <v>125</v>
      </c>
      <c r="C717" t="s">
        <v>53</v>
      </c>
      <c r="D717" s="1">
        <v>2</v>
      </c>
      <c r="E717" s="5">
        <v>125.98</v>
      </c>
      <c r="F717" s="1">
        <v>3</v>
      </c>
      <c r="G717" s="5">
        <v>269.97000000000003</v>
      </c>
      <c r="H717" t="s">
        <v>23</v>
      </c>
      <c r="I717" t="s">
        <v>8</v>
      </c>
      <c r="J717" s="1" t="s">
        <v>145</v>
      </c>
      <c r="K717" s="1">
        <v>2023</v>
      </c>
    </row>
    <row r="718" spans="1:11" x14ac:dyDescent="0.35">
      <c r="A718" s="2">
        <v>44954</v>
      </c>
      <c r="B718" t="s">
        <v>121</v>
      </c>
      <c r="C718" t="s">
        <v>7</v>
      </c>
      <c r="D718" s="1">
        <v>1</v>
      </c>
      <c r="E718" s="5">
        <v>12</v>
      </c>
      <c r="F718" s="1">
        <v>3</v>
      </c>
      <c r="G718" s="5">
        <v>60</v>
      </c>
      <c r="H718" t="s">
        <v>48</v>
      </c>
      <c r="I718" t="s">
        <v>8</v>
      </c>
      <c r="J718" s="1" t="s">
        <v>145</v>
      </c>
      <c r="K718" s="1">
        <v>2023</v>
      </c>
    </row>
    <row r="719" spans="1:11" x14ac:dyDescent="0.35">
      <c r="A719" s="2">
        <v>44955</v>
      </c>
      <c r="B719" t="s">
        <v>123</v>
      </c>
      <c r="C719" t="s">
        <v>50</v>
      </c>
      <c r="D719" s="1">
        <v>0</v>
      </c>
      <c r="E719" s="5">
        <v>0</v>
      </c>
      <c r="F719" s="1">
        <v>2</v>
      </c>
      <c r="G719" s="5">
        <v>258</v>
      </c>
      <c r="H719" t="s">
        <v>48</v>
      </c>
      <c r="I719" t="s">
        <v>8</v>
      </c>
      <c r="J719" s="1" t="s">
        <v>145</v>
      </c>
      <c r="K719" s="1">
        <v>2023</v>
      </c>
    </row>
    <row r="720" spans="1:11" x14ac:dyDescent="0.35">
      <c r="A720" s="2">
        <v>44956</v>
      </c>
      <c r="B720" t="s">
        <v>103</v>
      </c>
      <c r="C720" t="s">
        <v>27</v>
      </c>
      <c r="D720" s="1">
        <v>2</v>
      </c>
      <c r="E720" s="5">
        <v>469</v>
      </c>
      <c r="F720" s="1">
        <v>3</v>
      </c>
      <c r="G720" s="5">
        <v>827.64</v>
      </c>
      <c r="H720" t="s">
        <v>19</v>
      </c>
      <c r="I720" t="s">
        <v>0</v>
      </c>
      <c r="J720" s="1" t="s">
        <v>145</v>
      </c>
      <c r="K720" s="1">
        <v>2023</v>
      </c>
    </row>
    <row r="721" spans="1:11" x14ac:dyDescent="0.35">
      <c r="A721" s="2">
        <v>44957</v>
      </c>
      <c r="B721" t="s">
        <v>131</v>
      </c>
      <c r="C721" t="s">
        <v>16</v>
      </c>
      <c r="D721" s="1">
        <v>3</v>
      </c>
      <c r="E721" s="5">
        <v>103.64999999999999</v>
      </c>
      <c r="F721" s="1">
        <v>2</v>
      </c>
      <c r="G721" s="5">
        <v>106.3</v>
      </c>
      <c r="H721" t="s">
        <v>58</v>
      </c>
      <c r="I721" t="s">
        <v>13</v>
      </c>
      <c r="J721" s="1" t="s">
        <v>145</v>
      </c>
      <c r="K721" s="1">
        <v>2023</v>
      </c>
    </row>
    <row r="722" spans="1:11" x14ac:dyDescent="0.35">
      <c r="A722" s="2">
        <v>44958</v>
      </c>
      <c r="B722" t="s">
        <v>117</v>
      </c>
      <c r="C722" t="s">
        <v>42</v>
      </c>
      <c r="D722" s="1">
        <v>2</v>
      </c>
      <c r="E722" s="5">
        <v>1169.98</v>
      </c>
      <c r="F722" s="1">
        <v>4</v>
      </c>
      <c r="G722" s="5">
        <v>2599.96</v>
      </c>
      <c r="H722" t="s">
        <v>29</v>
      </c>
      <c r="I722" t="s">
        <v>3</v>
      </c>
      <c r="J722" s="1" t="s">
        <v>146</v>
      </c>
      <c r="K722" s="1">
        <v>2023</v>
      </c>
    </row>
    <row r="723" spans="1:11" x14ac:dyDescent="0.35">
      <c r="A723" s="2">
        <v>44959</v>
      </c>
      <c r="B723" t="s">
        <v>123</v>
      </c>
      <c r="C723" t="s">
        <v>50</v>
      </c>
      <c r="D723" s="1">
        <v>2</v>
      </c>
      <c r="E723" s="5">
        <v>193.5</v>
      </c>
      <c r="F723" s="1">
        <v>3</v>
      </c>
      <c r="G723" s="5">
        <v>387</v>
      </c>
      <c r="H723" t="s">
        <v>48</v>
      </c>
      <c r="I723" t="s">
        <v>8</v>
      </c>
      <c r="J723" s="1" t="s">
        <v>146</v>
      </c>
      <c r="K723" s="1">
        <v>2023</v>
      </c>
    </row>
    <row r="724" spans="1:11" x14ac:dyDescent="0.35">
      <c r="A724" s="2">
        <v>44960</v>
      </c>
      <c r="B724" t="s">
        <v>103</v>
      </c>
      <c r="C724" t="s">
        <v>27</v>
      </c>
      <c r="D724" s="1">
        <v>2</v>
      </c>
      <c r="E724" s="5">
        <v>469</v>
      </c>
      <c r="F724" s="1">
        <v>1</v>
      </c>
      <c r="G724" s="5">
        <v>275.88</v>
      </c>
      <c r="H724" t="s">
        <v>19</v>
      </c>
      <c r="I724" t="s">
        <v>0</v>
      </c>
      <c r="J724" s="1" t="s">
        <v>146</v>
      </c>
      <c r="K724" s="1">
        <v>2023</v>
      </c>
    </row>
    <row r="725" spans="1:11" x14ac:dyDescent="0.35">
      <c r="A725" s="2">
        <v>44961</v>
      </c>
      <c r="B725" t="s">
        <v>107</v>
      </c>
      <c r="C725" t="s">
        <v>38</v>
      </c>
      <c r="D725" s="1">
        <v>2</v>
      </c>
      <c r="E725" s="5">
        <v>43.98</v>
      </c>
      <c r="F725" s="1">
        <v>5</v>
      </c>
      <c r="G725" s="5">
        <v>199.95</v>
      </c>
      <c r="H725" t="s">
        <v>23</v>
      </c>
      <c r="I725" t="s">
        <v>2</v>
      </c>
      <c r="J725" s="1" t="s">
        <v>146</v>
      </c>
      <c r="K725" s="1">
        <v>2023</v>
      </c>
    </row>
    <row r="726" spans="1:11" x14ac:dyDescent="0.35">
      <c r="A726" s="2">
        <v>44962</v>
      </c>
      <c r="B726" t="s">
        <v>107</v>
      </c>
      <c r="C726" t="s">
        <v>38</v>
      </c>
      <c r="D726" s="1">
        <v>2</v>
      </c>
      <c r="E726" s="5">
        <v>43.98</v>
      </c>
      <c r="F726" s="1">
        <v>4</v>
      </c>
      <c r="G726" s="5">
        <v>159.96</v>
      </c>
      <c r="H726" t="s">
        <v>23</v>
      </c>
      <c r="I726" t="s">
        <v>2</v>
      </c>
      <c r="J726" s="1" t="s">
        <v>146</v>
      </c>
      <c r="K726" s="1">
        <v>2023</v>
      </c>
    </row>
    <row r="727" spans="1:11" x14ac:dyDescent="0.35">
      <c r="A727" s="2">
        <v>44963</v>
      </c>
      <c r="B727" t="s">
        <v>105</v>
      </c>
      <c r="C727" t="s">
        <v>36</v>
      </c>
      <c r="D727" s="1">
        <v>2</v>
      </c>
      <c r="E727" s="5">
        <v>77.98</v>
      </c>
      <c r="F727" s="1">
        <v>5</v>
      </c>
      <c r="G727" s="5">
        <v>299.95</v>
      </c>
      <c r="H727" t="s">
        <v>35</v>
      </c>
      <c r="I727" t="s">
        <v>2</v>
      </c>
      <c r="J727" s="1" t="s">
        <v>146</v>
      </c>
      <c r="K727" s="1">
        <v>2023</v>
      </c>
    </row>
    <row r="728" spans="1:11" x14ac:dyDescent="0.35">
      <c r="A728" s="2">
        <v>44964</v>
      </c>
      <c r="B728" t="s">
        <v>122</v>
      </c>
      <c r="C728" t="s">
        <v>49</v>
      </c>
      <c r="D728" s="1">
        <v>1</v>
      </c>
      <c r="E728" s="5">
        <v>211.65</v>
      </c>
      <c r="F728" s="1">
        <v>5</v>
      </c>
      <c r="G728" s="5">
        <v>1245</v>
      </c>
      <c r="H728" t="s">
        <v>133</v>
      </c>
      <c r="I728" t="s">
        <v>8</v>
      </c>
      <c r="J728" s="1" t="s">
        <v>146</v>
      </c>
      <c r="K728" s="1">
        <v>2023</v>
      </c>
    </row>
    <row r="729" spans="1:11" x14ac:dyDescent="0.35">
      <c r="A729" s="2">
        <v>44965</v>
      </c>
      <c r="B729" t="s">
        <v>123</v>
      </c>
      <c r="C729" t="s">
        <v>50</v>
      </c>
      <c r="D729" s="1">
        <v>0</v>
      </c>
      <c r="E729" s="5">
        <v>0</v>
      </c>
      <c r="F729" s="1">
        <v>3</v>
      </c>
      <c r="G729" s="5">
        <v>387</v>
      </c>
      <c r="H729" t="s">
        <v>48</v>
      </c>
      <c r="I729" t="s">
        <v>8</v>
      </c>
      <c r="J729" s="1" t="s">
        <v>146</v>
      </c>
      <c r="K729" s="1">
        <v>2023</v>
      </c>
    </row>
    <row r="730" spans="1:11" x14ac:dyDescent="0.35">
      <c r="A730" s="2">
        <v>44966</v>
      </c>
      <c r="B730" t="s">
        <v>129</v>
      </c>
      <c r="C730" t="s">
        <v>14</v>
      </c>
      <c r="D730" s="1">
        <v>1</v>
      </c>
      <c r="E730" s="5">
        <v>359.96</v>
      </c>
      <c r="F730" s="1">
        <v>3</v>
      </c>
      <c r="G730" s="5">
        <v>1199.8499999999999</v>
      </c>
      <c r="H730" t="s">
        <v>17</v>
      </c>
      <c r="I730" t="s">
        <v>13</v>
      </c>
      <c r="J730" s="1" t="s">
        <v>146</v>
      </c>
      <c r="K730" s="1">
        <v>2023</v>
      </c>
    </row>
    <row r="731" spans="1:11" x14ac:dyDescent="0.35">
      <c r="A731" s="2">
        <v>44967</v>
      </c>
      <c r="B731" t="s">
        <v>101</v>
      </c>
      <c r="C731" t="s">
        <v>24</v>
      </c>
      <c r="D731" s="1">
        <v>2</v>
      </c>
      <c r="E731" s="5">
        <v>28</v>
      </c>
      <c r="F731" s="1">
        <v>4</v>
      </c>
      <c r="G731" s="5">
        <v>111.96</v>
      </c>
      <c r="H731" t="s">
        <v>23</v>
      </c>
      <c r="I731" t="s">
        <v>0</v>
      </c>
      <c r="J731" s="1" t="s">
        <v>146</v>
      </c>
      <c r="K731" s="1">
        <v>2023</v>
      </c>
    </row>
    <row r="732" spans="1:11" x14ac:dyDescent="0.35">
      <c r="A732" s="2">
        <v>44968</v>
      </c>
      <c r="B732" t="s">
        <v>120</v>
      </c>
      <c r="C732" t="s">
        <v>6</v>
      </c>
      <c r="D732" s="1">
        <v>2</v>
      </c>
      <c r="E732" s="5">
        <v>25200</v>
      </c>
      <c r="F732" s="1">
        <v>2</v>
      </c>
      <c r="G732" s="5">
        <v>28000</v>
      </c>
      <c r="H732" t="s">
        <v>47</v>
      </c>
      <c r="I732" t="s">
        <v>4</v>
      </c>
      <c r="J732" s="1" t="s">
        <v>146</v>
      </c>
      <c r="K732" s="1">
        <v>2023</v>
      </c>
    </row>
    <row r="733" spans="1:11" x14ac:dyDescent="0.35">
      <c r="A733" s="2">
        <v>44969</v>
      </c>
      <c r="B733" t="s">
        <v>130</v>
      </c>
      <c r="C733" t="s">
        <v>56</v>
      </c>
      <c r="D733" s="1">
        <v>3</v>
      </c>
      <c r="E733" s="5">
        <v>732.90000000000009</v>
      </c>
      <c r="F733" s="1">
        <v>3</v>
      </c>
      <c r="G733" s="5">
        <v>1047</v>
      </c>
      <c r="H733" t="s">
        <v>57</v>
      </c>
      <c r="I733" t="s">
        <v>13</v>
      </c>
      <c r="J733" s="1" t="s">
        <v>146</v>
      </c>
      <c r="K733" s="1">
        <v>2023</v>
      </c>
    </row>
    <row r="734" spans="1:11" x14ac:dyDescent="0.35">
      <c r="A734" s="2">
        <v>44970</v>
      </c>
      <c r="B734" t="s">
        <v>106</v>
      </c>
      <c r="C734" t="s">
        <v>37</v>
      </c>
      <c r="D734" s="1">
        <v>2</v>
      </c>
      <c r="E734" s="5">
        <v>43.98</v>
      </c>
      <c r="F734" s="1">
        <v>4</v>
      </c>
      <c r="G734" s="5">
        <v>159.96</v>
      </c>
      <c r="H734" t="s">
        <v>23</v>
      </c>
      <c r="I734" t="s">
        <v>2</v>
      </c>
      <c r="J734" s="1" t="s">
        <v>146</v>
      </c>
      <c r="K734" s="1">
        <v>2023</v>
      </c>
    </row>
    <row r="735" spans="1:11" x14ac:dyDescent="0.35">
      <c r="A735" s="2">
        <v>44971</v>
      </c>
      <c r="B735" t="s">
        <v>123</v>
      </c>
      <c r="C735" t="s">
        <v>50</v>
      </c>
      <c r="D735" s="1">
        <v>0</v>
      </c>
      <c r="E735" s="5">
        <v>0</v>
      </c>
      <c r="F735" s="1">
        <v>3</v>
      </c>
      <c r="G735" s="5">
        <v>387</v>
      </c>
      <c r="H735" t="s">
        <v>48</v>
      </c>
      <c r="I735" t="s">
        <v>8</v>
      </c>
      <c r="J735" s="1" t="s">
        <v>146</v>
      </c>
      <c r="K735" s="1">
        <v>2023</v>
      </c>
    </row>
    <row r="736" spans="1:11" x14ac:dyDescent="0.35">
      <c r="A736" s="2">
        <v>44972</v>
      </c>
      <c r="B736" t="s">
        <v>116</v>
      </c>
      <c r="C736" t="s">
        <v>37</v>
      </c>
      <c r="D736" s="1">
        <v>1</v>
      </c>
      <c r="E736" s="5">
        <v>20</v>
      </c>
      <c r="F736" s="1">
        <v>4</v>
      </c>
      <c r="G736" s="5">
        <v>159.96</v>
      </c>
      <c r="H736" t="s">
        <v>23</v>
      </c>
      <c r="I736" t="s">
        <v>3</v>
      </c>
      <c r="J736" s="1" t="s">
        <v>146</v>
      </c>
      <c r="K736" s="1">
        <v>2023</v>
      </c>
    </row>
    <row r="737" spans="1:11" x14ac:dyDescent="0.35">
      <c r="A737" s="2">
        <v>44973</v>
      </c>
      <c r="B737" t="s">
        <v>97</v>
      </c>
      <c r="C737" t="s">
        <v>18</v>
      </c>
      <c r="D737" s="1">
        <v>0</v>
      </c>
      <c r="E737" s="5">
        <v>0</v>
      </c>
      <c r="F737" s="1">
        <v>3</v>
      </c>
      <c r="G737" s="5">
        <v>749.97</v>
      </c>
      <c r="H737" t="s">
        <v>19</v>
      </c>
      <c r="I737" t="s">
        <v>0</v>
      </c>
      <c r="J737" s="1" t="s">
        <v>146</v>
      </c>
      <c r="K737" s="1">
        <v>2023</v>
      </c>
    </row>
    <row r="738" spans="1:11" x14ac:dyDescent="0.35">
      <c r="A738" s="2">
        <v>44974</v>
      </c>
      <c r="B738" t="s">
        <v>114</v>
      </c>
      <c r="C738" t="s">
        <v>43</v>
      </c>
      <c r="D738" s="1">
        <v>2</v>
      </c>
      <c r="E738" s="5">
        <v>40</v>
      </c>
      <c r="F738" s="1">
        <v>3</v>
      </c>
      <c r="G738" s="5">
        <v>119.97</v>
      </c>
      <c r="H738" t="s">
        <v>26</v>
      </c>
      <c r="I738" t="s">
        <v>3</v>
      </c>
      <c r="J738" s="1" t="s">
        <v>146</v>
      </c>
      <c r="K738" s="1">
        <v>2023</v>
      </c>
    </row>
    <row r="739" spans="1:11" x14ac:dyDescent="0.35">
      <c r="A739" s="2">
        <v>44975</v>
      </c>
      <c r="B739" t="s">
        <v>97</v>
      </c>
      <c r="C739" t="s">
        <v>18</v>
      </c>
      <c r="D739" s="1">
        <v>2</v>
      </c>
      <c r="E739" s="5">
        <v>349.98</v>
      </c>
      <c r="F739" s="1">
        <v>3</v>
      </c>
      <c r="G739" s="5">
        <v>749.97</v>
      </c>
      <c r="H739" t="s">
        <v>19</v>
      </c>
      <c r="I739" t="s">
        <v>0</v>
      </c>
      <c r="J739" s="1" t="s">
        <v>146</v>
      </c>
      <c r="K739" s="1">
        <v>2023</v>
      </c>
    </row>
    <row r="740" spans="1:11" x14ac:dyDescent="0.35">
      <c r="A740" s="2">
        <v>44976</v>
      </c>
      <c r="B740" t="s">
        <v>106</v>
      </c>
      <c r="C740" t="s">
        <v>37</v>
      </c>
      <c r="D740" s="1">
        <v>1</v>
      </c>
      <c r="E740" s="5">
        <v>21.99</v>
      </c>
      <c r="F740" s="1">
        <v>1</v>
      </c>
      <c r="G740" s="5">
        <v>39.99</v>
      </c>
      <c r="H740" t="s">
        <v>23</v>
      </c>
      <c r="I740" t="s">
        <v>2</v>
      </c>
      <c r="J740" s="1" t="s">
        <v>146</v>
      </c>
      <c r="K740" s="1">
        <v>2023</v>
      </c>
    </row>
    <row r="741" spans="1:11" x14ac:dyDescent="0.35">
      <c r="A741" s="2">
        <v>44977</v>
      </c>
      <c r="B741" t="s">
        <v>118</v>
      </c>
      <c r="C741" t="s">
        <v>5</v>
      </c>
      <c r="D741" s="1">
        <v>1</v>
      </c>
      <c r="E741" s="5">
        <v>4495.5</v>
      </c>
      <c r="F741" s="1">
        <v>2</v>
      </c>
      <c r="G741" s="5">
        <v>9990</v>
      </c>
      <c r="H741" t="s">
        <v>17</v>
      </c>
      <c r="I741" t="s">
        <v>4</v>
      </c>
      <c r="J741" s="1" t="s">
        <v>146</v>
      </c>
      <c r="K741" s="1">
        <v>2023</v>
      </c>
    </row>
    <row r="742" spans="1:11" x14ac:dyDescent="0.35">
      <c r="A742" s="2">
        <v>44978</v>
      </c>
      <c r="B742" t="s">
        <v>118</v>
      </c>
      <c r="C742" t="s">
        <v>5</v>
      </c>
      <c r="D742" s="1">
        <v>1</v>
      </c>
      <c r="E742" s="5">
        <v>4495.5</v>
      </c>
      <c r="F742" s="1">
        <v>1</v>
      </c>
      <c r="G742" s="5">
        <v>4995</v>
      </c>
      <c r="H742" t="s">
        <v>17</v>
      </c>
      <c r="I742" t="s">
        <v>4</v>
      </c>
      <c r="J742" s="1" t="s">
        <v>146</v>
      </c>
      <c r="K742" s="1">
        <v>2023</v>
      </c>
    </row>
    <row r="743" spans="1:11" x14ac:dyDescent="0.35">
      <c r="A743" s="2">
        <v>44979</v>
      </c>
      <c r="B743" t="s">
        <v>110</v>
      </c>
      <c r="C743" t="s">
        <v>32</v>
      </c>
      <c r="D743" s="1">
        <v>3</v>
      </c>
      <c r="E743" s="5">
        <v>69.09</v>
      </c>
      <c r="F743" s="1">
        <v>4</v>
      </c>
      <c r="G743" s="5">
        <v>167.52</v>
      </c>
      <c r="H743" t="s">
        <v>33</v>
      </c>
      <c r="I743" t="s">
        <v>2</v>
      </c>
      <c r="J743" s="1" t="s">
        <v>146</v>
      </c>
      <c r="K743" s="1">
        <v>2023</v>
      </c>
    </row>
    <row r="744" spans="1:11" x14ac:dyDescent="0.35">
      <c r="A744" s="2">
        <v>44980</v>
      </c>
      <c r="B744" t="s">
        <v>130</v>
      </c>
      <c r="C744" t="s">
        <v>56</v>
      </c>
      <c r="D744" s="1">
        <v>0</v>
      </c>
      <c r="E744" s="5">
        <v>0</v>
      </c>
      <c r="F744" s="1">
        <v>4</v>
      </c>
      <c r="G744" s="5">
        <v>1396</v>
      </c>
      <c r="H744" t="s">
        <v>57</v>
      </c>
      <c r="I744" t="s">
        <v>13</v>
      </c>
      <c r="J744" s="1" t="s">
        <v>146</v>
      </c>
      <c r="K744" s="1">
        <v>2023</v>
      </c>
    </row>
    <row r="745" spans="1:11" x14ac:dyDescent="0.35">
      <c r="A745" s="2">
        <v>44981</v>
      </c>
      <c r="B745" t="s">
        <v>101</v>
      </c>
      <c r="C745" t="s">
        <v>24</v>
      </c>
      <c r="D745" s="1">
        <v>1</v>
      </c>
      <c r="E745" s="5">
        <v>14</v>
      </c>
      <c r="F745" s="1">
        <v>2</v>
      </c>
      <c r="G745" s="5">
        <v>55.98</v>
      </c>
      <c r="H745" t="s">
        <v>23</v>
      </c>
      <c r="I745" t="s">
        <v>0</v>
      </c>
      <c r="J745" s="1" t="s">
        <v>146</v>
      </c>
      <c r="K745" s="1">
        <v>2023</v>
      </c>
    </row>
    <row r="746" spans="1:11" x14ac:dyDescent="0.35">
      <c r="A746" s="2">
        <v>44982</v>
      </c>
      <c r="B746" t="s">
        <v>131</v>
      </c>
      <c r="C746" t="s">
        <v>16</v>
      </c>
      <c r="D746" s="1">
        <v>1</v>
      </c>
      <c r="E746" s="5">
        <v>34.549999999999997</v>
      </c>
      <c r="F746" s="1">
        <v>5</v>
      </c>
      <c r="G746" s="5">
        <v>265.75</v>
      </c>
      <c r="H746" t="s">
        <v>58</v>
      </c>
      <c r="I746" t="s">
        <v>13</v>
      </c>
      <c r="J746" s="1" t="s">
        <v>146</v>
      </c>
      <c r="K746" s="1">
        <v>2023</v>
      </c>
    </row>
    <row r="747" spans="1:11" x14ac:dyDescent="0.35">
      <c r="A747" s="2">
        <v>44983</v>
      </c>
      <c r="B747" t="s">
        <v>99</v>
      </c>
      <c r="C747" t="s">
        <v>21</v>
      </c>
      <c r="D747" s="1">
        <v>0</v>
      </c>
      <c r="E747" s="5">
        <v>0</v>
      </c>
      <c r="F747" s="1">
        <v>1</v>
      </c>
      <c r="G747" s="5">
        <v>69.989999999999995</v>
      </c>
      <c r="H747" t="s">
        <v>19</v>
      </c>
      <c r="I747" t="s">
        <v>0</v>
      </c>
      <c r="J747" s="1" t="s">
        <v>146</v>
      </c>
      <c r="K747" s="1">
        <v>2023</v>
      </c>
    </row>
    <row r="748" spans="1:11" x14ac:dyDescent="0.35">
      <c r="A748" s="2">
        <v>44984</v>
      </c>
      <c r="B748" t="s">
        <v>113</v>
      </c>
      <c r="C748" t="s">
        <v>40</v>
      </c>
      <c r="D748" s="1">
        <v>3</v>
      </c>
      <c r="E748" s="5">
        <v>549.75</v>
      </c>
      <c r="F748" s="1">
        <v>3</v>
      </c>
      <c r="G748" s="5">
        <v>646.77</v>
      </c>
      <c r="H748" t="s">
        <v>41</v>
      </c>
      <c r="I748" t="s">
        <v>3</v>
      </c>
      <c r="J748" s="1" t="s">
        <v>146</v>
      </c>
      <c r="K748" s="1">
        <v>2023</v>
      </c>
    </row>
    <row r="749" spans="1:11" x14ac:dyDescent="0.35">
      <c r="A749" s="2">
        <v>44985</v>
      </c>
      <c r="B749" t="s">
        <v>107</v>
      </c>
      <c r="C749" t="s">
        <v>38</v>
      </c>
      <c r="D749" s="1">
        <v>2</v>
      </c>
      <c r="E749" s="5">
        <v>43.98</v>
      </c>
      <c r="F749" s="1">
        <v>2</v>
      </c>
      <c r="G749" s="5">
        <v>79.98</v>
      </c>
      <c r="H749" t="s">
        <v>23</v>
      </c>
      <c r="I749" t="s">
        <v>2</v>
      </c>
      <c r="J749" s="1" t="s">
        <v>146</v>
      </c>
      <c r="K749" s="1">
        <v>2023</v>
      </c>
    </row>
    <row r="750" spans="1:11" x14ac:dyDescent="0.35">
      <c r="A750" s="2">
        <v>44986</v>
      </c>
      <c r="B750" t="s">
        <v>100</v>
      </c>
      <c r="C750" t="s">
        <v>22</v>
      </c>
      <c r="D750" s="1">
        <v>0</v>
      </c>
      <c r="E750" s="5">
        <v>0</v>
      </c>
      <c r="F750" s="1">
        <v>3</v>
      </c>
      <c r="G750" s="5">
        <v>59.97</v>
      </c>
      <c r="H750" t="s">
        <v>23</v>
      </c>
      <c r="I750" t="s">
        <v>0</v>
      </c>
      <c r="J750" s="1" t="s">
        <v>147</v>
      </c>
      <c r="K750" s="1">
        <v>2023</v>
      </c>
    </row>
    <row r="751" spans="1:11" x14ac:dyDescent="0.35">
      <c r="A751" s="2">
        <v>44987</v>
      </c>
      <c r="B751" t="s">
        <v>97</v>
      </c>
      <c r="C751" t="s">
        <v>18</v>
      </c>
      <c r="D751" s="1">
        <v>1</v>
      </c>
      <c r="E751" s="5">
        <v>174.99</v>
      </c>
      <c r="F751" s="1">
        <v>1</v>
      </c>
      <c r="G751" s="5">
        <v>249.99</v>
      </c>
      <c r="H751" t="s">
        <v>19</v>
      </c>
      <c r="I751" t="s">
        <v>0</v>
      </c>
      <c r="J751" s="1" t="s">
        <v>147</v>
      </c>
      <c r="K751" s="1">
        <v>2023</v>
      </c>
    </row>
    <row r="752" spans="1:11" x14ac:dyDescent="0.35">
      <c r="A752" s="2">
        <v>44988</v>
      </c>
      <c r="B752" t="s">
        <v>101</v>
      </c>
      <c r="C752" t="s">
        <v>24</v>
      </c>
      <c r="D752" s="1">
        <v>0</v>
      </c>
      <c r="E752" s="5">
        <v>0</v>
      </c>
      <c r="F752" s="1">
        <v>1</v>
      </c>
      <c r="G752" s="5">
        <v>27.99</v>
      </c>
      <c r="H752" t="s">
        <v>23</v>
      </c>
      <c r="I752" t="s">
        <v>0</v>
      </c>
      <c r="J752" s="1" t="s">
        <v>147</v>
      </c>
      <c r="K752" s="1">
        <v>2023</v>
      </c>
    </row>
    <row r="753" spans="1:11" x14ac:dyDescent="0.35">
      <c r="A753" s="2">
        <v>44989</v>
      </c>
      <c r="B753" t="s">
        <v>99</v>
      </c>
      <c r="C753" t="s">
        <v>21</v>
      </c>
      <c r="D753" s="1">
        <v>33</v>
      </c>
      <c r="E753" s="5">
        <v>1385.67</v>
      </c>
      <c r="F753" s="1">
        <v>3</v>
      </c>
      <c r="G753" s="5">
        <v>209.97</v>
      </c>
      <c r="H753" t="s">
        <v>19</v>
      </c>
      <c r="I753" t="s">
        <v>0</v>
      </c>
      <c r="J753" s="1" t="s">
        <v>147</v>
      </c>
      <c r="K753" s="1">
        <v>2023</v>
      </c>
    </row>
    <row r="754" spans="1:11" x14ac:dyDescent="0.35">
      <c r="A754" s="2">
        <v>44990</v>
      </c>
      <c r="B754" t="s">
        <v>129</v>
      </c>
      <c r="C754" t="s">
        <v>14</v>
      </c>
      <c r="D754" s="1">
        <v>1</v>
      </c>
      <c r="E754" s="5">
        <v>359.96</v>
      </c>
      <c r="F754" s="1">
        <v>4</v>
      </c>
      <c r="G754" s="5">
        <v>1599.8</v>
      </c>
      <c r="H754" t="s">
        <v>17</v>
      </c>
      <c r="I754" t="s">
        <v>13</v>
      </c>
      <c r="J754" s="1" t="s">
        <v>147</v>
      </c>
      <c r="K754" s="1">
        <v>2023</v>
      </c>
    </row>
    <row r="755" spans="1:11" x14ac:dyDescent="0.35">
      <c r="A755" s="2">
        <v>44991</v>
      </c>
      <c r="B755" t="s">
        <v>112</v>
      </c>
      <c r="C755" t="s">
        <v>39</v>
      </c>
      <c r="D755" s="1">
        <v>0</v>
      </c>
      <c r="E755" s="5">
        <v>0</v>
      </c>
      <c r="F755" s="1">
        <v>5</v>
      </c>
      <c r="G755" s="5">
        <v>1299.95</v>
      </c>
      <c r="H755" t="s">
        <v>29</v>
      </c>
      <c r="I755" t="s">
        <v>3</v>
      </c>
      <c r="J755" s="1" t="s">
        <v>147</v>
      </c>
      <c r="K755" s="1">
        <v>2023</v>
      </c>
    </row>
    <row r="756" spans="1:11" x14ac:dyDescent="0.35">
      <c r="A756" s="2">
        <v>44992</v>
      </c>
      <c r="B756" t="s">
        <v>128</v>
      </c>
      <c r="C756" t="s">
        <v>11</v>
      </c>
      <c r="D756" s="1">
        <v>2</v>
      </c>
      <c r="E756" s="5">
        <v>149.97999999999999</v>
      </c>
      <c r="F756" s="1">
        <v>4</v>
      </c>
      <c r="G756" s="5">
        <v>399.96</v>
      </c>
      <c r="H756" t="s">
        <v>23</v>
      </c>
      <c r="I756" t="s">
        <v>12</v>
      </c>
      <c r="J756" s="1" t="s">
        <v>147</v>
      </c>
      <c r="K756" s="1">
        <v>2023</v>
      </c>
    </row>
    <row r="757" spans="1:11" x14ac:dyDescent="0.35">
      <c r="A757" s="2">
        <v>44993</v>
      </c>
      <c r="B757" t="s">
        <v>109</v>
      </c>
      <c r="C757" t="s">
        <v>31</v>
      </c>
      <c r="D757" s="1">
        <v>3</v>
      </c>
      <c r="E757" s="5">
        <v>269.73</v>
      </c>
      <c r="F757" s="1">
        <v>5</v>
      </c>
      <c r="G757" s="5">
        <v>599.4</v>
      </c>
      <c r="H757" t="s">
        <v>33</v>
      </c>
      <c r="I757" t="s">
        <v>2</v>
      </c>
      <c r="J757" s="1" t="s">
        <v>147</v>
      </c>
      <c r="K757" s="1">
        <v>2023</v>
      </c>
    </row>
    <row r="758" spans="1:11" x14ac:dyDescent="0.35">
      <c r="A758" s="2">
        <v>44994</v>
      </c>
      <c r="B758" t="s">
        <v>100</v>
      </c>
      <c r="C758" t="s">
        <v>22</v>
      </c>
      <c r="D758" s="1">
        <v>3</v>
      </c>
      <c r="E758" s="5">
        <v>30</v>
      </c>
      <c r="F758" s="1">
        <v>5</v>
      </c>
      <c r="G758" s="5">
        <v>99.95</v>
      </c>
      <c r="H758" t="s">
        <v>23</v>
      </c>
      <c r="I758" t="s">
        <v>0</v>
      </c>
      <c r="J758" s="1" t="s">
        <v>147</v>
      </c>
      <c r="K758" s="1">
        <v>2023</v>
      </c>
    </row>
    <row r="759" spans="1:11" x14ac:dyDescent="0.35">
      <c r="A759" s="2">
        <v>44995</v>
      </c>
      <c r="B759" t="s">
        <v>107</v>
      </c>
      <c r="C759" t="s">
        <v>38</v>
      </c>
      <c r="D759" s="1">
        <v>3</v>
      </c>
      <c r="E759" s="5">
        <v>65.97</v>
      </c>
      <c r="F759" s="1">
        <v>1</v>
      </c>
      <c r="G759" s="5">
        <v>39.99</v>
      </c>
      <c r="H759" t="s">
        <v>23</v>
      </c>
      <c r="I759" t="s">
        <v>2</v>
      </c>
      <c r="J759" s="1" t="s">
        <v>147</v>
      </c>
      <c r="K759" s="1">
        <v>2023</v>
      </c>
    </row>
    <row r="760" spans="1:11" x14ac:dyDescent="0.35">
      <c r="A760" s="2">
        <v>44996</v>
      </c>
      <c r="B760" t="s">
        <v>114</v>
      </c>
      <c r="C760" t="s">
        <v>43</v>
      </c>
      <c r="D760" s="1">
        <v>1</v>
      </c>
      <c r="E760" s="5">
        <v>20</v>
      </c>
      <c r="F760" s="1">
        <v>2</v>
      </c>
      <c r="G760" s="5">
        <v>79.98</v>
      </c>
      <c r="H760" t="s">
        <v>26</v>
      </c>
      <c r="I760" t="s">
        <v>3</v>
      </c>
      <c r="J760" s="1" t="s">
        <v>147</v>
      </c>
      <c r="K760" s="1">
        <v>2023</v>
      </c>
    </row>
    <row r="761" spans="1:11" x14ac:dyDescent="0.35">
      <c r="A761" s="2">
        <v>44997</v>
      </c>
      <c r="B761" t="s">
        <v>110</v>
      </c>
      <c r="C761" t="s">
        <v>32</v>
      </c>
      <c r="D761" s="1">
        <v>2</v>
      </c>
      <c r="E761" s="5">
        <v>46.06</v>
      </c>
      <c r="F761" s="1">
        <v>5</v>
      </c>
      <c r="G761" s="5">
        <v>209.4</v>
      </c>
      <c r="H761" t="s">
        <v>33</v>
      </c>
      <c r="I761" t="s">
        <v>2</v>
      </c>
      <c r="J761" s="1" t="s">
        <v>147</v>
      </c>
      <c r="K761" s="1">
        <v>2023</v>
      </c>
    </row>
    <row r="762" spans="1:11" x14ac:dyDescent="0.35">
      <c r="A762" s="2">
        <v>44998</v>
      </c>
      <c r="B762" t="s">
        <v>118</v>
      </c>
      <c r="C762" t="s">
        <v>5</v>
      </c>
      <c r="D762" s="1">
        <v>1</v>
      </c>
      <c r="E762" s="5">
        <v>4495.5</v>
      </c>
      <c r="F762" s="1">
        <v>1</v>
      </c>
      <c r="G762" s="5">
        <v>4995</v>
      </c>
      <c r="H762" t="s">
        <v>17</v>
      </c>
      <c r="I762" t="s">
        <v>4</v>
      </c>
      <c r="J762" s="1" t="s">
        <v>147</v>
      </c>
      <c r="K762" s="1">
        <v>2023</v>
      </c>
    </row>
    <row r="763" spans="1:11" x14ac:dyDescent="0.35">
      <c r="A763" s="2">
        <v>44999</v>
      </c>
      <c r="B763" t="s">
        <v>107</v>
      </c>
      <c r="C763" t="s">
        <v>38</v>
      </c>
      <c r="D763" s="1">
        <v>1</v>
      </c>
      <c r="E763" s="5">
        <v>21.99</v>
      </c>
      <c r="F763" s="1">
        <v>1</v>
      </c>
      <c r="G763" s="5">
        <v>39.99</v>
      </c>
      <c r="H763" t="s">
        <v>23</v>
      </c>
      <c r="I763" t="s">
        <v>2</v>
      </c>
      <c r="J763" s="1" t="s">
        <v>147</v>
      </c>
      <c r="K763" s="1">
        <v>2023</v>
      </c>
    </row>
    <row r="764" spans="1:11" x14ac:dyDescent="0.35">
      <c r="A764" s="2">
        <v>45000</v>
      </c>
      <c r="B764" t="s">
        <v>100</v>
      </c>
      <c r="C764" t="s">
        <v>22</v>
      </c>
      <c r="D764" s="1">
        <v>3</v>
      </c>
      <c r="E764" s="5">
        <v>30</v>
      </c>
      <c r="F764" s="1">
        <v>5</v>
      </c>
      <c r="G764" s="5">
        <v>99.95</v>
      </c>
      <c r="H764" t="s">
        <v>23</v>
      </c>
      <c r="I764" t="s">
        <v>0</v>
      </c>
      <c r="J764" s="1" t="s">
        <v>147</v>
      </c>
      <c r="K764" s="1">
        <v>2023</v>
      </c>
    </row>
    <row r="765" spans="1:11" x14ac:dyDescent="0.35">
      <c r="A765" s="2">
        <v>45001</v>
      </c>
      <c r="B765" t="s">
        <v>117</v>
      </c>
      <c r="C765" t="s">
        <v>42</v>
      </c>
      <c r="D765" s="1">
        <v>0</v>
      </c>
      <c r="E765" s="5">
        <v>0</v>
      </c>
      <c r="F765" s="1">
        <v>3</v>
      </c>
      <c r="G765" s="5">
        <v>1949.97</v>
      </c>
      <c r="H765" t="s">
        <v>29</v>
      </c>
      <c r="I765" t="s">
        <v>3</v>
      </c>
      <c r="J765" s="1" t="s">
        <v>147</v>
      </c>
      <c r="K765" s="1">
        <v>2023</v>
      </c>
    </row>
    <row r="766" spans="1:11" x14ac:dyDescent="0.35">
      <c r="A766" s="2">
        <v>45002</v>
      </c>
      <c r="B766" t="s">
        <v>106</v>
      </c>
      <c r="C766" t="s">
        <v>37</v>
      </c>
      <c r="D766" s="1">
        <v>3</v>
      </c>
      <c r="E766" s="5">
        <v>65.97</v>
      </c>
      <c r="F766" s="1">
        <v>1</v>
      </c>
      <c r="G766" s="5">
        <v>39.99</v>
      </c>
      <c r="H766" t="s">
        <v>23</v>
      </c>
      <c r="I766" t="s">
        <v>2</v>
      </c>
      <c r="J766" s="1" t="s">
        <v>147</v>
      </c>
      <c r="K766" s="1">
        <v>2023</v>
      </c>
    </row>
    <row r="767" spans="1:11" x14ac:dyDescent="0.35">
      <c r="A767" s="2">
        <v>45003</v>
      </c>
      <c r="B767" t="s">
        <v>125</v>
      </c>
      <c r="C767" t="s">
        <v>53</v>
      </c>
      <c r="D767" s="1">
        <v>2</v>
      </c>
      <c r="E767" s="5">
        <v>125.98</v>
      </c>
      <c r="F767" s="1">
        <v>3</v>
      </c>
      <c r="G767" s="5">
        <v>269.97000000000003</v>
      </c>
      <c r="H767" t="s">
        <v>23</v>
      </c>
      <c r="I767" t="s">
        <v>8</v>
      </c>
      <c r="J767" s="1" t="s">
        <v>147</v>
      </c>
      <c r="K767" s="1">
        <v>2023</v>
      </c>
    </row>
    <row r="768" spans="1:11" x14ac:dyDescent="0.35">
      <c r="A768" s="2">
        <v>45004</v>
      </c>
      <c r="B768" t="s">
        <v>108</v>
      </c>
      <c r="C768" t="s">
        <v>30</v>
      </c>
      <c r="D768" s="1">
        <v>3</v>
      </c>
      <c r="E768" s="5">
        <v>98.13</v>
      </c>
      <c r="F768" s="1">
        <v>1</v>
      </c>
      <c r="G768" s="5">
        <v>50.32</v>
      </c>
      <c r="H768" t="s">
        <v>33</v>
      </c>
      <c r="I768" t="s">
        <v>2</v>
      </c>
      <c r="J768" s="1" t="s">
        <v>147</v>
      </c>
      <c r="K768" s="1">
        <v>2023</v>
      </c>
    </row>
    <row r="769" spans="1:11" x14ac:dyDescent="0.35">
      <c r="A769" s="2">
        <v>45005</v>
      </c>
      <c r="B769" t="s">
        <v>114</v>
      </c>
      <c r="C769" t="s">
        <v>43</v>
      </c>
      <c r="D769" s="1">
        <v>0</v>
      </c>
      <c r="E769" s="5">
        <v>0</v>
      </c>
      <c r="F769" s="1">
        <v>3</v>
      </c>
      <c r="G769" s="5">
        <v>119.97</v>
      </c>
      <c r="H769" t="s">
        <v>26</v>
      </c>
      <c r="I769" t="s">
        <v>3</v>
      </c>
      <c r="J769" s="1" t="s">
        <v>147</v>
      </c>
      <c r="K769" s="1">
        <v>2023</v>
      </c>
    </row>
    <row r="770" spans="1:11" x14ac:dyDescent="0.35">
      <c r="A770" s="2">
        <v>45006</v>
      </c>
      <c r="B770" t="s">
        <v>126</v>
      </c>
      <c r="C770" t="s">
        <v>9</v>
      </c>
      <c r="D770" s="1">
        <v>2</v>
      </c>
      <c r="E770" s="5">
        <v>125.98</v>
      </c>
      <c r="F770" s="1">
        <v>2</v>
      </c>
      <c r="G770" s="5">
        <v>179.98</v>
      </c>
      <c r="H770" t="s">
        <v>54</v>
      </c>
      <c r="I770" t="s">
        <v>8</v>
      </c>
      <c r="J770" s="1" t="s">
        <v>147</v>
      </c>
      <c r="K770" s="1">
        <v>2023</v>
      </c>
    </row>
    <row r="771" spans="1:11" x14ac:dyDescent="0.35">
      <c r="A771" s="2">
        <v>45007</v>
      </c>
      <c r="B771" t="s">
        <v>114</v>
      </c>
      <c r="C771" t="s">
        <v>43</v>
      </c>
      <c r="D771" s="1">
        <v>3</v>
      </c>
      <c r="E771" s="5">
        <v>60</v>
      </c>
      <c r="F771" s="1">
        <v>5</v>
      </c>
      <c r="G771" s="5">
        <v>199.95</v>
      </c>
      <c r="H771" t="s">
        <v>26</v>
      </c>
      <c r="I771" t="s">
        <v>3</v>
      </c>
      <c r="J771" s="1" t="s">
        <v>147</v>
      </c>
      <c r="K771" s="1">
        <v>2023</v>
      </c>
    </row>
    <row r="772" spans="1:11" x14ac:dyDescent="0.35">
      <c r="A772" s="2">
        <v>45008</v>
      </c>
      <c r="B772" t="s">
        <v>96</v>
      </c>
      <c r="C772" t="s">
        <v>1</v>
      </c>
      <c r="D772" s="1">
        <v>26</v>
      </c>
      <c r="E772" s="5">
        <v>8985.34</v>
      </c>
      <c r="F772" s="1">
        <v>3</v>
      </c>
      <c r="G772" s="5">
        <v>1295.97</v>
      </c>
      <c r="H772" t="s">
        <v>17</v>
      </c>
      <c r="I772" t="s">
        <v>0</v>
      </c>
      <c r="J772" s="1" t="s">
        <v>147</v>
      </c>
      <c r="K772" s="1">
        <v>2023</v>
      </c>
    </row>
    <row r="773" spans="1:11" x14ac:dyDescent="0.35">
      <c r="A773" s="2">
        <v>45009</v>
      </c>
      <c r="B773" t="s">
        <v>118</v>
      </c>
      <c r="C773" t="s">
        <v>5</v>
      </c>
      <c r="D773" s="1">
        <v>2</v>
      </c>
      <c r="E773" s="5">
        <v>8991</v>
      </c>
      <c r="F773" s="1">
        <v>5</v>
      </c>
      <c r="G773" s="5">
        <v>24975</v>
      </c>
      <c r="H773" t="s">
        <v>17</v>
      </c>
      <c r="I773" t="s">
        <v>4</v>
      </c>
      <c r="J773" s="1" t="s">
        <v>147</v>
      </c>
      <c r="K773" s="1">
        <v>2023</v>
      </c>
    </row>
    <row r="774" spans="1:11" x14ac:dyDescent="0.35">
      <c r="A774" s="2">
        <v>45010</v>
      </c>
      <c r="B774" t="s">
        <v>124</v>
      </c>
      <c r="C774" t="s">
        <v>51</v>
      </c>
      <c r="D774" s="1">
        <v>1</v>
      </c>
      <c r="E774" s="5">
        <v>96.75</v>
      </c>
      <c r="F774" s="1">
        <v>5</v>
      </c>
      <c r="G774" s="5">
        <v>645</v>
      </c>
      <c r="H774" t="s">
        <v>52</v>
      </c>
      <c r="I774" t="s">
        <v>8</v>
      </c>
      <c r="J774" s="1" t="s">
        <v>147</v>
      </c>
      <c r="K774" s="1">
        <v>2023</v>
      </c>
    </row>
    <row r="775" spans="1:11" x14ac:dyDescent="0.35">
      <c r="A775" s="2">
        <v>45011</v>
      </c>
      <c r="B775" t="s">
        <v>115</v>
      </c>
      <c r="C775" t="s">
        <v>44</v>
      </c>
      <c r="D775" s="1">
        <v>1</v>
      </c>
      <c r="E775" s="5">
        <v>294.02</v>
      </c>
      <c r="F775" s="1">
        <v>1</v>
      </c>
      <c r="G775" s="5">
        <v>326.69</v>
      </c>
      <c r="H775" t="s">
        <v>41</v>
      </c>
      <c r="I775" t="s">
        <v>3</v>
      </c>
      <c r="J775" s="1" t="s">
        <v>147</v>
      </c>
      <c r="K775" s="1">
        <v>2023</v>
      </c>
    </row>
    <row r="776" spans="1:11" x14ac:dyDescent="0.35">
      <c r="A776" s="2">
        <v>45012</v>
      </c>
      <c r="B776" t="s">
        <v>127</v>
      </c>
      <c r="C776" t="s">
        <v>10</v>
      </c>
      <c r="D776" s="1">
        <v>0</v>
      </c>
      <c r="E776" s="5">
        <v>0</v>
      </c>
      <c r="F776" s="1">
        <v>3</v>
      </c>
      <c r="G776" s="5">
        <v>179.97</v>
      </c>
      <c r="H776" t="s">
        <v>55</v>
      </c>
      <c r="I776" t="s">
        <v>12</v>
      </c>
      <c r="J776" s="1" t="s">
        <v>147</v>
      </c>
      <c r="K776" s="1">
        <v>2023</v>
      </c>
    </row>
    <row r="777" spans="1:11" x14ac:dyDescent="0.35">
      <c r="A777" s="2">
        <v>45013</v>
      </c>
      <c r="B777" t="s">
        <v>110</v>
      </c>
      <c r="C777" t="s">
        <v>32</v>
      </c>
      <c r="D777" s="1">
        <v>0</v>
      </c>
      <c r="E777" s="5">
        <v>0</v>
      </c>
      <c r="F777" s="1">
        <v>5</v>
      </c>
      <c r="G777" s="5">
        <v>209.4</v>
      </c>
      <c r="H777" t="s">
        <v>33</v>
      </c>
      <c r="I777" t="s">
        <v>2</v>
      </c>
      <c r="J777" s="1" t="s">
        <v>147</v>
      </c>
      <c r="K777" s="1">
        <v>2023</v>
      </c>
    </row>
    <row r="778" spans="1:11" x14ac:dyDescent="0.35">
      <c r="A778" s="2">
        <v>45014</v>
      </c>
      <c r="B778" t="s">
        <v>108</v>
      </c>
      <c r="C778" t="s">
        <v>30</v>
      </c>
      <c r="D778" s="1">
        <v>1</v>
      </c>
      <c r="E778" s="5">
        <v>32.71</v>
      </c>
      <c r="F778" s="1">
        <v>1</v>
      </c>
      <c r="G778" s="5">
        <v>50.32</v>
      </c>
      <c r="H778" t="s">
        <v>33</v>
      </c>
      <c r="I778" t="s">
        <v>2</v>
      </c>
      <c r="J778" s="1" t="s">
        <v>147</v>
      </c>
      <c r="K778" s="1">
        <v>2023</v>
      </c>
    </row>
    <row r="779" spans="1:11" x14ac:dyDescent="0.35">
      <c r="A779" s="2">
        <v>45015</v>
      </c>
      <c r="B779" t="s">
        <v>107</v>
      </c>
      <c r="C779" t="s">
        <v>38</v>
      </c>
      <c r="D779" s="1">
        <v>3</v>
      </c>
      <c r="E779" s="5">
        <v>65.97</v>
      </c>
      <c r="F779" s="1">
        <v>1</v>
      </c>
      <c r="G779" s="5">
        <v>39.99</v>
      </c>
      <c r="H779" t="s">
        <v>23</v>
      </c>
      <c r="I779" t="s">
        <v>2</v>
      </c>
      <c r="J779" s="1" t="s">
        <v>147</v>
      </c>
      <c r="K779" s="1">
        <v>2023</v>
      </c>
    </row>
    <row r="780" spans="1:11" x14ac:dyDescent="0.35">
      <c r="A780" s="2">
        <v>45016</v>
      </c>
      <c r="B780" t="s">
        <v>124</v>
      </c>
      <c r="C780" t="s">
        <v>51</v>
      </c>
      <c r="D780" s="1">
        <v>2</v>
      </c>
      <c r="E780" s="5">
        <v>193.5</v>
      </c>
      <c r="F780" s="1">
        <v>4</v>
      </c>
      <c r="G780" s="5">
        <v>516</v>
      </c>
      <c r="H780" t="s">
        <v>52</v>
      </c>
      <c r="I780" t="s">
        <v>8</v>
      </c>
      <c r="J780" s="1" t="s">
        <v>147</v>
      </c>
      <c r="K780" s="1">
        <v>2023</v>
      </c>
    </row>
    <row r="781" spans="1:11" x14ac:dyDescent="0.35">
      <c r="A781" s="2">
        <v>45017</v>
      </c>
      <c r="B781" t="s">
        <v>100</v>
      </c>
      <c r="C781" t="s">
        <v>22</v>
      </c>
      <c r="D781" s="1">
        <v>3</v>
      </c>
      <c r="E781" s="5">
        <v>30</v>
      </c>
      <c r="F781" s="1">
        <v>3</v>
      </c>
      <c r="G781" s="5">
        <v>59.97</v>
      </c>
      <c r="H781" t="s">
        <v>23</v>
      </c>
      <c r="I781" t="s">
        <v>0</v>
      </c>
      <c r="J781" s="1" t="s">
        <v>148</v>
      </c>
      <c r="K781" s="1">
        <v>2023</v>
      </c>
    </row>
    <row r="782" spans="1:11" x14ac:dyDescent="0.35">
      <c r="A782" s="2">
        <v>45018</v>
      </c>
      <c r="B782" t="s">
        <v>107</v>
      </c>
      <c r="C782" t="s">
        <v>38</v>
      </c>
      <c r="D782" s="1">
        <v>2</v>
      </c>
      <c r="E782" s="5">
        <v>43.98</v>
      </c>
      <c r="F782" s="1">
        <v>3</v>
      </c>
      <c r="G782" s="5">
        <v>119.97</v>
      </c>
      <c r="H782" t="s">
        <v>23</v>
      </c>
      <c r="I782" t="s">
        <v>2</v>
      </c>
      <c r="J782" s="1" t="s">
        <v>148</v>
      </c>
      <c r="K782" s="1">
        <v>2023</v>
      </c>
    </row>
    <row r="783" spans="1:11" x14ac:dyDescent="0.35">
      <c r="A783" s="2">
        <v>45019</v>
      </c>
      <c r="B783" t="s">
        <v>105</v>
      </c>
      <c r="C783" t="s">
        <v>36</v>
      </c>
      <c r="D783" s="1">
        <v>1</v>
      </c>
      <c r="E783" s="5">
        <v>38.99</v>
      </c>
      <c r="F783" s="1">
        <v>1</v>
      </c>
      <c r="G783" s="5">
        <v>59.99</v>
      </c>
      <c r="H783" t="s">
        <v>35</v>
      </c>
      <c r="I783" t="s">
        <v>2</v>
      </c>
      <c r="J783" s="1" t="s">
        <v>148</v>
      </c>
      <c r="K783" s="1">
        <v>2023</v>
      </c>
    </row>
    <row r="784" spans="1:11" x14ac:dyDescent="0.35">
      <c r="A784" s="2">
        <v>45020</v>
      </c>
      <c r="B784" t="s">
        <v>107</v>
      </c>
      <c r="C784" t="s">
        <v>38</v>
      </c>
      <c r="D784" s="1">
        <v>0</v>
      </c>
      <c r="E784" s="5">
        <v>0</v>
      </c>
      <c r="F784" s="1">
        <v>1</v>
      </c>
      <c r="G784" s="5">
        <v>39.99</v>
      </c>
      <c r="H784" t="s">
        <v>23</v>
      </c>
      <c r="I784" t="s">
        <v>2</v>
      </c>
      <c r="J784" s="1" t="s">
        <v>148</v>
      </c>
      <c r="K784" s="1">
        <v>2023</v>
      </c>
    </row>
    <row r="785" spans="1:11" x14ac:dyDescent="0.35">
      <c r="A785" s="2">
        <v>45021</v>
      </c>
      <c r="B785" t="s">
        <v>118</v>
      </c>
      <c r="C785" t="s">
        <v>5</v>
      </c>
      <c r="D785" s="1">
        <v>1</v>
      </c>
      <c r="E785" s="5">
        <v>4495.5</v>
      </c>
      <c r="F785" s="1">
        <v>1</v>
      </c>
      <c r="G785" s="5">
        <v>4995</v>
      </c>
      <c r="H785" t="s">
        <v>17</v>
      </c>
      <c r="I785" t="s">
        <v>4</v>
      </c>
      <c r="J785" s="1" t="s">
        <v>148</v>
      </c>
      <c r="K785" s="1">
        <v>2023</v>
      </c>
    </row>
    <row r="786" spans="1:11" x14ac:dyDescent="0.35">
      <c r="A786" s="2">
        <v>45022</v>
      </c>
      <c r="B786" t="s">
        <v>118</v>
      </c>
      <c r="C786" t="s">
        <v>5</v>
      </c>
      <c r="D786" s="1">
        <v>1</v>
      </c>
      <c r="E786" s="5">
        <v>4495.5</v>
      </c>
      <c r="F786" s="1">
        <v>5</v>
      </c>
      <c r="G786" s="5">
        <v>24975</v>
      </c>
      <c r="H786" t="s">
        <v>17</v>
      </c>
      <c r="I786" t="s">
        <v>4</v>
      </c>
      <c r="J786" s="1" t="s">
        <v>148</v>
      </c>
      <c r="K786" s="1">
        <v>2023</v>
      </c>
    </row>
    <row r="787" spans="1:11" x14ac:dyDescent="0.35">
      <c r="A787" s="2">
        <v>45023</v>
      </c>
      <c r="B787" t="s">
        <v>131</v>
      </c>
      <c r="C787" t="s">
        <v>16</v>
      </c>
      <c r="D787" s="1">
        <v>2</v>
      </c>
      <c r="E787" s="5">
        <v>69.099999999999994</v>
      </c>
      <c r="F787" s="1">
        <v>5</v>
      </c>
      <c r="G787" s="5">
        <v>265.75</v>
      </c>
      <c r="H787" t="s">
        <v>58</v>
      </c>
      <c r="I787" t="s">
        <v>13</v>
      </c>
      <c r="J787" s="1" t="s">
        <v>148</v>
      </c>
      <c r="K787" s="1">
        <v>2023</v>
      </c>
    </row>
    <row r="788" spans="1:11" x14ac:dyDescent="0.35">
      <c r="A788" s="2">
        <v>45024</v>
      </c>
      <c r="B788" t="s">
        <v>123</v>
      </c>
      <c r="C788" t="s">
        <v>50</v>
      </c>
      <c r="D788" s="1">
        <v>2</v>
      </c>
      <c r="E788" s="5">
        <v>193.5</v>
      </c>
      <c r="F788" s="1">
        <v>1</v>
      </c>
      <c r="G788" s="5">
        <v>129</v>
      </c>
      <c r="H788" t="s">
        <v>48</v>
      </c>
      <c r="I788" t="s">
        <v>8</v>
      </c>
      <c r="J788" s="1" t="s">
        <v>148</v>
      </c>
      <c r="K788" s="1">
        <v>2023</v>
      </c>
    </row>
    <row r="789" spans="1:11" x14ac:dyDescent="0.35">
      <c r="A789" s="2">
        <v>45025</v>
      </c>
      <c r="B789" t="s">
        <v>96</v>
      </c>
      <c r="C789" t="s">
        <v>1</v>
      </c>
      <c r="D789" s="1">
        <v>1</v>
      </c>
      <c r="E789" s="5">
        <v>345.59</v>
      </c>
      <c r="F789" s="1">
        <v>3</v>
      </c>
      <c r="G789" s="5">
        <v>1295.97</v>
      </c>
      <c r="H789" t="s">
        <v>17</v>
      </c>
      <c r="I789" t="s">
        <v>0</v>
      </c>
      <c r="J789" s="1" t="s">
        <v>148</v>
      </c>
      <c r="K789" s="1">
        <v>2023</v>
      </c>
    </row>
    <row r="790" spans="1:11" x14ac:dyDescent="0.35">
      <c r="A790" s="2">
        <v>45026</v>
      </c>
      <c r="B790" t="s">
        <v>114</v>
      </c>
      <c r="C790" t="s">
        <v>43</v>
      </c>
      <c r="D790" s="1">
        <v>0</v>
      </c>
      <c r="E790" s="5">
        <v>0</v>
      </c>
      <c r="F790" s="1">
        <v>1</v>
      </c>
      <c r="G790" s="5">
        <v>39.99</v>
      </c>
      <c r="H790" t="s">
        <v>26</v>
      </c>
      <c r="I790" t="s">
        <v>3</v>
      </c>
      <c r="J790" s="1" t="s">
        <v>148</v>
      </c>
      <c r="K790" s="1">
        <v>2023</v>
      </c>
    </row>
    <row r="791" spans="1:11" x14ac:dyDescent="0.35">
      <c r="A791" s="2">
        <v>45027</v>
      </c>
      <c r="B791" t="s">
        <v>129</v>
      </c>
      <c r="C791" t="s">
        <v>14</v>
      </c>
      <c r="D791" s="1">
        <v>2</v>
      </c>
      <c r="E791" s="5">
        <v>719.92</v>
      </c>
      <c r="F791" s="1">
        <v>3</v>
      </c>
      <c r="G791" s="5">
        <v>1199.8499999999999</v>
      </c>
      <c r="H791" t="s">
        <v>17</v>
      </c>
      <c r="I791" t="s">
        <v>13</v>
      </c>
      <c r="J791" s="1" t="s">
        <v>148</v>
      </c>
      <c r="K791" s="1">
        <v>2023</v>
      </c>
    </row>
    <row r="792" spans="1:11" x14ac:dyDescent="0.35">
      <c r="A792" s="2">
        <v>45028</v>
      </c>
      <c r="B792" t="s">
        <v>117</v>
      </c>
      <c r="C792" t="s">
        <v>42</v>
      </c>
      <c r="D792" s="1">
        <v>0</v>
      </c>
      <c r="E792" s="5">
        <v>0</v>
      </c>
      <c r="F792" s="1">
        <v>3</v>
      </c>
      <c r="G792" s="5">
        <v>1949.97</v>
      </c>
      <c r="H792" t="s">
        <v>29</v>
      </c>
      <c r="I792" t="s">
        <v>3</v>
      </c>
      <c r="J792" s="1" t="s">
        <v>148</v>
      </c>
      <c r="K792" s="1">
        <v>2023</v>
      </c>
    </row>
    <row r="793" spans="1:11" x14ac:dyDescent="0.35">
      <c r="A793" s="2">
        <v>45029</v>
      </c>
      <c r="B793" t="s">
        <v>130</v>
      </c>
      <c r="C793" t="s">
        <v>56</v>
      </c>
      <c r="D793" s="1">
        <v>3</v>
      </c>
      <c r="E793" s="5">
        <v>732.90000000000009</v>
      </c>
      <c r="F793" s="1">
        <v>1</v>
      </c>
      <c r="G793" s="5">
        <v>349</v>
      </c>
      <c r="H793" t="s">
        <v>57</v>
      </c>
      <c r="I793" t="s">
        <v>13</v>
      </c>
      <c r="J793" s="1" t="s">
        <v>148</v>
      </c>
      <c r="K793" s="1">
        <v>2023</v>
      </c>
    </row>
    <row r="794" spans="1:11" x14ac:dyDescent="0.35">
      <c r="A794" s="2">
        <v>45030</v>
      </c>
      <c r="B794" t="s">
        <v>110</v>
      </c>
      <c r="C794" t="s">
        <v>32</v>
      </c>
      <c r="D794" s="1">
        <v>1</v>
      </c>
      <c r="E794" s="5">
        <v>23.03</v>
      </c>
      <c r="F794" s="1">
        <v>5</v>
      </c>
      <c r="G794" s="5">
        <v>209.4</v>
      </c>
      <c r="H794" t="s">
        <v>33</v>
      </c>
      <c r="I794" t="s">
        <v>2</v>
      </c>
      <c r="J794" s="1" t="s">
        <v>148</v>
      </c>
      <c r="K794" s="1">
        <v>2023</v>
      </c>
    </row>
    <row r="795" spans="1:11" x14ac:dyDescent="0.35">
      <c r="A795" s="2">
        <v>45031</v>
      </c>
      <c r="B795" t="s">
        <v>131</v>
      </c>
      <c r="C795" t="s">
        <v>16</v>
      </c>
      <c r="D795" s="1">
        <v>3</v>
      </c>
      <c r="E795" s="5">
        <v>103.64999999999999</v>
      </c>
      <c r="F795" s="1">
        <v>4</v>
      </c>
      <c r="G795" s="5">
        <v>212.6</v>
      </c>
      <c r="H795" t="s">
        <v>58</v>
      </c>
      <c r="I795" t="s">
        <v>13</v>
      </c>
      <c r="J795" s="1" t="s">
        <v>148</v>
      </c>
      <c r="K795" s="1">
        <v>2023</v>
      </c>
    </row>
    <row r="796" spans="1:11" x14ac:dyDescent="0.35">
      <c r="A796" s="2">
        <v>45032</v>
      </c>
      <c r="B796" t="s">
        <v>131</v>
      </c>
      <c r="C796" t="s">
        <v>16</v>
      </c>
      <c r="D796" s="1">
        <v>2</v>
      </c>
      <c r="E796" s="5">
        <v>69.099999999999994</v>
      </c>
      <c r="F796" s="1">
        <v>5</v>
      </c>
      <c r="G796" s="5">
        <v>265.75</v>
      </c>
      <c r="H796" t="s">
        <v>58</v>
      </c>
      <c r="I796" t="s">
        <v>13</v>
      </c>
      <c r="J796" s="1" t="s">
        <v>148</v>
      </c>
      <c r="K796" s="1">
        <v>2023</v>
      </c>
    </row>
    <row r="797" spans="1:11" x14ac:dyDescent="0.35">
      <c r="A797" s="2">
        <v>45033</v>
      </c>
      <c r="B797" t="s">
        <v>112</v>
      </c>
      <c r="C797" t="s">
        <v>39</v>
      </c>
      <c r="D797" s="1">
        <v>0</v>
      </c>
      <c r="E797" s="5">
        <v>0</v>
      </c>
      <c r="F797" s="1">
        <v>1</v>
      </c>
      <c r="G797" s="5">
        <v>259.99</v>
      </c>
      <c r="H797" t="s">
        <v>29</v>
      </c>
      <c r="I797" t="s">
        <v>3</v>
      </c>
      <c r="J797" s="1" t="s">
        <v>148</v>
      </c>
      <c r="K797" s="1">
        <v>2023</v>
      </c>
    </row>
    <row r="798" spans="1:11" x14ac:dyDescent="0.35">
      <c r="A798" s="2">
        <v>45034</v>
      </c>
      <c r="B798" t="s">
        <v>98</v>
      </c>
      <c r="C798" t="s">
        <v>20</v>
      </c>
      <c r="D798" s="1">
        <v>42</v>
      </c>
      <c r="E798" s="5">
        <v>2729.58</v>
      </c>
      <c r="F798" s="1">
        <v>5</v>
      </c>
      <c r="G798" s="5">
        <v>499.95</v>
      </c>
      <c r="H798" t="s">
        <v>19</v>
      </c>
      <c r="I798" t="s">
        <v>0</v>
      </c>
      <c r="J798" s="1" t="s">
        <v>148</v>
      </c>
      <c r="K798" s="1">
        <v>2023</v>
      </c>
    </row>
    <row r="799" spans="1:11" x14ac:dyDescent="0.35">
      <c r="A799" s="2">
        <v>45035</v>
      </c>
      <c r="B799" t="s">
        <v>114</v>
      </c>
      <c r="C799" t="s">
        <v>43</v>
      </c>
      <c r="D799" s="1">
        <v>2</v>
      </c>
      <c r="E799" s="5">
        <v>40</v>
      </c>
      <c r="F799" s="1">
        <v>3</v>
      </c>
      <c r="G799" s="5">
        <v>119.97</v>
      </c>
      <c r="H799" t="s">
        <v>26</v>
      </c>
      <c r="I799" t="s">
        <v>3</v>
      </c>
      <c r="J799" s="1" t="s">
        <v>148</v>
      </c>
      <c r="K799" s="1">
        <v>2023</v>
      </c>
    </row>
    <row r="800" spans="1:11" x14ac:dyDescent="0.35">
      <c r="A800" s="2">
        <v>45036</v>
      </c>
      <c r="B800" t="s">
        <v>122</v>
      </c>
      <c r="C800" t="s">
        <v>49</v>
      </c>
      <c r="D800" s="1">
        <v>0</v>
      </c>
      <c r="E800" s="5">
        <v>0</v>
      </c>
      <c r="F800" s="1">
        <v>1</v>
      </c>
      <c r="G800" s="5">
        <v>249</v>
      </c>
      <c r="H800" t="s">
        <v>133</v>
      </c>
      <c r="I800" t="s">
        <v>8</v>
      </c>
      <c r="J800" s="1" t="s">
        <v>148</v>
      </c>
      <c r="K800" s="1">
        <v>2023</v>
      </c>
    </row>
    <row r="801" spans="1:11" x14ac:dyDescent="0.35">
      <c r="A801" s="2">
        <v>45037</v>
      </c>
      <c r="B801" t="s">
        <v>106</v>
      </c>
      <c r="C801" t="s">
        <v>37</v>
      </c>
      <c r="D801" s="1">
        <v>2</v>
      </c>
      <c r="E801" s="5">
        <v>43.98</v>
      </c>
      <c r="F801" s="1">
        <v>3</v>
      </c>
      <c r="G801" s="5">
        <v>119.97</v>
      </c>
      <c r="H801" t="s">
        <v>23</v>
      </c>
      <c r="I801" t="s">
        <v>2</v>
      </c>
      <c r="J801" s="1" t="s">
        <v>148</v>
      </c>
      <c r="K801" s="1">
        <v>2023</v>
      </c>
    </row>
    <row r="802" spans="1:11" x14ac:dyDescent="0.35">
      <c r="A802" s="2">
        <v>45038</v>
      </c>
      <c r="B802" t="s">
        <v>117</v>
      </c>
      <c r="C802" t="s">
        <v>42</v>
      </c>
      <c r="D802" s="1">
        <v>0</v>
      </c>
      <c r="E802" s="5">
        <v>0</v>
      </c>
      <c r="F802" s="1">
        <v>5</v>
      </c>
      <c r="G802" s="5">
        <v>3249.95</v>
      </c>
      <c r="H802" t="s">
        <v>29</v>
      </c>
      <c r="I802" t="s">
        <v>3</v>
      </c>
      <c r="J802" s="1" t="s">
        <v>148</v>
      </c>
      <c r="K802" s="1">
        <v>2023</v>
      </c>
    </row>
    <row r="803" spans="1:11" x14ac:dyDescent="0.35">
      <c r="A803" s="2">
        <v>45039</v>
      </c>
      <c r="B803" t="s">
        <v>105</v>
      </c>
      <c r="C803" t="s">
        <v>36</v>
      </c>
      <c r="D803" s="1">
        <v>2</v>
      </c>
      <c r="E803" s="5">
        <v>77.98</v>
      </c>
      <c r="F803" s="1">
        <v>1</v>
      </c>
      <c r="G803" s="5">
        <v>59.99</v>
      </c>
      <c r="H803" t="s">
        <v>35</v>
      </c>
      <c r="I803" t="s">
        <v>2</v>
      </c>
      <c r="J803" s="1" t="s">
        <v>148</v>
      </c>
      <c r="K803" s="1">
        <v>2023</v>
      </c>
    </row>
    <row r="804" spans="1:11" x14ac:dyDescent="0.35">
      <c r="A804" s="2">
        <v>45040</v>
      </c>
      <c r="B804" t="s">
        <v>108</v>
      </c>
      <c r="C804" t="s">
        <v>30</v>
      </c>
      <c r="D804" s="1">
        <v>3</v>
      </c>
      <c r="E804" s="5">
        <v>98.13</v>
      </c>
      <c r="F804" s="1">
        <v>3</v>
      </c>
      <c r="G804" s="5">
        <v>150.96</v>
      </c>
      <c r="H804" t="s">
        <v>33</v>
      </c>
      <c r="I804" t="s">
        <v>2</v>
      </c>
      <c r="J804" s="1" t="s">
        <v>148</v>
      </c>
      <c r="K804" s="1">
        <v>2023</v>
      </c>
    </row>
    <row r="805" spans="1:11" x14ac:dyDescent="0.35">
      <c r="A805" s="2">
        <v>45041</v>
      </c>
      <c r="B805" t="s">
        <v>127</v>
      </c>
      <c r="C805" t="s">
        <v>10</v>
      </c>
      <c r="D805" s="1">
        <v>3</v>
      </c>
      <c r="E805" s="5">
        <v>116.97</v>
      </c>
      <c r="F805" s="1">
        <v>2</v>
      </c>
      <c r="G805" s="5">
        <v>119.98</v>
      </c>
      <c r="H805" t="s">
        <v>55</v>
      </c>
      <c r="I805" t="s">
        <v>12</v>
      </c>
      <c r="J805" s="1" t="s">
        <v>148</v>
      </c>
      <c r="K805" s="1">
        <v>2023</v>
      </c>
    </row>
    <row r="806" spans="1:11" x14ac:dyDescent="0.35">
      <c r="A806" s="2">
        <v>45042</v>
      </c>
      <c r="B806" t="s">
        <v>96</v>
      </c>
      <c r="C806" t="s">
        <v>1</v>
      </c>
      <c r="D806" s="1">
        <v>2</v>
      </c>
      <c r="E806" s="5">
        <v>691.18</v>
      </c>
      <c r="F806" s="1">
        <v>1</v>
      </c>
      <c r="G806" s="5">
        <v>431.99</v>
      </c>
      <c r="H806" t="s">
        <v>17</v>
      </c>
      <c r="I806" t="s">
        <v>0</v>
      </c>
      <c r="J806" s="1" t="s">
        <v>148</v>
      </c>
      <c r="K806" s="1">
        <v>2023</v>
      </c>
    </row>
    <row r="807" spans="1:11" x14ac:dyDescent="0.35">
      <c r="A807" s="2">
        <v>45043</v>
      </c>
      <c r="B807" t="s">
        <v>113</v>
      </c>
      <c r="C807" t="s">
        <v>40</v>
      </c>
      <c r="D807" s="1">
        <v>3</v>
      </c>
      <c r="E807" s="5">
        <v>549.75</v>
      </c>
      <c r="F807" s="1">
        <v>5</v>
      </c>
      <c r="G807" s="5">
        <v>1077.95</v>
      </c>
      <c r="H807" t="s">
        <v>41</v>
      </c>
      <c r="I807" t="s">
        <v>3</v>
      </c>
      <c r="J807" s="1" t="s">
        <v>148</v>
      </c>
      <c r="K807" s="1">
        <v>2023</v>
      </c>
    </row>
    <row r="808" spans="1:11" x14ac:dyDescent="0.35">
      <c r="A808" s="2">
        <v>45044</v>
      </c>
      <c r="B808" t="s">
        <v>116</v>
      </c>
      <c r="C808" t="s">
        <v>37</v>
      </c>
      <c r="D808" s="1">
        <v>1</v>
      </c>
      <c r="E808" s="5">
        <v>20</v>
      </c>
      <c r="F808" s="1">
        <v>1</v>
      </c>
      <c r="G808" s="5">
        <v>39.99</v>
      </c>
      <c r="H808" t="s">
        <v>23</v>
      </c>
      <c r="I808" t="s">
        <v>3</v>
      </c>
      <c r="J808" s="1" t="s">
        <v>148</v>
      </c>
      <c r="K808" s="1">
        <v>2023</v>
      </c>
    </row>
    <row r="809" spans="1:11" x14ac:dyDescent="0.35">
      <c r="A809" s="2">
        <v>45045</v>
      </c>
      <c r="B809" t="s">
        <v>98</v>
      </c>
      <c r="C809" t="s">
        <v>20</v>
      </c>
      <c r="D809" s="1">
        <v>0</v>
      </c>
      <c r="E809" s="5">
        <v>0</v>
      </c>
      <c r="F809" s="1">
        <v>4</v>
      </c>
      <c r="G809" s="5">
        <v>399.96</v>
      </c>
      <c r="H809" t="s">
        <v>19</v>
      </c>
      <c r="I809" t="s">
        <v>0</v>
      </c>
      <c r="J809" s="1" t="s">
        <v>148</v>
      </c>
      <c r="K809" s="1">
        <v>2023</v>
      </c>
    </row>
    <row r="810" spans="1:11" x14ac:dyDescent="0.35">
      <c r="A810" s="2">
        <v>45046</v>
      </c>
      <c r="B810" t="s">
        <v>109</v>
      </c>
      <c r="C810" t="s">
        <v>31</v>
      </c>
      <c r="D810" s="1">
        <v>1</v>
      </c>
      <c r="E810" s="5">
        <v>89.91</v>
      </c>
      <c r="F810" s="1">
        <v>5</v>
      </c>
      <c r="G810" s="5">
        <v>599.4</v>
      </c>
      <c r="H810" t="s">
        <v>33</v>
      </c>
      <c r="I810" t="s">
        <v>2</v>
      </c>
      <c r="J810" s="1" t="s">
        <v>148</v>
      </c>
      <c r="K810" s="1">
        <v>2023</v>
      </c>
    </row>
    <row r="811" spans="1:11" x14ac:dyDescent="0.35">
      <c r="A811" s="2">
        <v>45047</v>
      </c>
      <c r="B811" t="s">
        <v>131</v>
      </c>
      <c r="C811" t="s">
        <v>16</v>
      </c>
      <c r="D811" s="1">
        <v>1</v>
      </c>
      <c r="E811" s="5">
        <v>34.549999999999997</v>
      </c>
      <c r="F811" s="1">
        <v>3</v>
      </c>
      <c r="G811" s="5">
        <v>159.44999999999999</v>
      </c>
      <c r="H811" t="s">
        <v>58</v>
      </c>
      <c r="I811" t="s">
        <v>13</v>
      </c>
      <c r="J811" s="1" t="s">
        <v>149</v>
      </c>
      <c r="K811" s="1">
        <v>2023</v>
      </c>
    </row>
    <row r="812" spans="1:11" x14ac:dyDescent="0.35">
      <c r="A812" s="2">
        <v>45048</v>
      </c>
      <c r="B812" t="s">
        <v>120</v>
      </c>
      <c r="C812" t="s">
        <v>6</v>
      </c>
      <c r="D812" s="1">
        <v>1</v>
      </c>
      <c r="E812" s="5">
        <v>12600</v>
      </c>
      <c r="F812" s="1">
        <v>1</v>
      </c>
      <c r="G812" s="5">
        <v>14000</v>
      </c>
      <c r="H812" t="s">
        <v>47</v>
      </c>
      <c r="I812" t="s">
        <v>4</v>
      </c>
      <c r="J812" s="1" t="s">
        <v>149</v>
      </c>
      <c r="K812" s="1">
        <v>2023</v>
      </c>
    </row>
    <row r="813" spans="1:11" x14ac:dyDescent="0.35">
      <c r="A813" s="2">
        <v>45049</v>
      </c>
      <c r="B813" t="s">
        <v>108</v>
      </c>
      <c r="C813" t="s">
        <v>30</v>
      </c>
      <c r="D813" s="1">
        <v>1</v>
      </c>
      <c r="E813" s="5">
        <v>32.71</v>
      </c>
      <c r="F813" s="1">
        <v>2</v>
      </c>
      <c r="G813" s="5">
        <v>100.64</v>
      </c>
      <c r="H813" t="s">
        <v>33</v>
      </c>
      <c r="I813" t="s">
        <v>2</v>
      </c>
      <c r="J813" s="1" t="s">
        <v>149</v>
      </c>
      <c r="K813" s="1">
        <v>2023</v>
      </c>
    </row>
    <row r="814" spans="1:11" x14ac:dyDescent="0.35">
      <c r="A814" s="2">
        <v>45050</v>
      </c>
      <c r="B814" t="s">
        <v>98</v>
      </c>
      <c r="C814" t="s">
        <v>20</v>
      </c>
      <c r="D814" s="1">
        <v>2</v>
      </c>
      <c r="E814" s="5">
        <v>129.97999999999999</v>
      </c>
      <c r="F814" s="1">
        <v>4</v>
      </c>
      <c r="G814" s="5">
        <v>399.96</v>
      </c>
      <c r="H814" t="s">
        <v>19</v>
      </c>
      <c r="I814" t="s">
        <v>0</v>
      </c>
      <c r="J814" s="1" t="s">
        <v>149</v>
      </c>
      <c r="K814" s="1">
        <v>2023</v>
      </c>
    </row>
    <row r="815" spans="1:11" x14ac:dyDescent="0.35">
      <c r="A815" s="2">
        <v>45051</v>
      </c>
      <c r="B815" t="s">
        <v>119</v>
      </c>
      <c r="C815" t="s">
        <v>45</v>
      </c>
      <c r="D815" s="1">
        <v>0</v>
      </c>
      <c r="E815" s="5">
        <v>0</v>
      </c>
      <c r="F815" s="1">
        <v>4</v>
      </c>
      <c r="G815" s="5">
        <v>280</v>
      </c>
      <c r="H815" t="s">
        <v>46</v>
      </c>
      <c r="I815" t="s">
        <v>4</v>
      </c>
      <c r="J815" s="1" t="s">
        <v>149</v>
      </c>
      <c r="K815" s="1">
        <v>2023</v>
      </c>
    </row>
    <row r="816" spans="1:11" x14ac:dyDescent="0.35">
      <c r="A816" s="2">
        <v>45052</v>
      </c>
      <c r="B816" t="s">
        <v>118</v>
      </c>
      <c r="C816" t="s">
        <v>5</v>
      </c>
      <c r="D816" s="1">
        <v>2</v>
      </c>
      <c r="E816" s="5">
        <v>8991</v>
      </c>
      <c r="F816" s="1">
        <v>4</v>
      </c>
      <c r="G816" s="5">
        <v>19980</v>
      </c>
      <c r="H816" t="s">
        <v>17</v>
      </c>
      <c r="I816" t="s">
        <v>4</v>
      </c>
      <c r="J816" s="1" t="s">
        <v>149</v>
      </c>
      <c r="K816" s="1">
        <v>2023</v>
      </c>
    </row>
    <row r="817" spans="1:11" x14ac:dyDescent="0.35">
      <c r="A817" s="2">
        <v>45053</v>
      </c>
      <c r="B817" t="s">
        <v>128</v>
      </c>
      <c r="C817" t="s">
        <v>11</v>
      </c>
      <c r="D817" s="1">
        <v>36</v>
      </c>
      <c r="E817" s="5">
        <v>2699.64</v>
      </c>
      <c r="F817" s="1">
        <v>1</v>
      </c>
      <c r="G817" s="5">
        <v>99.99</v>
      </c>
      <c r="H817" t="s">
        <v>23</v>
      </c>
      <c r="I817" t="s">
        <v>12</v>
      </c>
      <c r="J817" s="1" t="s">
        <v>149</v>
      </c>
      <c r="K817" s="1">
        <v>2023</v>
      </c>
    </row>
    <row r="818" spans="1:11" x14ac:dyDescent="0.35">
      <c r="A818" s="2">
        <v>45054</v>
      </c>
      <c r="B818" t="s">
        <v>131</v>
      </c>
      <c r="C818" t="s">
        <v>16</v>
      </c>
      <c r="D818" s="1">
        <v>1</v>
      </c>
      <c r="E818" s="5">
        <v>34.549999999999997</v>
      </c>
      <c r="F818" s="1">
        <v>1</v>
      </c>
      <c r="G818" s="5">
        <v>53.15</v>
      </c>
      <c r="H818" t="s">
        <v>58</v>
      </c>
      <c r="I818" t="s">
        <v>13</v>
      </c>
      <c r="J818" s="1" t="s">
        <v>149</v>
      </c>
      <c r="K818" s="1">
        <v>2023</v>
      </c>
    </row>
    <row r="819" spans="1:11" x14ac:dyDescent="0.35">
      <c r="A819" s="2">
        <v>45055</v>
      </c>
      <c r="B819" t="s">
        <v>121</v>
      </c>
      <c r="C819" t="s">
        <v>7</v>
      </c>
      <c r="D819" s="1">
        <v>2</v>
      </c>
      <c r="E819" s="5">
        <v>24</v>
      </c>
      <c r="F819" s="1">
        <v>4</v>
      </c>
      <c r="G819" s="5">
        <v>80</v>
      </c>
      <c r="H819" t="s">
        <v>48</v>
      </c>
      <c r="I819" t="s">
        <v>8</v>
      </c>
      <c r="J819" s="1" t="s">
        <v>149</v>
      </c>
      <c r="K819" s="1">
        <v>2023</v>
      </c>
    </row>
    <row r="820" spans="1:11" x14ac:dyDescent="0.35">
      <c r="A820" s="2">
        <v>45056</v>
      </c>
      <c r="B820" t="s">
        <v>100</v>
      </c>
      <c r="C820" t="s">
        <v>22</v>
      </c>
      <c r="D820" s="1">
        <v>0</v>
      </c>
      <c r="E820" s="5">
        <v>0</v>
      </c>
      <c r="F820" s="1">
        <v>5</v>
      </c>
      <c r="G820" s="5">
        <v>99.95</v>
      </c>
      <c r="H820" t="s">
        <v>23</v>
      </c>
      <c r="I820" t="s">
        <v>0</v>
      </c>
      <c r="J820" s="1" t="s">
        <v>149</v>
      </c>
      <c r="K820" s="1">
        <v>2023</v>
      </c>
    </row>
    <row r="821" spans="1:11" x14ac:dyDescent="0.35">
      <c r="A821" s="2">
        <v>45057</v>
      </c>
      <c r="B821" t="s">
        <v>107</v>
      </c>
      <c r="C821" t="s">
        <v>38</v>
      </c>
      <c r="D821" s="1">
        <v>1</v>
      </c>
      <c r="E821" s="5">
        <v>21.99</v>
      </c>
      <c r="F821" s="1">
        <v>3</v>
      </c>
      <c r="G821" s="5">
        <v>119.97</v>
      </c>
      <c r="H821" t="s">
        <v>23</v>
      </c>
      <c r="I821" t="s">
        <v>2</v>
      </c>
      <c r="J821" s="1" t="s">
        <v>149</v>
      </c>
      <c r="K821" s="1">
        <v>2023</v>
      </c>
    </row>
    <row r="822" spans="1:11" x14ac:dyDescent="0.35">
      <c r="A822" s="2">
        <v>45058</v>
      </c>
      <c r="B822" t="s">
        <v>122</v>
      </c>
      <c r="C822" t="s">
        <v>49</v>
      </c>
      <c r="D822" s="1">
        <v>0</v>
      </c>
      <c r="E822" s="5">
        <v>0</v>
      </c>
      <c r="F822" s="1">
        <v>5</v>
      </c>
      <c r="G822" s="5">
        <v>1245</v>
      </c>
      <c r="H822" t="s">
        <v>133</v>
      </c>
      <c r="I822" t="s">
        <v>8</v>
      </c>
      <c r="J822" s="1" t="s">
        <v>149</v>
      </c>
      <c r="K822" s="1">
        <v>2023</v>
      </c>
    </row>
    <row r="823" spans="1:11" x14ac:dyDescent="0.35">
      <c r="A823" s="2">
        <v>45059</v>
      </c>
      <c r="B823" t="s">
        <v>120</v>
      </c>
      <c r="C823" t="s">
        <v>6</v>
      </c>
      <c r="D823" s="1">
        <v>1</v>
      </c>
      <c r="E823" s="5">
        <v>12600</v>
      </c>
      <c r="F823" s="1">
        <v>1</v>
      </c>
      <c r="G823" s="5">
        <v>14000</v>
      </c>
      <c r="H823" t="s">
        <v>47</v>
      </c>
      <c r="I823" t="s">
        <v>4</v>
      </c>
      <c r="J823" s="1" t="s">
        <v>149</v>
      </c>
      <c r="K823" s="1">
        <v>2023</v>
      </c>
    </row>
    <row r="824" spans="1:11" x14ac:dyDescent="0.35">
      <c r="A824" s="2">
        <v>45060</v>
      </c>
      <c r="B824" t="s">
        <v>97</v>
      </c>
      <c r="C824" t="s">
        <v>18</v>
      </c>
      <c r="D824" s="1">
        <v>2</v>
      </c>
      <c r="E824" s="5">
        <v>349.98</v>
      </c>
      <c r="F824" s="1">
        <v>1</v>
      </c>
      <c r="G824" s="5">
        <v>249.99</v>
      </c>
      <c r="H824" t="s">
        <v>19</v>
      </c>
      <c r="I824" t="s">
        <v>0</v>
      </c>
      <c r="J824" s="1" t="s">
        <v>149</v>
      </c>
      <c r="K824" s="1">
        <v>2023</v>
      </c>
    </row>
    <row r="825" spans="1:11" x14ac:dyDescent="0.35">
      <c r="A825" s="2">
        <v>45061</v>
      </c>
      <c r="B825" t="s">
        <v>115</v>
      </c>
      <c r="C825" t="s">
        <v>44</v>
      </c>
      <c r="D825" s="1">
        <v>1</v>
      </c>
      <c r="E825" s="5">
        <v>294.02</v>
      </c>
      <c r="F825" s="1">
        <v>3</v>
      </c>
      <c r="G825" s="5">
        <v>980.07</v>
      </c>
      <c r="H825" t="s">
        <v>41</v>
      </c>
      <c r="I825" t="s">
        <v>3</v>
      </c>
      <c r="J825" s="1" t="s">
        <v>149</v>
      </c>
      <c r="K825" s="1">
        <v>2023</v>
      </c>
    </row>
    <row r="826" spans="1:11" x14ac:dyDescent="0.35">
      <c r="A826" s="2">
        <v>45062</v>
      </c>
      <c r="B826" t="s">
        <v>106</v>
      </c>
      <c r="C826" t="s">
        <v>37</v>
      </c>
      <c r="D826" s="1">
        <v>3</v>
      </c>
      <c r="E826" s="5">
        <v>65.97</v>
      </c>
      <c r="F826" s="1">
        <v>4</v>
      </c>
      <c r="G826" s="5">
        <v>159.96</v>
      </c>
      <c r="H826" t="s">
        <v>23</v>
      </c>
      <c r="I826" t="s">
        <v>2</v>
      </c>
      <c r="J826" s="1" t="s">
        <v>149</v>
      </c>
      <c r="K826" s="1">
        <v>2023</v>
      </c>
    </row>
    <row r="827" spans="1:11" x14ac:dyDescent="0.35">
      <c r="A827" s="2">
        <v>45063</v>
      </c>
      <c r="B827" t="s">
        <v>97</v>
      </c>
      <c r="C827" t="s">
        <v>18</v>
      </c>
      <c r="D827" s="1">
        <v>3</v>
      </c>
      <c r="E827" s="5">
        <v>524.97</v>
      </c>
      <c r="F827" s="1">
        <v>2</v>
      </c>
      <c r="G827" s="5">
        <v>499.98</v>
      </c>
      <c r="H827" t="s">
        <v>19</v>
      </c>
      <c r="I827" t="s">
        <v>0</v>
      </c>
      <c r="J827" s="1" t="s">
        <v>149</v>
      </c>
      <c r="K827" s="1">
        <v>2023</v>
      </c>
    </row>
    <row r="828" spans="1:11" x14ac:dyDescent="0.35">
      <c r="A828" s="2">
        <v>45064</v>
      </c>
      <c r="B828" t="s">
        <v>109</v>
      </c>
      <c r="C828" t="s">
        <v>31</v>
      </c>
      <c r="D828" s="1">
        <v>0</v>
      </c>
      <c r="E828" s="5">
        <v>0</v>
      </c>
      <c r="F828" s="1">
        <v>4</v>
      </c>
      <c r="G828" s="5">
        <v>479.52</v>
      </c>
      <c r="H828" t="s">
        <v>33</v>
      </c>
      <c r="I828" t="s">
        <v>2</v>
      </c>
      <c r="J828" s="1" t="s">
        <v>149</v>
      </c>
      <c r="K828" s="1">
        <v>2023</v>
      </c>
    </row>
    <row r="829" spans="1:11" x14ac:dyDescent="0.35">
      <c r="A829" s="2">
        <v>45065</v>
      </c>
      <c r="B829" t="s">
        <v>131</v>
      </c>
      <c r="C829" t="s">
        <v>16</v>
      </c>
      <c r="D829" s="1">
        <v>2</v>
      </c>
      <c r="E829" s="5">
        <v>69.099999999999994</v>
      </c>
      <c r="F829" s="1">
        <v>3</v>
      </c>
      <c r="G829" s="5">
        <v>159.44999999999999</v>
      </c>
      <c r="H829" t="s">
        <v>58</v>
      </c>
      <c r="I829" t="s">
        <v>13</v>
      </c>
      <c r="J829" s="1" t="s">
        <v>149</v>
      </c>
      <c r="K829" s="1">
        <v>2023</v>
      </c>
    </row>
    <row r="830" spans="1:11" x14ac:dyDescent="0.35">
      <c r="A830" s="2">
        <v>45066</v>
      </c>
      <c r="B830" t="s">
        <v>109</v>
      </c>
      <c r="C830" t="s">
        <v>31</v>
      </c>
      <c r="D830" s="1">
        <v>3</v>
      </c>
      <c r="E830" s="5">
        <v>269.73</v>
      </c>
      <c r="F830" s="1">
        <v>1</v>
      </c>
      <c r="G830" s="5">
        <v>119.88</v>
      </c>
      <c r="H830" t="s">
        <v>33</v>
      </c>
      <c r="I830" t="s">
        <v>2</v>
      </c>
      <c r="J830" s="1" t="s">
        <v>149</v>
      </c>
      <c r="K830" s="1">
        <v>2023</v>
      </c>
    </row>
    <row r="831" spans="1:11" x14ac:dyDescent="0.35">
      <c r="A831" s="2">
        <v>45067</v>
      </c>
      <c r="B831" t="s">
        <v>128</v>
      </c>
      <c r="C831" t="s">
        <v>11</v>
      </c>
      <c r="D831" s="1">
        <v>1</v>
      </c>
      <c r="E831" s="5">
        <v>74.989999999999995</v>
      </c>
      <c r="F831" s="1">
        <v>2</v>
      </c>
      <c r="G831" s="5">
        <v>199.98</v>
      </c>
      <c r="H831" t="s">
        <v>23</v>
      </c>
      <c r="I831" t="s">
        <v>12</v>
      </c>
      <c r="J831" s="1" t="s">
        <v>149</v>
      </c>
      <c r="K831" s="1">
        <v>2023</v>
      </c>
    </row>
    <row r="832" spans="1:11" x14ac:dyDescent="0.35">
      <c r="A832" s="2">
        <v>45068</v>
      </c>
      <c r="B832" t="s">
        <v>99</v>
      </c>
      <c r="C832" t="s">
        <v>21</v>
      </c>
      <c r="D832" s="1">
        <v>0</v>
      </c>
      <c r="E832" s="5">
        <v>0</v>
      </c>
      <c r="F832" s="1">
        <v>2</v>
      </c>
      <c r="G832" s="5">
        <v>139.97999999999999</v>
      </c>
      <c r="H832" t="s">
        <v>19</v>
      </c>
      <c r="I832" t="s">
        <v>0</v>
      </c>
      <c r="J832" s="1" t="s">
        <v>149</v>
      </c>
      <c r="K832" s="1">
        <v>2023</v>
      </c>
    </row>
    <row r="833" spans="1:11" x14ac:dyDescent="0.35">
      <c r="A833" s="2">
        <v>45069</v>
      </c>
      <c r="B833" t="s">
        <v>118</v>
      </c>
      <c r="C833" t="s">
        <v>5</v>
      </c>
      <c r="D833" s="1">
        <v>2</v>
      </c>
      <c r="E833" s="5">
        <v>8991</v>
      </c>
      <c r="F833" s="1">
        <v>3</v>
      </c>
      <c r="G833" s="5">
        <v>14985</v>
      </c>
      <c r="H833" t="s">
        <v>17</v>
      </c>
      <c r="I833" t="s">
        <v>4</v>
      </c>
      <c r="J833" s="1" t="s">
        <v>149</v>
      </c>
      <c r="K833" s="1">
        <v>2023</v>
      </c>
    </row>
    <row r="834" spans="1:11" x14ac:dyDescent="0.35">
      <c r="A834" s="2">
        <v>45070</v>
      </c>
      <c r="B834" t="s">
        <v>120</v>
      </c>
      <c r="C834" t="s">
        <v>6</v>
      </c>
      <c r="D834" s="1">
        <v>0</v>
      </c>
      <c r="E834" s="5">
        <v>0</v>
      </c>
      <c r="F834" s="1">
        <v>1</v>
      </c>
      <c r="G834" s="5">
        <v>14000</v>
      </c>
      <c r="H834" t="s">
        <v>47</v>
      </c>
      <c r="I834" t="s">
        <v>4</v>
      </c>
      <c r="J834" s="1" t="s">
        <v>149</v>
      </c>
      <c r="K834" s="1">
        <v>2023</v>
      </c>
    </row>
    <row r="835" spans="1:11" x14ac:dyDescent="0.35">
      <c r="A835" s="2">
        <v>45071</v>
      </c>
      <c r="B835" t="s">
        <v>98</v>
      </c>
      <c r="C835" t="s">
        <v>20</v>
      </c>
      <c r="D835" s="1">
        <v>2</v>
      </c>
      <c r="E835" s="5">
        <v>129.97999999999999</v>
      </c>
      <c r="F835" s="1">
        <v>2</v>
      </c>
      <c r="G835" s="5">
        <v>199.98</v>
      </c>
      <c r="H835" t="s">
        <v>19</v>
      </c>
      <c r="I835" t="s">
        <v>0</v>
      </c>
      <c r="J835" s="1" t="s">
        <v>149</v>
      </c>
      <c r="K835" s="1">
        <v>2023</v>
      </c>
    </row>
    <row r="836" spans="1:11" x14ac:dyDescent="0.35">
      <c r="A836" s="2">
        <v>45072</v>
      </c>
      <c r="B836" t="s">
        <v>108</v>
      </c>
      <c r="C836" t="s">
        <v>30</v>
      </c>
      <c r="D836" s="1">
        <v>0</v>
      </c>
      <c r="E836" s="5">
        <v>0</v>
      </c>
      <c r="F836" s="1">
        <v>5</v>
      </c>
      <c r="G836" s="5">
        <v>251.6</v>
      </c>
      <c r="H836" t="s">
        <v>33</v>
      </c>
      <c r="I836" t="s">
        <v>2</v>
      </c>
      <c r="J836" s="1" t="s">
        <v>149</v>
      </c>
      <c r="K836" s="1">
        <v>2023</v>
      </c>
    </row>
    <row r="837" spans="1:11" x14ac:dyDescent="0.35">
      <c r="A837" s="2">
        <v>45073</v>
      </c>
      <c r="B837" t="s">
        <v>98</v>
      </c>
      <c r="C837" t="s">
        <v>20</v>
      </c>
      <c r="D837" s="1">
        <v>0</v>
      </c>
      <c r="E837" s="5">
        <v>0</v>
      </c>
      <c r="F837" s="1">
        <v>3</v>
      </c>
      <c r="G837" s="5">
        <v>299.97000000000003</v>
      </c>
      <c r="H837" t="s">
        <v>19</v>
      </c>
      <c r="I837" t="s">
        <v>0</v>
      </c>
      <c r="J837" s="1" t="s">
        <v>149</v>
      </c>
      <c r="K837" s="1">
        <v>2023</v>
      </c>
    </row>
    <row r="838" spans="1:11" x14ac:dyDescent="0.35">
      <c r="A838" s="2">
        <v>45074</v>
      </c>
      <c r="B838" t="s">
        <v>114</v>
      </c>
      <c r="C838" t="s">
        <v>43</v>
      </c>
      <c r="D838" s="1">
        <v>2</v>
      </c>
      <c r="E838" s="5">
        <v>40</v>
      </c>
      <c r="F838" s="1">
        <v>2</v>
      </c>
      <c r="G838" s="5">
        <v>79.98</v>
      </c>
      <c r="H838" t="s">
        <v>26</v>
      </c>
      <c r="I838" t="s">
        <v>3</v>
      </c>
      <c r="J838" s="1" t="s">
        <v>149</v>
      </c>
      <c r="K838" s="1">
        <v>2023</v>
      </c>
    </row>
    <row r="839" spans="1:11" x14ac:dyDescent="0.35">
      <c r="A839" s="2">
        <v>45075</v>
      </c>
      <c r="B839" t="s">
        <v>97</v>
      </c>
      <c r="C839" t="s">
        <v>18</v>
      </c>
      <c r="D839" s="1">
        <v>0</v>
      </c>
      <c r="E839" s="5">
        <v>0</v>
      </c>
      <c r="F839" s="1">
        <v>5</v>
      </c>
      <c r="G839" s="5">
        <v>1249.95</v>
      </c>
      <c r="H839" t="s">
        <v>19</v>
      </c>
      <c r="I839" t="s">
        <v>0</v>
      </c>
      <c r="J839" s="1" t="s">
        <v>149</v>
      </c>
      <c r="K839" s="1">
        <v>2023</v>
      </c>
    </row>
    <row r="840" spans="1:11" x14ac:dyDescent="0.35">
      <c r="A840" s="2">
        <v>45076</v>
      </c>
      <c r="B840" t="s">
        <v>129</v>
      </c>
      <c r="C840" t="s">
        <v>14</v>
      </c>
      <c r="D840" s="1">
        <v>1</v>
      </c>
      <c r="E840" s="5">
        <v>359.96</v>
      </c>
      <c r="F840" s="1">
        <v>3</v>
      </c>
      <c r="G840" s="5">
        <v>1199.8499999999999</v>
      </c>
      <c r="H840" t="s">
        <v>17</v>
      </c>
      <c r="I840" t="s">
        <v>13</v>
      </c>
      <c r="J840" s="1" t="s">
        <v>149</v>
      </c>
      <c r="K840" s="1">
        <v>2023</v>
      </c>
    </row>
    <row r="841" spans="1:11" x14ac:dyDescent="0.35">
      <c r="A841" s="2">
        <v>45077</v>
      </c>
      <c r="B841" t="s">
        <v>129</v>
      </c>
      <c r="C841" t="s">
        <v>14</v>
      </c>
      <c r="D841" s="1">
        <v>3</v>
      </c>
      <c r="E841" s="5">
        <v>1079.8799999999999</v>
      </c>
      <c r="F841" s="1">
        <v>2</v>
      </c>
      <c r="G841" s="5">
        <v>799.9</v>
      </c>
      <c r="H841" t="s">
        <v>17</v>
      </c>
      <c r="I841" t="s">
        <v>13</v>
      </c>
      <c r="J841" s="1" t="s">
        <v>149</v>
      </c>
      <c r="K841" s="1">
        <v>2023</v>
      </c>
    </row>
    <row r="842" spans="1:11" x14ac:dyDescent="0.35">
      <c r="A842" s="2">
        <v>45078</v>
      </c>
      <c r="B842" t="s">
        <v>103</v>
      </c>
      <c r="C842" t="s">
        <v>27</v>
      </c>
      <c r="D842" s="1">
        <v>1</v>
      </c>
      <c r="E842" s="5">
        <v>234.5</v>
      </c>
      <c r="F842" s="1">
        <v>5</v>
      </c>
      <c r="G842" s="5">
        <v>1379.4</v>
      </c>
      <c r="H842" t="s">
        <v>19</v>
      </c>
      <c r="I842" t="s">
        <v>0</v>
      </c>
      <c r="J842" s="1" t="s">
        <v>150</v>
      </c>
      <c r="K842" s="1">
        <v>2023</v>
      </c>
    </row>
    <row r="843" spans="1:11" x14ac:dyDescent="0.35">
      <c r="A843" s="2">
        <v>45079</v>
      </c>
      <c r="B843" t="s">
        <v>113</v>
      </c>
      <c r="C843" t="s">
        <v>40</v>
      </c>
      <c r="D843" s="1">
        <v>3</v>
      </c>
      <c r="E843" s="5">
        <v>549.75</v>
      </c>
      <c r="F843" s="1">
        <v>4</v>
      </c>
      <c r="G843" s="5">
        <v>862.36</v>
      </c>
      <c r="H843" t="s">
        <v>41</v>
      </c>
      <c r="I843" t="s">
        <v>3</v>
      </c>
      <c r="J843" s="1" t="s">
        <v>150</v>
      </c>
      <c r="K843" s="1">
        <v>2023</v>
      </c>
    </row>
    <row r="844" spans="1:11" x14ac:dyDescent="0.35">
      <c r="A844" s="2">
        <v>45080</v>
      </c>
      <c r="B844" t="s">
        <v>113</v>
      </c>
      <c r="C844" t="s">
        <v>40</v>
      </c>
      <c r="D844" s="1">
        <v>2</v>
      </c>
      <c r="E844" s="5">
        <v>366.5</v>
      </c>
      <c r="F844" s="1">
        <v>4</v>
      </c>
      <c r="G844" s="5">
        <v>862.36</v>
      </c>
      <c r="H844" t="s">
        <v>41</v>
      </c>
      <c r="I844" t="s">
        <v>3</v>
      </c>
      <c r="J844" s="1" t="s">
        <v>150</v>
      </c>
      <c r="K844" s="1">
        <v>2023</v>
      </c>
    </row>
    <row r="845" spans="1:11" x14ac:dyDescent="0.35">
      <c r="A845" s="2">
        <v>45081</v>
      </c>
      <c r="B845" t="s">
        <v>100</v>
      </c>
      <c r="C845" t="s">
        <v>22</v>
      </c>
      <c r="D845" s="1">
        <v>1</v>
      </c>
      <c r="E845" s="5">
        <v>10</v>
      </c>
      <c r="F845" s="1">
        <v>3</v>
      </c>
      <c r="G845" s="5">
        <v>59.97</v>
      </c>
      <c r="H845" t="s">
        <v>23</v>
      </c>
      <c r="I845" t="s">
        <v>0</v>
      </c>
      <c r="J845" s="1" t="s">
        <v>150</v>
      </c>
      <c r="K845" s="1">
        <v>2023</v>
      </c>
    </row>
    <row r="846" spans="1:11" x14ac:dyDescent="0.35">
      <c r="A846" s="2">
        <v>45082</v>
      </c>
      <c r="B846" t="s">
        <v>108</v>
      </c>
      <c r="C846" t="s">
        <v>30</v>
      </c>
      <c r="D846" s="1">
        <v>0</v>
      </c>
      <c r="E846" s="5">
        <v>0</v>
      </c>
      <c r="F846" s="1">
        <v>4</v>
      </c>
      <c r="G846" s="5">
        <v>201.28</v>
      </c>
      <c r="H846" t="s">
        <v>33</v>
      </c>
      <c r="I846" t="s">
        <v>2</v>
      </c>
      <c r="J846" s="1" t="s">
        <v>150</v>
      </c>
      <c r="K846" s="1">
        <v>2023</v>
      </c>
    </row>
    <row r="847" spans="1:11" x14ac:dyDescent="0.35">
      <c r="A847" s="2">
        <v>45083</v>
      </c>
      <c r="B847" t="s">
        <v>96</v>
      </c>
      <c r="C847" t="s">
        <v>1</v>
      </c>
      <c r="D847" s="1">
        <v>1</v>
      </c>
      <c r="E847" s="5">
        <v>345.59</v>
      </c>
      <c r="F847" s="1">
        <v>1</v>
      </c>
      <c r="G847" s="5">
        <v>431.99</v>
      </c>
      <c r="H847" t="s">
        <v>17</v>
      </c>
      <c r="I847" t="s">
        <v>0</v>
      </c>
      <c r="J847" s="1" t="s">
        <v>150</v>
      </c>
      <c r="K847" s="1">
        <v>2023</v>
      </c>
    </row>
    <row r="848" spans="1:11" x14ac:dyDescent="0.35">
      <c r="A848" s="2">
        <v>45084</v>
      </c>
      <c r="B848" t="s">
        <v>101</v>
      </c>
      <c r="C848" t="s">
        <v>24</v>
      </c>
      <c r="D848" s="1">
        <v>1</v>
      </c>
      <c r="E848" s="5">
        <v>14</v>
      </c>
      <c r="F848" s="1">
        <v>4</v>
      </c>
      <c r="G848" s="5">
        <v>111.96</v>
      </c>
      <c r="H848" t="s">
        <v>23</v>
      </c>
      <c r="I848" t="s">
        <v>0</v>
      </c>
      <c r="J848" s="1" t="s">
        <v>150</v>
      </c>
      <c r="K848" s="1">
        <v>2023</v>
      </c>
    </row>
    <row r="849" spans="1:11" x14ac:dyDescent="0.35">
      <c r="A849" s="2">
        <v>45085</v>
      </c>
      <c r="B849" t="s">
        <v>110</v>
      </c>
      <c r="C849" t="s">
        <v>32</v>
      </c>
      <c r="D849" s="1">
        <v>1</v>
      </c>
      <c r="E849" s="5">
        <v>23.03</v>
      </c>
      <c r="F849" s="1">
        <v>4</v>
      </c>
      <c r="G849" s="5">
        <v>167.52</v>
      </c>
      <c r="H849" t="s">
        <v>33</v>
      </c>
      <c r="I849" t="s">
        <v>2</v>
      </c>
      <c r="J849" s="1" t="s">
        <v>150</v>
      </c>
      <c r="K849" s="1">
        <v>2023</v>
      </c>
    </row>
    <row r="850" spans="1:11" x14ac:dyDescent="0.35">
      <c r="A850" s="2">
        <v>45086</v>
      </c>
      <c r="B850" t="s">
        <v>130</v>
      </c>
      <c r="C850" t="s">
        <v>56</v>
      </c>
      <c r="D850" s="1">
        <v>1</v>
      </c>
      <c r="E850" s="5">
        <v>244.3</v>
      </c>
      <c r="F850" s="1">
        <v>1</v>
      </c>
      <c r="G850" s="5">
        <v>349</v>
      </c>
      <c r="H850" t="s">
        <v>57</v>
      </c>
      <c r="I850" t="s">
        <v>13</v>
      </c>
      <c r="J850" s="1" t="s">
        <v>150</v>
      </c>
      <c r="K850" s="1">
        <v>2023</v>
      </c>
    </row>
    <row r="851" spans="1:11" x14ac:dyDescent="0.35">
      <c r="A851" s="2">
        <v>45087</v>
      </c>
      <c r="B851" t="s">
        <v>114</v>
      </c>
      <c r="C851" t="s">
        <v>43</v>
      </c>
      <c r="D851" s="1">
        <v>2</v>
      </c>
      <c r="E851" s="5">
        <v>40</v>
      </c>
      <c r="F851" s="1">
        <v>5</v>
      </c>
      <c r="G851" s="5">
        <v>199.95</v>
      </c>
      <c r="H851" t="s">
        <v>26</v>
      </c>
      <c r="I851" t="s">
        <v>3</v>
      </c>
      <c r="J851" s="1" t="s">
        <v>150</v>
      </c>
      <c r="K851" s="1">
        <v>2023</v>
      </c>
    </row>
    <row r="852" spans="1:11" x14ac:dyDescent="0.35">
      <c r="A852" s="2">
        <v>45088</v>
      </c>
      <c r="B852" t="s">
        <v>106</v>
      </c>
      <c r="C852" t="s">
        <v>37</v>
      </c>
      <c r="D852" s="1">
        <v>0</v>
      </c>
      <c r="E852" s="5">
        <v>0</v>
      </c>
      <c r="F852" s="1">
        <v>5</v>
      </c>
      <c r="G852" s="5">
        <v>199.95</v>
      </c>
      <c r="H852" t="s">
        <v>23</v>
      </c>
      <c r="I852" t="s">
        <v>2</v>
      </c>
      <c r="J852" s="1" t="s">
        <v>150</v>
      </c>
      <c r="K852" s="1">
        <v>2023</v>
      </c>
    </row>
    <row r="853" spans="1:11" x14ac:dyDescent="0.35">
      <c r="A853" s="2">
        <v>45089</v>
      </c>
      <c r="B853" t="s">
        <v>101</v>
      </c>
      <c r="C853" t="s">
        <v>24</v>
      </c>
      <c r="D853" s="1">
        <v>1</v>
      </c>
      <c r="E853" s="5">
        <v>14</v>
      </c>
      <c r="F853" s="1">
        <v>2</v>
      </c>
      <c r="G853" s="5">
        <v>55.98</v>
      </c>
      <c r="H853" t="s">
        <v>23</v>
      </c>
      <c r="I853" t="s">
        <v>0</v>
      </c>
      <c r="J853" s="1" t="s">
        <v>150</v>
      </c>
      <c r="K853" s="1">
        <v>2023</v>
      </c>
    </row>
    <row r="854" spans="1:11" x14ac:dyDescent="0.35">
      <c r="A854" s="2">
        <v>45090</v>
      </c>
      <c r="B854" t="s">
        <v>125</v>
      </c>
      <c r="C854" t="s">
        <v>53</v>
      </c>
      <c r="D854" s="1">
        <v>3</v>
      </c>
      <c r="E854" s="5">
        <v>188.97</v>
      </c>
      <c r="F854" s="1">
        <v>3</v>
      </c>
      <c r="G854" s="5">
        <v>269.97000000000003</v>
      </c>
      <c r="H854" t="s">
        <v>23</v>
      </c>
      <c r="I854" t="s">
        <v>8</v>
      </c>
      <c r="J854" s="1" t="s">
        <v>150</v>
      </c>
      <c r="K854" s="1">
        <v>2023</v>
      </c>
    </row>
    <row r="855" spans="1:11" x14ac:dyDescent="0.35">
      <c r="A855" s="2">
        <v>45091</v>
      </c>
      <c r="B855" t="s">
        <v>107</v>
      </c>
      <c r="C855" t="s">
        <v>38</v>
      </c>
      <c r="D855" s="1">
        <v>1</v>
      </c>
      <c r="E855" s="5">
        <v>21.99</v>
      </c>
      <c r="F855" s="1">
        <v>2</v>
      </c>
      <c r="G855" s="5">
        <v>79.98</v>
      </c>
      <c r="H855" t="s">
        <v>23</v>
      </c>
      <c r="I855" t="s">
        <v>2</v>
      </c>
      <c r="J855" s="1" t="s">
        <v>150</v>
      </c>
      <c r="K855" s="1">
        <v>2023</v>
      </c>
    </row>
    <row r="856" spans="1:11" x14ac:dyDescent="0.35">
      <c r="A856" s="2">
        <v>45092</v>
      </c>
      <c r="B856" t="s">
        <v>120</v>
      </c>
      <c r="C856" t="s">
        <v>6</v>
      </c>
      <c r="D856" s="1">
        <v>1</v>
      </c>
      <c r="E856" s="5">
        <v>12600</v>
      </c>
      <c r="F856" s="1">
        <v>1</v>
      </c>
      <c r="G856" s="5">
        <v>14000</v>
      </c>
      <c r="H856" t="s">
        <v>47</v>
      </c>
      <c r="I856" t="s">
        <v>4</v>
      </c>
      <c r="J856" s="1" t="s">
        <v>150</v>
      </c>
      <c r="K856" s="1">
        <v>2023</v>
      </c>
    </row>
    <row r="857" spans="1:11" x14ac:dyDescent="0.35">
      <c r="A857" s="2">
        <v>45093</v>
      </c>
      <c r="B857" t="s">
        <v>103</v>
      </c>
      <c r="C857" t="s">
        <v>27</v>
      </c>
      <c r="D857" s="1">
        <v>2</v>
      </c>
      <c r="E857" s="5">
        <v>469</v>
      </c>
      <c r="F857" s="1">
        <v>3</v>
      </c>
      <c r="G857" s="5">
        <v>827.64</v>
      </c>
      <c r="H857" t="s">
        <v>19</v>
      </c>
      <c r="I857" t="s">
        <v>0</v>
      </c>
      <c r="J857" s="1" t="s">
        <v>150</v>
      </c>
      <c r="K857" s="1">
        <v>2023</v>
      </c>
    </row>
    <row r="858" spans="1:11" x14ac:dyDescent="0.35">
      <c r="A858" s="2">
        <v>45094</v>
      </c>
      <c r="B858" t="s">
        <v>118</v>
      </c>
      <c r="C858" t="s">
        <v>5</v>
      </c>
      <c r="D858" s="1">
        <v>2</v>
      </c>
      <c r="E858" s="5">
        <v>8991</v>
      </c>
      <c r="F858" s="1">
        <v>3</v>
      </c>
      <c r="G858" s="5">
        <v>14985</v>
      </c>
      <c r="H858" t="s">
        <v>17</v>
      </c>
      <c r="I858" t="s">
        <v>4</v>
      </c>
      <c r="J858" s="1" t="s">
        <v>150</v>
      </c>
      <c r="K858" s="1">
        <v>2023</v>
      </c>
    </row>
    <row r="859" spans="1:11" x14ac:dyDescent="0.35">
      <c r="A859" s="2">
        <v>45095</v>
      </c>
      <c r="B859" t="s">
        <v>111</v>
      </c>
      <c r="C859" t="s">
        <v>34</v>
      </c>
      <c r="D859" s="1">
        <v>1</v>
      </c>
      <c r="E859" s="5">
        <v>89.99</v>
      </c>
      <c r="F859" s="1">
        <v>1</v>
      </c>
      <c r="G859" s="5">
        <v>119.99</v>
      </c>
      <c r="H859" t="s">
        <v>35</v>
      </c>
      <c r="I859" t="s">
        <v>2</v>
      </c>
      <c r="J859" s="1" t="s">
        <v>150</v>
      </c>
      <c r="K859" s="1">
        <v>2023</v>
      </c>
    </row>
    <row r="860" spans="1:11" x14ac:dyDescent="0.35">
      <c r="A860" s="2">
        <v>45096</v>
      </c>
      <c r="B860" t="s">
        <v>97</v>
      </c>
      <c r="C860" t="s">
        <v>18</v>
      </c>
      <c r="D860" s="1">
        <v>1</v>
      </c>
      <c r="E860" s="5">
        <v>174.99</v>
      </c>
      <c r="F860" s="1">
        <v>4</v>
      </c>
      <c r="G860" s="5">
        <v>999.96</v>
      </c>
      <c r="H860" t="s">
        <v>19</v>
      </c>
      <c r="I860" t="s">
        <v>0</v>
      </c>
      <c r="J860" s="1" t="s">
        <v>150</v>
      </c>
      <c r="K860" s="1">
        <v>2023</v>
      </c>
    </row>
    <row r="861" spans="1:11" x14ac:dyDescent="0.35">
      <c r="A861" s="2">
        <v>45097</v>
      </c>
      <c r="B861" t="s">
        <v>125</v>
      </c>
      <c r="C861" t="s">
        <v>53</v>
      </c>
      <c r="D861" s="1">
        <v>1</v>
      </c>
      <c r="E861" s="5">
        <v>62.99</v>
      </c>
      <c r="F861" s="1">
        <v>3</v>
      </c>
      <c r="G861" s="5">
        <v>269.97000000000003</v>
      </c>
      <c r="H861" t="s">
        <v>23</v>
      </c>
      <c r="I861" t="s">
        <v>8</v>
      </c>
      <c r="J861" s="1" t="s">
        <v>150</v>
      </c>
      <c r="K861" s="1">
        <v>2023</v>
      </c>
    </row>
    <row r="862" spans="1:11" x14ac:dyDescent="0.35">
      <c r="A862" s="2">
        <v>45098</v>
      </c>
      <c r="B862" t="s">
        <v>96</v>
      </c>
      <c r="C862" t="s">
        <v>1</v>
      </c>
      <c r="D862" s="1">
        <v>2</v>
      </c>
      <c r="E862" s="5">
        <v>691.18</v>
      </c>
      <c r="F862" s="1">
        <v>1</v>
      </c>
      <c r="G862" s="5">
        <v>431.99</v>
      </c>
      <c r="H862" t="s">
        <v>17</v>
      </c>
      <c r="I862" t="s">
        <v>0</v>
      </c>
      <c r="J862" s="1" t="s">
        <v>150</v>
      </c>
      <c r="K862" s="1">
        <v>2023</v>
      </c>
    </row>
    <row r="863" spans="1:11" x14ac:dyDescent="0.35">
      <c r="A863" s="2">
        <v>45099</v>
      </c>
      <c r="B863" t="s">
        <v>103</v>
      </c>
      <c r="C863" t="s">
        <v>27</v>
      </c>
      <c r="D863" s="1">
        <v>0</v>
      </c>
      <c r="E863" s="5">
        <v>0</v>
      </c>
      <c r="F863" s="1">
        <v>2</v>
      </c>
      <c r="G863" s="5">
        <v>551.76</v>
      </c>
      <c r="H863" t="s">
        <v>19</v>
      </c>
      <c r="I863" t="s">
        <v>0</v>
      </c>
      <c r="J863" s="1" t="s">
        <v>150</v>
      </c>
      <c r="K863" s="1">
        <v>2023</v>
      </c>
    </row>
    <row r="864" spans="1:11" x14ac:dyDescent="0.35">
      <c r="A864" s="2">
        <v>45100</v>
      </c>
      <c r="B864" t="s">
        <v>100</v>
      </c>
      <c r="C864" t="s">
        <v>22</v>
      </c>
      <c r="D864" s="1">
        <v>3</v>
      </c>
      <c r="E864" s="5">
        <v>30</v>
      </c>
      <c r="F864" s="1">
        <v>3</v>
      </c>
      <c r="G864" s="5">
        <v>59.97</v>
      </c>
      <c r="H864" t="s">
        <v>23</v>
      </c>
      <c r="I864" t="s">
        <v>0</v>
      </c>
      <c r="J864" s="1" t="s">
        <v>150</v>
      </c>
      <c r="K864" s="1">
        <v>2023</v>
      </c>
    </row>
    <row r="865" spans="1:11" x14ac:dyDescent="0.35">
      <c r="A865" s="2">
        <v>45101</v>
      </c>
      <c r="B865" t="s">
        <v>99</v>
      </c>
      <c r="C865" t="s">
        <v>21</v>
      </c>
      <c r="D865" s="1">
        <v>1</v>
      </c>
      <c r="E865" s="5">
        <v>41.99</v>
      </c>
      <c r="F865" s="1">
        <v>4</v>
      </c>
      <c r="G865" s="5">
        <v>279.95999999999998</v>
      </c>
      <c r="H865" t="s">
        <v>19</v>
      </c>
      <c r="I865" t="s">
        <v>0</v>
      </c>
      <c r="J865" s="1" t="s">
        <v>150</v>
      </c>
      <c r="K865" s="1">
        <v>2023</v>
      </c>
    </row>
    <row r="866" spans="1:11" x14ac:dyDescent="0.35">
      <c r="A866" s="2">
        <v>45102</v>
      </c>
      <c r="B866" t="s">
        <v>125</v>
      </c>
      <c r="C866" t="s">
        <v>53</v>
      </c>
      <c r="D866" s="1">
        <v>1</v>
      </c>
      <c r="E866" s="5">
        <v>62.99</v>
      </c>
      <c r="F866" s="1">
        <v>3</v>
      </c>
      <c r="G866" s="5">
        <v>269.97000000000003</v>
      </c>
      <c r="H866" t="s">
        <v>23</v>
      </c>
      <c r="I866" t="s">
        <v>8</v>
      </c>
      <c r="J866" s="1" t="s">
        <v>150</v>
      </c>
      <c r="K866" s="1">
        <v>2023</v>
      </c>
    </row>
    <row r="867" spans="1:11" x14ac:dyDescent="0.35">
      <c r="A867" s="2">
        <v>45103</v>
      </c>
      <c r="B867" t="s">
        <v>98</v>
      </c>
      <c r="C867" t="s">
        <v>20</v>
      </c>
      <c r="D867" s="1">
        <v>2</v>
      </c>
      <c r="E867" s="5">
        <v>129.97999999999999</v>
      </c>
      <c r="F867" s="1">
        <v>3</v>
      </c>
      <c r="G867" s="5">
        <v>299.97000000000003</v>
      </c>
      <c r="H867" t="s">
        <v>19</v>
      </c>
      <c r="I867" t="s">
        <v>0</v>
      </c>
      <c r="J867" s="1" t="s">
        <v>150</v>
      </c>
      <c r="K867" s="1">
        <v>2023</v>
      </c>
    </row>
    <row r="868" spans="1:11" x14ac:dyDescent="0.35">
      <c r="A868" s="2">
        <v>45104</v>
      </c>
      <c r="B868" t="s">
        <v>115</v>
      </c>
      <c r="C868" t="s">
        <v>44</v>
      </c>
      <c r="D868" s="1">
        <v>1</v>
      </c>
      <c r="E868" s="5">
        <v>294.02</v>
      </c>
      <c r="F868" s="1">
        <v>3</v>
      </c>
      <c r="G868" s="5">
        <v>980.07</v>
      </c>
      <c r="H868" t="s">
        <v>41</v>
      </c>
      <c r="I868" t="s">
        <v>3</v>
      </c>
      <c r="J868" s="1" t="s">
        <v>150</v>
      </c>
      <c r="K868" s="1">
        <v>2023</v>
      </c>
    </row>
    <row r="869" spans="1:11" x14ac:dyDescent="0.35">
      <c r="A869" s="2">
        <v>45105</v>
      </c>
      <c r="B869" t="s">
        <v>102</v>
      </c>
      <c r="C869" t="s">
        <v>25</v>
      </c>
      <c r="D869" s="1">
        <v>0</v>
      </c>
      <c r="E869" s="5">
        <v>0</v>
      </c>
      <c r="F869" s="1">
        <v>1</v>
      </c>
      <c r="G869" s="5">
        <v>29.99</v>
      </c>
      <c r="H869" t="s">
        <v>26</v>
      </c>
      <c r="I869" t="s">
        <v>0</v>
      </c>
      <c r="J869" s="1" t="s">
        <v>150</v>
      </c>
      <c r="K869" s="1">
        <v>2023</v>
      </c>
    </row>
    <row r="870" spans="1:11" x14ac:dyDescent="0.35">
      <c r="A870" s="2">
        <v>45106</v>
      </c>
      <c r="B870" t="s">
        <v>103</v>
      </c>
      <c r="C870" t="s">
        <v>27</v>
      </c>
      <c r="D870" s="1">
        <v>3</v>
      </c>
      <c r="E870" s="5">
        <v>703.5</v>
      </c>
      <c r="F870" s="1">
        <v>2</v>
      </c>
      <c r="G870" s="5">
        <v>551.76</v>
      </c>
      <c r="H870" t="s">
        <v>19</v>
      </c>
      <c r="I870" t="s">
        <v>0</v>
      </c>
      <c r="J870" s="1" t="s">
        <v>150</v>
      </c>
      <c r="K870" s="1">
        <v>2023</v>
      </c>
    </row>
    <row r="871" spans="1:11" x14ac:dyDescent="0.35">
      <c r="A871" s="2">
        <v>45107</v>
      </c>
      <c r="B871" t="s">
        <v>111</v>
      </c>
      <c r="C871" t="s">
        <v>34</v>
      </c>
      <c r="D871" s="1">
        <v>0</v>
      </c>
      <c r="E871" s="5">
        <v>0</v>
      </c>
      <c r="F871" s="1">
        <v>1</v>
      </c>
      <c r="G871" s="5">
        <v>119.99</v>
      </c>
      <c r="H871" t="s">
        <v>35</v>
      </c>
      <c r="I871" t="s">
        <v>2</v>
      </c>
      <c r="J871" s="1" t="s">
        <v>150</v>
      </c>
      <c r="K871" s="1">
        <v>2023</v>
      </c>
    </row>
    <row r="872" spans="1:11" x14ac:dyDescent="0.35">
      <c r="A872" s="2">
        <v>45108</v>
      </c>
      <c r="B872" t="s">
        <v>114</v>
      </c>
      <c r="C872" t="s">
        <v>43</v>
      </c>
      <c r="D872" s="1">
        <v>3</v>
      </c>
      <c r="E872" s="5">
        <v>60</v>
      </c>
      <c r="F872" s="1">
        <v>4</v>
      </c>
      <c r="G872" s="5">
        <v>159.96</v>
      </c>
      <c r="H872" t="s">
        <v>26</v>
      </c>
      <c r="I872" t="s">
        <v>3</v>
      </c>
      <c r="J872" s="1" t="s">
        <v>151</v>
      </c>
      <c r="K872" s="1">
        <v>2023</v>
      </c>
    </row>
    <row r="873" spans="1:11" x14ac:dyDescent="0.35">
      <c r="A873" s="2">
        <v>45109</v>
      </c>
      <c r="B873" t="s">
        <v>105</v>
      </c>
      <c r="C873" t="s">
        <v>36</v>
      </c>
      <c r="D873" s="1">
        <v>0</v>
      </c>
      <c r="E873" s="5">
        <v>0</v>
      </c>
      <c r="F873" s="1">
        <v>4</v>
      </c>
      <c r="G873" s="5">
        <v>239.96</v>
      </c>
      <c r="H873" t="s">
        <v>35</v>
      </c>
      <c r="I873" t="s">
        <v>2</v>
      </c>
      <c r="J873" s="1" t="s">
        <v>151</v>
      </c>
      <c r="K873" s="1">
        <v>2023</v>
      </c>
    </row>
    <row r="874" spans="1:11" x14ac:dyDescent="0.35">
      <c r="A874" s="2">
        <v>45110</v>
      </c>
      <c r="B874" t="s">
        <v>120</v>
      </c>
      <c r="C874" t="s">
        <v>6</v>
      </c>
      <c r="D874" s="1">
        <v>2</v>
      </c>
      <c r="E874" s="5">
        <v>25200</v>
      </c>
      <c r="F874" s="1">
        <v>1</v>
      </c>
      <c r="G874" s="5">
        <v>14000</v>
      </c>
      <c r="H874" t="s">
        <v>47</v>
      </c>
      <c r="I874" t="s">
        <v>4</v>
      </c>
      <c r="J874" s="1" t="s">
        <v>151</v>
      </c>
      <c r="K874" s="1">
        <v>2023</v>
      </c>
    </row>
    <row r="875" spans="1:11" x14ac:dyDescent="0.35">
      <c r="A875" s="2">
        <v>45111</v>
      </c>
      <c r="B875" t="s">
        <v>119</v>
      </c>
      <c r="C875" t="s">
        <v>45</v>
      </c>
      <c r="D875" s="1">
        <v>1</v>
      </c>
      <c r="E875" s="5">
        <v>35</v>
      </c>
      <c r="F875" s="1">
        <v>1</v>
      </c>
      <c r="G875" s="5">
        <v>70</v>
      </c>
      <c r="H875" t="s">
        <v>46</v>
      </c>
      <c r="I875" t="s">
        <v>4</v>
      </c>
      <c r="J875" s="1" t="s">
        <v>151</v>
      </c>
      <c r="K875" s="1">
        <v>2023</v>
      </c>
    </row>
    <row r="876" spans="1:11" x14ac:dyDescent="0.35">
      <c r="A876" s="2">
        <v>45112</v>
      </c>
      <c r="B876" t="s">
        <v>102</v>
      </c>
      <c r="C876" t="s">
        <v>25</v>
      </c>
      <c r="D876" s="1">
        <v>2</v>
      </c>
      <c r="E876" s="5">
        <v>30</v>
      </c>
      <c r="F876" s="1">
        <v>1</v>
      </c>
      <c r="G876" s="5">
        <v>29.99</v>
      </c>
      <c r="H876" t="s">
        <v>26</v>
      </c>
      <c r="I876" t="s">
        <v>0</v>
      </c>
      <c r="J876" s="1" t="s">
        <v>151</v>
      </c>
      <c r="K876" s="1">
        <v>2023</v>
      </c>
    </row>
    <row r="877" spans="1:11" x14ac:dyDescent="0.35">
      <c r="A877" s="2">
        <v>45113</v>
      </c>
      <c r="B877" t="s">
        <v>120</v>
      </c>
      <c r="C877" t="s">
        <v>6</v>
      </c>
      <c r="D877" s="1">
        <v>1</v>
      </c>
      <c r="E877" s="5">
        <v>12600</v>
      </c>
      <c r="F877" s="1">
        <v>1</v>
      </c>
      <c r="G877" s="5">
        <v>14000</v>
      </c>
      <c r="H877" t="s">
        <v>47</v>
      </c>
      <c r="I877" t="s">
        <v>4</v>
      </c>
      <c r="J877" s="1" t="s">
        <v>151</v>
      </c>
      <c r="K877" s="1">
        <v>2023</v>
      </c>
    </row>
    <row r="878" spans="1:11" x14ac:dyDescent="0.35">
      <c r="A878" s="2">
        <v>45114</v>
      </c>
      <c r="B878" t="s">
        <v>105</v>
      </c>
      <c r="C878" t="s">
        <v>36</v>
      </c>
      <c r="D878" s="1">
        <v>1</v>
      </c>
      <c r="E878" s="5">
        <v>38.99</v>
      </c>
      <c r="F878" s="1">
        <v>5</v>
      </c>
      <c r="G878" s="5">
        <v>299.95</v>
      </c>
      <c r="H878" t="s">
        <v>35</v>
      </c>
      <c r="I878" t="s">
        <v>2</v>
      </c>
      <c r="J878" s="1" t="s">
        <v>151</v>
      </c>
      <c r="K878" s="1">
        <v>2023</v>
      </c>
    </row>
    <row r="879" spans="1:11" x14ac:dyDescent="0.35">
      <c r="A879" s="2">
        <v>45115</v>
      </c>
      <c r="B879" t="s">
        <v>112</v>
      </c>
      <c r="C879" t="s">
        <v>39</v>
      </c>
      <c r="D879" s="1">
        <v>2</v>
      </c>
      <c r="E879" s="5">
        <v>415.98</v>
      </c>
      <c r="F879" s="1">
        <v>2</v>
      </c>
      <c r="G879" s="5">
        <v>519.98</v>
      </c>
      <c r="H879" t="s">
        <v>29</v>
      </c>
      <c r="I879" t="s">
        <v>3</v>
      </c>
      <c r="J879" s="1" t="s">
        <v>151</v>
      </c>
      <c r="K879" s="1">
        <v>2023</v>
      </c>
    </row>
    <row r="880" spans="1:11" x14ac:dyDescent="0.35">
      <c r="A880" s="2">
        <v>45116</v>
      </c>
      <c r="B880" t="s">
        <v>131</v>
      </c>
      <c r="C880" t="s">
        <v>16</v>
      </c>
      <c r="D880" s="1">
        <v>0</v>
      </c>
      <c r="E880" s="5">
        <v>0</v>
      </c>
      <c r="F880" s="1">
        <v>4</v>
      </c>
      <c r="G880" s="5">
        <v>212.6</v>
      </c>
      <c r="H880" t="s">
        <v>58</v>
      </c>
      <c r="I880" t="s">
        <v>13</v>
      </c>
      <c r="J880" s="1" t="s">
        <v>151</v>
      </c>
      <c r="K880" s="1">
        <v>2023</v>
      </c>
    </row>
    <row r="881" spans="1:11" x14ac:dyDescent="0.35">
      <c r="A881" s="2">
        <v>45117</v>
      </c>
      <c r="B881" t="s">
        <v>99</v>
      </c>
      <c r="C881" t="s">
        <v>21</v>
      </c>
      <c r="D881" s="1">
        <v>1</v>
      </c>
      <c r="E881" s="5">
        <v>41.99</v>
      </c>
      <c r="F881" s="1">
        <v>1</v>
      </c>
      <c r="G881" s="5">
        <v>69.989999999999995</v>
      </c>
      <c r="H881" t="s">
        <v>19</v>
      </c>
      <c r="I881" t="s">
        <v>0</v>
      </c>
      <c r="J881" s="1" t="s">
        <v>151</v>
      </c>
      <c r="K881" s="1">
        <v>2023</v>
      </c>
    </row>
    <row r="882" spans="1:11" x14ac:dyDescent="0.35">
      <c r="A882" s="2">
        <v>45118</v>
      </c>
      <c r="B882" t="s">
        <v>118</v>
      </c>
      <c r="C882" t="s">
        <v>5</v>
      </c>
      <c r="D882" s="1">
        <v>2</v>
      </c>
      <c r="E882" s="5">
        <v>8991</v>
      </c>
      <c r="F882" s="1">
        <v>1</v>
      </c>
      <c r="G882" s="5">
        <v>4995</v>
      </c>
      <c r="H882" t="s">
        <v>17</v>
      </c>
      <c r="I882" t="s">
        <v>4</v>
      </c>
      <c r="J882" s="1" t="s">
        <v>151</v>
      </c>
      <c r="K882" s="1">
        <v>2023</v>
      </c>
    </row>
    <row r="883" spans="1:11" x14ac:dyDescent="0.35">
      <c r="A883" s="2">
        <v>45119</v>
      </c>
      <c r="B883" t="s">
        <v>117</v>
      </c>
      <c r="C883" t="s">
        <v>42</v>
      </c>
      <c r="D883" s="1">
        <v>3</v>
      </c>
      <c r="E883" s="5">
        <v>1754.97</v>
      </c>
      <c r="F883" s="1">
        <v>2</v>
      </c>
      <c r="G883" s="5">
        <v>1299.98</v>
      </c>
      <c r="H883" t="s">
        <v>29</v>
      </c>
      <c r="I883" t="s">
        <v>3</v>
      </c>
      <c r="J883" s="1" t="s">
        <v>151</v>
      </c>
      <c r="K883" s="1">
        <v>2023</v>
      </c>
    </row>
    <row r="884" spans="1:11" x14ac:dyDescent="0.35">
      <c r="A884" s="2">
        <v>45120</v>
      </c>
      <c r="B884" t="s">
        <v>99</v>
      </c>
      <c r="C884" t="s">
        <v>21</v>
      </c>
      <c r="D884" s="1">
        <v>0</v>
      </c>
      <c r="E884" s="5">
        <v>0</v>
      </c>
      <c r="F884" s="1">
        <v>1</v>
      </c>
      <c r="G884" s="5">
        <v>69.989999999999995</v>
      </c>
      <c r="H884" t="s">
        <v>19</v>
      </c>
      <c r="I884" t="s">
        <v>0</v>
      </c>
      <c r="J884" s="1" t="s">
        <v>151</v>
      </c>
      <c r="K884" s="1">
        <v>2023</v>
      </c>
    </row>
    <row r="885" spans="1:11" x14ac:dyDescent="0.35">
      <c r="A885" s="2">
        <v>45121</v>
      </c>
      <c r="B885" t="s">
        <v>127</v>
      </c>
      <c r="C885" t="s">
        <v>10</v>
      </c>
      <c r="D885" s="1">
        <v>3</v>
      </c>
      <c r="E885" s="5">
        <v>116.97</v>
      </c>
      <c r="F885" s="1">
        <v>5</v>
      </c>
      <c r="G885" s="5">
        <v>299.95</v>
      </c>
      <c r="H885" t="s">
        <v>55</v>
      </c>
      <c r="I885" t="s">
        <v>12</v>
      </c>
      <c r="J885" s="1" t="s">
        <v>151</v>
      </c>
      <c r="K885" s="1">
        <v>2023</v>
      </c>
    </row>
    <row r="886" spans="1:11" x14ac:dyDescent="0.35">
      <c r="A886" s="2">
        <v>45122</v>
      </c>
      <c r="B886" t="s">
        <v>108</v>
      </c>
      <c r="C886" t="s">
        <v>30</v>
      </c>
      <c r="D886" s="1">
        <v>0</v>
      </c>
      <c r="E886" s="5">
        <v>0</v>
      </c>
      <c r="F886" s="1">
        <v>4</v>
      </c>
      <c r="G886" s="5">
        <v>201.28</v>
      </c>
      <c r="H886" t="s">
        <v>33</v>
      </c>
      <c r="I886" t="s">
        <v>2</v>
      </c>
      <c r="J886" s="1" t="s">
        <v>151</v>
      </c>
      <c r="K886" s="1">
        <v>2023</v>
      </c>
    </row>
    <row r="887" spans="1:11" x14ac:dyDescent="0.35">
      <c r="A887" s="2">
        <v>45123</v>
      </c>
      <c r="B887" t="s">
        <v>126</v>
      </c>
      <c r="C887" t="s">
        <v>9</v>
      </c>
      <c r="D887" s="1">
        <v>0</v>
      </c>
      <c r="E887" s="5">
        <v>0</v>
      </c>
      <c r="F887" s="1">
        <v>1</v>
      </c>
      <c r="G887" s="5">
        <v>89.99</v>
      </c>
      <c r="H887" t="s">
        <v>54</v>
      </c>
      <c r="I887" t="s">
        <v>8</v>
      </c>
      <c r="J887" s="1" t="s">
        <v>151</v>
      </c>
      <c r="K887" s="1">
        <v>2023</v>
      </c>
    </row>
    <row r="888" spans="1:11" x14ac:dyDescent="0.35">
      <c r="A888" s="2">
        <v>45124</v>
      </c>
      <c r="B888" t="s">
        <v>125</v>
      </c>
      <c r="C888" t="s">
        <v>53</v>
      </c>
      <c r="D888" s="1">
        <v>2</v>
      </c>
      <c r="E888" s="5">
        <v>125.98</v>
      </c>
      <c r="F888" s="1">
        <v>3</v>
      </c>
      <c r="G888" s="5">
        <v>269.97000000000003</v>
      </c>
      <c r="H888" t="s">
        <v>23</v>
      </c>
      <c r="I888" t="s">
        <v>8</v>
      </c>
      <c r="J888" s="1" t="s">
        <v>151</v>
      </c>
      <c r="K888" s="1">
        <v>2023</v>
      </c>
    </row>
    <row r="889" spans="1:11" x14ac:dyDescent="0.35">
      <c r="A889" s="2">
        <v>45125</v>
      </c>
      <c r="B889" t="s">
        <v>103</v>
      </c>
      <c r="C889" t="s">
        <v>27</v>
      </c>
      <c r="D889" s="1">
        <v>1</v>
      </c>
      <c r="E889" s="5">
        <v>234.5</v>
      </c>
      <c r="F889" s="1">
        <v>3</v>
      </c>
      <c r="G889" s="5">
        <v>827.64</v>
      </c>
      <c r="H889" t="s">
        <v>19</v>
      </c>
      <c r="I889" t="s">
        <v>0</v>
      </c>
      <c r="J889" s="1" t="s">
        <v>151</v>
      </c>
      <c r="K889" s="1">
        <v>2023</v>
      </c>
    </row>
    <row r="890" spans="1:11" x14ac:dyDescent="0.35">
      <c r="A890" s="2">
        <v>45126</v>
      </c>
      <c r="B890" t="s">
        <v>97</v>
      </c>
      <c r="C890" t="s">
        <v>18</v>
      </c>
      <c r="D890" s="1">
        <v>30</v>
      </c>
      <c r="E890" s="5">
        <v>5249.7000000000007</v>
      </c>
      <c r="F890" s="1">
        <v>4</v>
      </c>
      <c r="G890" s="5">
        <v>999.96</v>
      </c>
      <c r="H890" t="s">
        <v>19</v>
      </c>
      <c r="I890" t="s">
        <v>0</v>
      </c>
      <c r="J890" s="1" t="s">
        <v>151</v>
      </c>
      <c r="K890" s="1">
        <v>2023</v>
      </c>
    </row>
    <row r="891" spans="1:11" x14ac:dyDescent="0.35">
      <c r="A891" s="2">
        <v>45127</v>
      </c>
      <c r="B891" t="s">
        <v>117</v>
      </c>
      <c r="C891" t="s">
        <v>42</v>
      </c>
      <c r="D891" s="1">
        <v>1</v>
      </c>
      <c r="E891" s="5">
        <v>584.99</v>
      </c>
      <c r="F891" s="1">
        <v>2</v>
      </c>
      <c r="G891" s="5">
        <v>1299.98</v>
      </c>
      <c r="H891" t="s">
        <v>29</v>
      </c>
      <c r="I891" t="s">
        <v>3</v>
      </c>
      <c r="J891" s="1" t="s">
        <v>151</v>
      </c>
      <c r="K891" s="1">
        <v>2023</v>
      </c>
    </row>
    <row r="892" spans="1:11" x14ac:dyDescent="0.35">
      <c r="A892" s="2">
        <v>45128</v>
      </c>
      <c r="B892" t="s">
        <v>110</v>
      </c>
      <c r="C892" t="s">
        <v>32</v>
      </c>
      <c r="D892" s="1">
        <v>0</v>
      </c>
      <c r="E892" s="5">
        <v>0</v>
      </c>
      <c r="F892" s="1">
        <v>2</v>
      </c>
      <c r="G892" s="5">
        <v>83.76</v>
      </c>
      <c r="H892" t="s">
        <v>33</v>
      </c>
      <c r="I892" t="s">
        <v>2</v>
      </c>
      <c r="J892" s="1" t="s">
        <v>151</v>
      </c>
      <c r="K892" s="1">
        <v>2023</v>
      </c>
    </row>
    <row r="893" spans="1:11" x14ac:dyDescent="0.35">
      <c r="A893" s="2">
        <v>45129</v>
      </c>
      <c r="B893" t="s">
        <v>129</v>
      </c>
      <c r="C893" t="s">
        <v>14</v>
      </c>
      <c r="D893" s="1">
        <v>1</v>
      </c>
      <c r="E893" s="5">
        <v>359.96</v>
      </c>
      <c r="F893" s="1">
        <v>2</v>
      </c>
      <c r="G893" s="5">
        <v>799.9</v>
      </c>
      <c r="H893" t="s">
        <v>17</v>
      </c>
      <c r="I893" t="s">
        <v>13</v>
      </c>
      <c r="J893" s="1" t="s">
        <v>151</v>
      </c>
      <c r="K893" s="1">
        <v>2023</v>
      </c>
    </row>
    <row r="894" spans="1:11" x14ac:dyDescent="0.35">
      <c r="A894" s="2">
        <v>45130</v>
      </c>
      <c r="B894" t="s">
        <v>106</v>
      </c>
      <c r="C894" t="s">
        <v>37</v>
      </c>
      <c r="D894" s="1">
        <v>2</v>
      </c>
      <c r="E894" s="5">
        <v>43.98</v>
      </c>
      <c r="F894" s="1">
        <v>2</v>
      </c>
      <c r="G894" s="5">
        <v>79.98</v>
      </c>
      <c r="H894" t="s">
        <v>23</v>
      </c>
      <c r="I894" t="s">
        <v>2</v>
      </c>
      <c r="J894" s="1" t="s">
        <v>151</v>
      </c>
      <c r="K894" s="1">
        <v>2023</v>
      </c>
    </row>
    <row r="895" spans="1:11" x14ac:dyDescent="0.35">
      <c r="A895" s="2">
        <v>45131</v>
      </c>
      <c r="B895" t="s">
        <v>124</v>
      </c>
      <c r="C895" t="s">
        <v>51</v>
      </c>
      <c r="D895" s="1">
        <v>0</v>
      </c>
      <c r="E895" s="5">
        <v>0</v>
      </c>
      <c r="F895" s="1">
        <v>4</v>
      </c>
      <c r="G895" s="5">
        <v>516</v>
      </c>
      <c r="H895" t="s">
        <v>52</v>
      </c>
      <c r="I895" t="s">
        <v>8</v>
      </c>
      <c r="J895" s="1" t="s">
        <v>151</v>
      </c>
      <c r="K895" s="1">
        <v>2023</v>
      </c>
    </row>
    <row r="896" spans="1:11" x14ac:dyDescent="0.35">
      <c r="A896" s="2">
        <v>45132</v>
      </c>
      <c r="B896" t="s">
        <v>96</v>
      </c>
      <c r="C896" t="s">
        <v>1</v>
      </c>
      <c r="D896" s="1">
        <v>2</v>
      </c>
      <c r="E896" s="5">
        <v>691.18</v>
      </c>
      <c r="F896" s="1">
        <v>2</v>
      </c>
      <c r="G896" s="5">
        <v>863.98</v>
      </c>
      <c r="H896" t="s">
        <v>17</v>
      </c>
      <c r="I896" t="s">
        <v>0</v>
      </c>
      <c r="J896" s="1" t="s">
        <v>151</v>
      </c>
      <c r="K896" s="1">
        <v>2023</v>
      </c>
    </row>
    <row r="897" spans="1:11" x14ac:dyDescent="0.35">
      <c r="A897" s="2">
        <v>45133</v>
      </c>
      <c r="B897" t="s">
        <v>104</v>
      </c>
      <c r="C897" t="s">
        <v>28</v>
      </c>
      <c r="D897" s="1">
        <v>2</v>
      </c>
      <c r="E897" s="5">
        <v>399.98</v>
      </c>
      <c r="F897" s="1">
        <v>4</v>
      </c>
      <c r="G897" s="5">
        <v>999.96</v>
      </c>
      <c r="H897" t="s">
        <v>29</v>
      </c>
      <c r="I897" t="s">
        <v>2</v>
      </c>
      <c r="J897" s="1" t="s">
        <v>151</v>
      </c>
      <c r="K897" s="1">
        <v>2023</v>
      </c>
    </row>
    <row r="898" spans="1:11" x14ac:dyDescent="0.35">
      <c r="A898" s="2">
        <v>45134</v>
      </c>
      <c r="B898" t="s">
        <v>129</v>
      </c>
      <c r="C898" t="s">
        <v>14</v>
      </c>
      <c r="D898" s="1">
        <v>3</v>
      </c>
      <c r="E898" s="5">
        <v>1079.8799999999999</v>
      </c>
      <c r="F898" s="1">
        <v>1</v>
      </c>
      <c r="G898" s="5">
        <v>399.95</v>
      </c>
      <c r="H898" t="s">
        <v>17</v>
      </c>
      <c r="I898" t="s">
        <v>13</v>
      </c>
      <c r="J898" s="1" t="s">
        <v>151</v>
      </c>
      <c r="K898" s="1">
        <v>2023</v>
      </c>
    </row>
    <row r="899" spans="1:11" x14ac:dyDescent="0.35">
      <c r="A899" s="2">
        <v>45135</v>
      </c>
      <c r="B899" t="s">
        <v>113</v>
      </c>
      <c r="C899" t="s">
        <v>40</v>
      </c>
      <c r="D899" s="1">
        <v>0</v>
      </c>
      <c r="E899" s="5">
        <v>0</v>
      </c>
      <c r="F899" s="1">
        <v>1</v>
      </c>
      <c r="G899" s="5">
        <v>215.59</v>
      </c>
      <c r="H899" t="s">
        <v>41</v>
      </c>
      <c r="I899" t="s">
        <v>3</v>
      </c>
      <c r="J899" s="1" t="s">
        <v>151</v>
      </c>
      <c r="K899" s="1">
        <v>2023</v>
      </c>
    </row>
    <row r="900" spans="1:11" x14ac:dyDescent="0.35">
      <c r="A900" s="2">
        <v>45136</v>
      </c>
      <c r="B900" t="s">
        <v>129</v>
      </c>
      <c r="C900" t="s">
        <v>14</v>
      </c>
      <c r="D900" s="1">
        <v>1</v>
      </c>
      <c r="E900" s="5">
        <v>359.96</v>
      </c>
      <c r="F900" s="1">
        <v>2</v>
      </c>
      <c r="G900" s="5">
        <v>799.9</v>
      </c>
      <c r="H900" t="s">
        <v>17</v>
      </c>
      <c r="I900" t="s">
        <v>13</v>
      </c>
      <c r="J900" s="1" t="s">
        <v>151</v>
      </c>
      <c r="K900" s="1">
        <v>2023</v>
      </c>
    </row>
    <row r="901" spans="1:11" x14ac:dyDescent="0.35">
      <c r="A901" s="2">
        <v>45137</v>
      </c>
      <c r="B901" t="s">
        <v>123</v>
      </c>
      <c r="C901" t="s">
        <v>50</v>
      </c>
      <c r="D901" s="1">
        <v>2</v>
      </c>
      <c r="E901" s="5">
        <v>193.5</v>
      </c>
      <c r="F901" s="1">
        <v>5</v>
      </c>
      <c r="G901" s="5">
        <v>645</v>
      </c>
      <c r="H901" t="s">
        <v>48</v>
      </c>
      <c r="I901" t="s">
        <v>8</v>
      </c>
      <c r="J901" s="1" t="s">
        <v>151</v>
      </c>
      <c r="K901" s="1">
        <v>2023</v>
      </c>
    </row>
    <row r="902" spans="1:11" x14ac:dyDescent="0.35">
      <c r="A902" s="2">
        <v>45138</v>
      </c>
      <c r="B902" t="s">
        <v>118</v>
      </c>
      <c r="C902" t="s">
        <v>5</v>
      </c>
      <c r="D902" s="1">
        <v>0</v>
      </c>
      <c r="E902" s="5">
        <v>0</v>
      </c>
      <c r="F902" s="1">
        <v>5</v>
      </c>
      <c r="G902" s="5">
        <v>24975</v>
      </c>
      <c r="H902" t="s">
        <v>17</v>
      </c>
      <c r="I902" t="s">
        <v>4</v>
      </c>
      <c r="J902" s="1" t="s">
        <v>151</v>
      </c>
      <c r="K902" s="1">
        <v>2023</v>
      </c>
    </row>
    <row r="903" spans="1:11" x14ac:dyDescent="0.35">
      <c r="A903" s="2">
        <v>45139</v>
      </c>
      <c r="B903" t="s">
        <v>125</v>
      </c>
      <c r="C903" t="s">
        <v>53</v>
      </c>
      <c r="D903" s="1">
        <v>26</v>
      </c>
      <c r="E903" s="5">
        <v>1637.74</v>
      </c>
      <c r="F903" s="1">
        <v>3</v>
      </c>
      <c r="G903" s="5">
        <v>269.97000000000003</v>
      </c>
      <c r="H903" t="s">
        <v>23</v>
      </c>
      <c r="I903" t="s">
        <v>8</v>
      </c>
      <c r="J903" s="1" t="s">
        <v>152</v>
      </c>
      <c r="K903" s="1">
        <v>2023</v>
      </c>
    </row>
    <row r="904" spans="1:11" x14ac:dyDescent="0.35">
      <c r="A904" s="2">
        <v>45140</v>
      </c>
      <c r="B904" t="s">
        <v>122</v>
      </c>
      <c r="C904" t="s">
        <v>49</v>
      </c>
      <c r="D904" s="1">
        <v>2</v>
      </c>
      <c r="E904" s="5">
        <v>423.3</v>
      </c>
      <c r="F904" s="1">
        <v>5</v>
      </c>
      <c r="G904" s="5">
        <v>1245</v>
      </c>
      <c r="H904" t="s">
        <v>133</v>
      </c>
      <c r="I904" t="s">
        <v>8</v>
      </c>
      <c r="J904" s="1" t="s">
        <v>152</v>
      </c>
      <c r="K904" s="1">
        <v>2023</v>
      </c>
    </row>
    <row r="905" spans="1:11" x14ac:dyDescent="0.35">
      <c r="A905" s="2">
        <v>45141</v>
      </c>
      <c r="B905" t="s">
        <v>98</v>
      </c>
      <c r="C905" t="s">
        <v>20</v>
      </c>
      <c r="D905" s="1">
        <v>2</v>
      </c>
      <c r="E905" s="5">
        <v>129.97999999999999</v>
      </c>
      <c r="F905" s="1">
        <v>3</v>
      </c>
      <c r="G905" s="5">
        <v>299.97000000000003</v>
      </c>
      <c r="H905" t="s">
        <v>19</v>
      </c>
      <c r="I905" t="s">
        <v>0</v>
      </c>
      <c r="J905" s="1" t="s">
        <v>152</v>
      </c>
      <c r="K905" s="1">
        <v>2023</v>
      </c>
    </row>
    <row r="906" spans="1:11" x14ac:dyDescent="0.35">
      <c r="A906" s="2">
        <v>45142</v>
      </c>
      <c r="B906" t="s">
        <v>102</v>
      </c>
      <c r="C906" t="s">
        <v>25</v>
      </c>
      <c r="D906" s="1">
        <v>1</v>
      </c>
      <c r="E906" s="5">
        <v>15</v>
      </c>
      <c r="F906" s="1">
        <v>3</v>
      </c>
      <c r="G906" s="5">
        <v>89.97</v>
      </c>
      <c r="H906" t="s">
        <v>26</v>
      </c>
      <c r="I906" t="s">
        <v>0</v>
      </c>
      <c r="J906" s="1" t="s">
        <v>152</v>
      </c>
      <c r="K906" s="1">
        <v>2023</v>
      </c>
    </row>
    <row r="907" spans="1:11" x14ac:dyDescent="0.35">
      <c r="A907" s="2">
        <v>45143</v>
      </c>
      <c r="B907" t="s">
        <v>114</v>
      </c>
      <c r="C907" t="s">
        <v>43</v>
      </c>
      <c r="D907" s="1">
        <v>3</v>
      </c>
      <c r="E907" s="5">
        <v>60</v>
      </c>
      <c r="F907" s="1">
        <v>3</v>
      </c>
      <c r="G907" s="5">
        <v>119.97</v>
      </c>
      <c r="H907" t="s">
        <v>26</v>
      </c>
      <c r="I907" t="s">
        <v>3</v>
      </c>
      <c r="J907" s="1" t="s">
        <v>152</v>
      </c>
      <c r="K907" s="1">
        <v>2023</v>
      </c>
    </row>
    <row r="908" spans="1:11" x14ac:dyDescent="0.35">
      <c r="A908" s="2">
        <v>45144</v>
      </c>
      <c r="B908" t="s">
        <v>123</v>
      </c>
      <c r="C908" t="s">
        <v>50</v>
      </c>
      <c r="D908" s="1">
        <v>3</v>
      </c>
      <c r="E908" s="5">
        <v>290.25</v>
      </c>
      <c r="F908" s="1">
        <v>1</v>
      </c>
      <c r="G908" s="5">
        <v>129</v>
      </c>
      <c r="H908" t="s">
        <v>48</v>
      </c>
      <c r="I908" t="s">
        <v>8</v>
      </c>
      <c r="J908" s="1" t="s">
        <v>152</v>
      </c>
      <c r="K908" s="1">
        <v>2023</v>
      </c>
    </row>
    <row r="909" spans="1:11" x14ac:dyDescent="0.35">
      <c r="A909" s="2">
        <v>45145</v>
      </c>
      <c r="B909" t="s">
        <v>129</v>
      </c>
      <c r="C909" t="s">
        <v>14</v>
      </c>
      <c r="D909" s="1">
        <v>0</v>
      </c>
      <c r="E909" s="5">
        <v>0</v>
      </c>
      <c r="F909" s="1">
        <v>4</v>
      </c>
      <c r="G909" s="5">
        <v>1599.8</v>
      </c>
      <c r="H909" t="s">
        <v>17</v>
      </c>
      <c r="I909" t="s">
        <v>13</v>
      </c>
      <c r="J909" s="1" t="s">
        <v>152</v>
      </c>
      <c r="K909" s="1">
        <v>2023</v>
      </c>
    </row>
    <row r="910" spans="1:11" x14ac:dyDescent="0.35">
      <c r="A910" s="2">
        <v>45146</v>
      </c>
      <c r="B910" t="s">
        <v>98</v>
      </c>
      <c r="C910" t="s">
        <v>20</v>
      </c>
      <c r="D910" s="1">
        <v>1</v>
      </c>
      <c r="E910" s="5">
        <v>64.989999999999995</v>
      </c>
      <c r="F910" s="1">
        <v>5</v>
      </c>
      <c r="G910" s="5">
        <v>499.95</v>
      </c>
      <c r="H910" t="s">
        <v>19</v>
      </c>
      <c r="I910" t="s">
        <v>0</v>
      </c>
      <c r="J910" s="1" t="s">
        <v>152</v>
      </c>
      <c r="K910" s="1">
        <v>2023</v>
      </c>
    </row>
    <row r="911" spans="1:11" x14ac:dyDescent="0.35">
      <c r="A911" s="2">
        <v>45147</v>
      </c>
      <c r="B911" t="s">
        <v>105</v>
      </c>
      <c r="C911" t="s">
        <v>36</v>
      </c>
      <c r="D911" s="1">
        <v>3</v>
      </c>
      <c r="E911" s="5">
        <v>116.97</v>
      </c>
      <c r="F911" s="1">
        <v>2</v>
      </c>
      <c r="G911" s="5">
        <v>119.98</v>
      </c>
      <c r="H911" t="s">
        <v>35</v>
      </c>
      <c r="I911" t="s">
        <v>2</v>
      </c>
      <c r="J911" s="1" t="s">
        <v>152</v>
      </c>
      <c r="K911" s="1">
        <v>2023</v>
      </c>
    </row>
    <row r="912" spans="1:11" x14ac:dyDescent="0.35">
      <c r="A912" s="2">
        <v>45148</v>
      </c>
      <c r="B912" t="s">
        <v>120</v>
      </c>
      <c r="C912" t="s">
        <v>6</v>
      </c>
      <c r="D912" s="1">
        <v>5</v>
      </c>
      <c r="E912" s="5">
        <v>63000</v>
      </c>
      <c r="F912" s="1">
        <v>1</v>
      </c>
      <c r="G912" s="5">
        <v>14000</v>
      </c>
      <c r="H912" t="s">
        <v>47</v>
      </c>
      <c r="I912" t="s">
        <v>4</v>
      </c>
      <c r="J912" s="1" t="s">
        <v>152</v>
      </c>
      <c r="K912" s="1">
        <v>2023</v>
      </c>
    </row>
    <row r="913" spans="1:11" x14ac:dyDescent="0.35">
      <c r="A913" s="2">
        <v>45149</v>
      </c>
      <c r="B913" t="s">
        <v>131</v>
      </c>
      <c r="C913" t="s">
        <v>16</v>
      </c>
      <c r="D913" s="1">
        <v>3</v>
      </c>
      <c r="E913" s="5">
        <v>103.64999999999999</v>
      </c>
      <c r="F913" s="1">
        <v>2</v>
      </c>
      <c r="G913" s="5">
        <v>106.3</v>
      </c>
      <c r="H913" t="s">
        <v>58</v>
      </c>
      <c r="I913" t="s">
        <v>13</v>
      </c>
      <c r="J913" s="1" t="s">
        <v>152</v>
      </c>
      <c r="K913" s="1">
        <v>2023</v>
      </c>
    </row>
    <row r="914" spans="1:11" x14ac:dyDescent="0.35">
      <c r="A914" s="2">
        <v>45150</v>
      </c>
      <c r="B914" t="s">
        <v>107</v>
      </c>
      <c r="C914" t="s">
        <v>38</v>
      </c>
      <c r="D914" s="1">
        <v>0</v>
      </c>
      <c r="E914" s="5">
        <v>0</v>
      </c>
      <c r="F914" s="1">
        <v>1</v>
      </c>
      <c r="G914" s="5">
        <v>39.99</v>
      </c>
      <c r="H914" t="s">
        <v>23</v>
      </c>
      <c r="I914" t="s">
        <v>2</v>
      </c>
      <c r="J914" s="1" t="s">
        <v>152</v>
      </c>
      <c r="K914" s="1">
        <v>2023</v>
      </c>
    </row>
    <row r="915" spans="1:11" x14ac:dyDescent="0.35">
      <c r="A915" s="2">
        <v>45151</v>
      </c>
      <c r="B915" t="s">
        <v>108</v>
      </c>
      <c r="C915" t="s">
        <v>30</v>
      </c>
      <c r="D915" s="1">
        <v>0</v>
      </c>
      <c r="E915" s="5">
        <v>0</v>
      </c>
      <c r="F915" s="1">
        <v>3</v>
      </c>
      <c r="G915" s="5">
        <v>150.96</v>
      </c>
      <c r="H915" t="s">
        <v>33</v>
      </c>
      <c r="I915" t="s">
        <v>2</v>
      </c>
      <c r="J915" s="1" t="s">
        <v>152</v>
      </c>
      <c r="K915" s="1">
        <v>2023</v>
      </c>
    </row>
    <row r="916" spans="1:11" x14ac:dyDescent="0.35">
      <c r="A916" s="2">
        <v>45152</v>
      </c>
      <c r="B916" t="s">
        <v>126</v>
      </c>
      <c r="C916" t="s">
        <v>9</v>
      </c>
      <c r="D916" s="1">
        <v>31</v>
      </c>
      <c r="E916" s="5">
        <v>1952.69</v>
      </c>
      <c r="F916" s="1">
        <v>4</v>
      </c>
      <c r="G916" s="5">
        <v>359.96</v>
      </c>
      <c r="H916" t="s">
        <v>54</v>
      </c>
      <c r="I916" t="s">
        <v>8</v>
      </c>
      <c r="J916" s="1" t="s">
        <v>152</v>
      </c>
      <c r="K916" s="1">
        <v>2023</v>
      </c>
    </row>
    <row r="917" spans="1:11" x14ac:dyDescent="0.35">
      <c r="A917" s="2">
        <v>45153</v>
      </c>
      <c r="B917" t="s">
        <v>105</v>
      </c>
      <c r="C917" t="s">
        <v>36</v>
      </c>
      <c r="D917" s="1">
        <v>0</v>
      </c>
      <c r="E917" s="5">
        <v>0</v>
      </c>
      <c r="F917" s="1">
        <v>3</v>
      </c>
      <c r="G917" s="5">
        <v>179.97</v>
      </c>
      <c r="H917" t="s">
        <v>35</v>
      </c>
      <c r="I917" t="s">
        <v>2</v>
      </c>
      <c r="J917" s="1" t="s">
        <v>152</v>
      </c>
      <c r="K917" s="1">
        <v>2023</v>
      </c>
    </row>
    <row r="918" spans="1:11" x14ac:dyDescent="0.35">
      <c r="A918" s="2">
        <v>45154</v>
      </c>
      <c r="B918" t="s">
        <v>102</v>
      </c>
      <c r="C918" t="s">
        <v>25</v>
      </c>
      <c r="D918" s="1">
        <v>3</v>
      </c>
      <c r="E918" s="5">
        <v>45</v>
      </c>
      <c r="F918" s="1">
        <v>1</v>
      </c>
      <c r="G918" s="5">
        <v>29.99</v>
      </c>
      <c r="H918" t="s">
        <v>26</v>
      </c>
      <c r="I918" t="s">
        <v>0</v>
      </c>
      <c r="J918" s="1" t="s">
        <v>152</v>
      </c>
      <c r="K918" s="1">
        <v>2023</v>
      </c>
    </row>
    <row r="919" spans="1:11" x14ac:dyDescent="0.35">
      <c r="A919" s="2">
        <v>45155</v>
      </c>
      <c r="B919" t="s">
        <v>130</v>
      </c>
      <c r="C919" t="s">
        <v>56</v>
      </c>
      <c r="D919" s="1">
        <v>0</v>
      </c>
      <c r="E919" s="5">
        <v>0</v>
      </c>
      <c r="F919" s="1">
        <v>5</v>
      </c>
      <c r="G919" s="5">
        <v>1745</v>
      </c>
      <c r="H919" t="s">
        <v>57</v>
      </c>
      <c r="I919" t="s">
        <v>13</v>
      </c>
      <c r="J919" s="1" t="s">
        <v>152</v>
      </c>
      <c r="K919" s="1">
        <v>2023</v>
      </c>
    </row>
    <row r="920" spans="1:11" x14ac:dyDescent="0.35">
      <c r="A920" s="2">
        <v>45156</v>
      </c>
      <c r="B920" t="s">
        <v>110</v>
      </c>
      <c r="C920" t="s">
        <v>32</v>
      </c>
      <c r="D920" s="1">
        <v>3</v>
      </c>
      <c r="E920" s="5">
        <v>69.09</v>
      </c>
      <c r="F920" s="1">
        <v>5</v>
      </c>
      <c r="G920" s="5">
        <v>209.4</v>
      </c>
      <c r="H920" t="s">
        <v>33</v>
      </c>
      <c r="I920" t="s">
        <v>2</v>
      </c>
      <c r="J920" s="1" t="s">
        <v>152</v>
      </c>
      <c r="K920" s="1">
        <v>2023</v>
      </c>
    </row>
    <row r="921" spans="1:11" x14ac:dyDescent="0.35">
      <c r="A921" s="2">
        <v>45157</v>
      </c>
      <c r="B921" t="s">
        <v>110</v>
      </c>
      <c r="C921" t="s">
        <v>32</v>
      </c>
      <c r="D921" s="1">
        <v>3</v>
      </c>
      <c r="E921" s="5">
        <v>69.09</v>
      </c>
      <c r="F921" s="1">
        <v>1</v>
      </c>
      <c r="G921" s="5">
        <v>41.88</v>
      </c>
      <c r="H921" t="s">
        <v>33</v>
      </c>
      <c r="I921" t="s">
        <v>2</v>
      </c>
      <c r="J921" s="1" t="s">
        <v>152</v>
      </c>
      <c r="K921" s="1">
        <v>2023</v>
      </c>
    </row>
    <row r="922" spans="1:11" x14ac:dyDescent="0.35">
      <c r="A922" s="2">
        <v>45158</v>
      </c>
      <c r="B922" t="s">
        <v>129</v>
      </c>
      <c r="C922" t="s">
        <v>14</v>
      </c>
      <c r="D922" s="1">
        <v>2</v>
      </c>
      <c r="E922" s="5">
        <v>719.92</v>
      </c>
      <c r="F922" s="1">
        <v>1</v>
      </c>
      <c r="G922" s="5">
        <v>399.95</v>
      </c>
      <c r="H922" t="s">
        <v>17</v>
      </c>
      <c r="I922" t="s">
        <v>13</v>
      </c>
      <c r="J922" s="1" t="s">
        <v>152</v>
      </c>
      <c r="K922" s="1">
        <v>2023</v>
      </c>
    </row>
    <row r="923" spans="1:11" x14ac:dyDescent="0.35">
      <c r="A923" s="2">
        <v>45159</v>
      </c>
      <c r="B923" t="s">
        <v>101</v>
      </c>
      <c r="C923" t="s">
        <v>24</v>
      </c>
      <c r="D923" s="1">
        <v>1</v>
      </c>
      <c r="E923" s="5">
        <v>14</v>
      </c>
      <c r="F923" s="1">
        <v>5</v>
      </c>
      <c r="G923" s="5">
        <v>139.94999999999999</v>
      </c>
      <c r="H923" t="s">
        <v>23</v>
      </c>
      <c r="I923" t="s">
        <v>0</v>
      </c>
      <c r="J923" s="1" t="s">
        <v>152</v>
      </c>
      <c r="K923" s="1">
        <v>2023</v>
      </c>
    </row>
    <row r="924" spans="1:11" x14ac:dyDescent="0.35">
      <c r="A924" s="2">
        <v>45160</v>
      </c>
      <c r="B924" t="s">
        <v>107</v>
      </c>
      <c r="C924" t="s">
        <v>38</v>
      </c>
      <c r="D924" s="1">
        <v>1</v>
      </c>
      <c r="E924" s="5">
        <v>21.99</v>
      </c>
      <c r="F924" s="1">
        <v>3</v>
      </c>
      <c r="G924" s="5">
        <v>119.97</v>
      </c>
      <c r="H924" t="s">
        <v>23</v>
      </c>
      <c r="I924" t="s">
        <v>2</v>
      </c>
      <c r="J924" s="1" t="s">
        <v>152</v>
      </c>
      <c r="K924" s="1">
        <v>2023</v>
      </c>
    </row>
    <row r="925" spans="1:11" x14ac:dyDescent="0.35">
      <c r="A925" s="2">
        <v>45161</v>
      </c>
      <c r="B925" t="s">
        <v>97</v>
      </c>
      <c r="C925" t="s">
        <v>18</v>
      </c>
      <c r="D925" s="1">
        <v>1</v>
      </c>
      <c r="E925" s="5">
        <v>174.99</v>
      </c>
      <c r="F925" s="1">
        <v>2</v>
      </c>
      <c r="G925" s="5">
        <v>499.98</v>
      </c>
      <c r="H925" t="s">
        <v>19</v>
      </c>
      <c r="I925" t="s">
        <v>0</v>
      </c>
      <c r="J925" s="1" t="s">
        <v>152</v>
      </c>
      <c r="K925" s="1">
        <v>2023</v>
      </c>
    </row>
    <row r="926" spans="1:11" x14ac:dyDescent="0.35">
      <c r="A926" s="2">
        <v>45162</v>
      </c>
      <c r="B926" t="s">
        <v>107</v>
      </c>
      <c r="C926" t="s">
        <v>38</v>
      </c>
      <c r="D926" s="1">
        <v>3</v>
      </c>
      <c r="E926" s="5">
        <v>65.97</v>
      </c>
      <c r="F926" s="1">
        <v>3</v>
      </c>
      <c r="G926" s="5">
        <v>119.97</v>
      </c>
      <c r="H926" t="s">
        <v>23</v>
      </c>
      <c r="I926" t="s">
        <v>2</v>
      </c>
      <c r="J926" s="1" t="s">
        <v>152</v>
      </c>
      <c r="K926" s="1">
        <v>2023</v>
      </c>
    </row>
    <row r="927" spans="1:11" x14ac:dyDescent="0.35">
      <c r="A927" s="2">
        <v>45163</v>
      </c>
      <c r="B927" t="s">
        <v>126</v>
      </c>
      <c r="C927" t="s">
        <v>9</v>
      </c>
      <c r="D927" s="1">
        <v>2</v>
      </c>
      <c r="E927" s="5">
        <v>125.98</v>
      </c>
      <c r="F927" s="1">
        <v>1</v>
      </c>
      <c r="G927" s="5">
        <v>89.99</v>
      </c>
      <c r="H927" t="s">
        <v>54</v>
      </c>
      <c r="I927" t="s">
        <v>8</v>
      </c>
      <c r="J927" s="1" t="s">
        <v>152</v>
      </c>
      <c r="K927" s="1">
        <v>2023</v>
      </c>
    </row>
    <row r="928" spans="1:11" x14ac:dyDescent="0.35">
      <c r="A928" s="2">
        <v>45164</v>
      </c>
      <c r="B928" t="s">
        <v>106</v>
      </c>
      <c r="C928" t="s">
        <v>37</v>
      </c>
      <c r="D928" s="1">
        <v>0</v>
      </c>
      <c r="E928" s="5">
        <v>0</v>
      </c>
      <c r="F928" s="1">
        <v>1</v>
      </c>
      <c r="G928" s="5">
        <v>39.99</v>
      </c>
      <c r="H928" t="s">
        <v>23</v>
      </c>
      <c r="I928" t="s">
        <v>2</v>
      </c>
      <c r="J928" s="1" t="s">
        <v>152</v>
      </c>
      <c r="K928" s="1">
        <v>2023</v>
      </c>
    </row>
    <row r="929" spans="1:11" x14ac:dyDescent="0.35">
      <c r="A929" s="2">
        <v>45165</v>
      </c>
      <c r="B929" t="s">
        <v>98</v>
      </c>
      <c r="C929" t="s">
        <v>20</v>
      </c>
      <c r="D929" s="1">
        <v>1</v>
      </c>
      <c r="E929" s="5">
        <v>64.989999999999995</v>
      </c>
      <c r="F929" s="1">
        <v>3</v>
      </c>
      <c r="G929" s="5">
        <v>299.97000000000003</v>
      </c>
      <c r="H929" t="s">
        <v>19</v>
      </c>
      <c r="I929" t="s">
        <v>0</v>
      </c>
      <c r="J929" s="1" t="s">
        <v>152</v>
      </c>
      <c r="K929" s="1">
        <v>2023</v>
      </c>
    </row>
    <row r="930" spans="1:11" x14ac:dyDescent="0.35">
      <c r="A930" s="2">
        <v>45166</v>
      </c>
      <c r="B930" t="s">
        <v>104</v>
      </c>
      <c r="C930" t="s">
        <v>28</v>
      </c>
      <c r="D930" s="1">
        <v>2</v>
      </c>
      <c r="E930" s="5">
        <v>399.98</v>
      </c>
      <c r="F930" s="1">
        <v>4</v>
      </c>
      <c r="G930" s="5">
        <v>999.96</v>
      </c>
      <c r="H930" t="s">
        <v>29</v>
      </c>
      <c r="I930" t="s">
        <v>2</v>
      </c>
      <c r="J930" s="1" t="s">
        <v>152</v>
      </c>
      <c r="K930" s="1">
        <v>2023</v>
      </c>
    </row>
    <row r="931" spans="1:11" x14ac:dyDescent="0.35">
      <c r="A931" s="2">
        <v>45167</v>
      </c>
      <c r="B931" t="s">
        <v>98</v>
      </c>
      <c r="C931" t="s">
        <v>20</v>
      </c>
      <c r="D931" s="1">
        <v>2</v>
      </c>
      <c r="E931" s="5">
        <v>129.97999999999999</v>
      </c>
      <c r="F931" s="1">
        <v>5</v>
      </c>
      <c r="G931" s="5">
        <v>499.95</v>
      </c>
      <c r="H931" t="s">
        <v>19</v>
      </c>
      <c r="I931" t="s">
        <v>0</v>
      </c>
      <c r="J931" s="1" t="s">
        <v>152</v>
      </c>
      <c r="K931" s="1">
        <v>2023</v>
      </c>
    </row>
    <row r="932" spans="1:11" x14ac:dyDescent="0.35">
      <c r="A932" s="2">
        <v>45168</v>
      </c>
      <c r="B932" t="s">
        <v>111</v>
      </c>
      <c r="C932" t="s">
        <v>34</v>
      </c>
      <c r="D932" s="1">
        <v>0</v>
      </c>
      <c r="E932" s="5">
        <v>0</v>
      </c>
      <c r="F932" s="1">
        <v>4</v>
      </c>
      <c r="G932" s="5">
        <v>479.96</v>
      </c>
      <c r="H932" t="s">
        <v>35</v>
      </c>
      <c r="I932" t="s">
        <v>2</v>
      </c>
      <c r="J932" s="1" t="s">
        <v>152</v>
      </c>
      <c r="K932" s="1">
        <v>2023</v>
      </c>
    </row>
    <row r="933" spans="1:11" x14ac:dyDescent="0.35">
      <c r="A933" s="2">
        <v>45169</v>
      </c>
      <c r="B933" t="s">
        <v>121</v>
      </c>
      <c r="C933" t="s">
        <v>7</v>
      </c>
      <c r="D933" s="1">
        <v>2</v>
      </c>
      <c r="E933" s="5">
        <v>24</v>
      </c>
      <c r="F933" s="1">
        <v>2</v>
      </c>
      <c r="G933" s="5">
        <v>40</v>
      </c>
      <c r="H933" t="s">
        <v>48</v>
      </c>
      <c r="I933" t="s">
        <v>8</v>
      </c>
      <c r="J933" s="1" t="s">
        <v>152</v>
      </c>
      <c r="K933" s="1">
        <v>2023</v>
      </c>
    </row>
    <row r="934" spans="1:11" x14ac:dyDescent="0.35">
      <c r="A934" s="2">
        <v>45170</v>
      </c>
      <c r="B934" t="s">
        <v>111</v>
      </c>
      <c r="C934" t="s">
        <v>34</v>
      </c>
      <c r="D934" s="1">
        <v>3</v>
      </c>
      <c r="E934" s="5">
        <v>269.96999999999997</v>
      </c>
      <c r="F934" s="1">
        <v>3</v>
      </c>
      <c r="G934" s="5">
        <v>359.97</v>
      </c>
      <c r="H934" t="s">
        <v>35</v>
      </c>
      <c r="I934" t="s">
        <v>2</v>
      </c>
      <c r="J934" s="1" t="s">
        <v>153</v>
      </c>
      <c r="K934" s="1">
        <v>2023</v>
      </c>
    </row>
    <row r="935" spans="1:11" x14ac:dyDescent="0.35">
      <c r="A935" s="2">
        <v>45171</v>
      </c>
      <c r="B935" t="s">
        <v>103</v>
      </c>
      <c r="C935" t="s">
        <v>27</v>
      </c>
      <c r="D935" s="1">
        <v>1</v>
      </c>
      <c r="E935" s="5">
        <v>234.5</v>
      </c>
      <c r="F935" s="1">
        <v>5</v>
      </c>
      <c r="G935" s="5">
        <v>1379.4</v>
      </c>
      <c r="H935" t="s">
        <v>19</v>
      </c>
      <c r="I935" t="s">
        <v>0</v>
      </c>
      <c r="J935" s="1" t="s">
        <v>153</v>
      </c>
      <c r="K935" s="1">
        <v>2023</v>
      </c>
    </row>
    <row r="936" spans="1:11" x14ac:dyDescent="0.35">
      <c r="A936" s="2">
        <v>45172</v>
      </c>
      <c r="B936" t="s">
        <v>128</v>
      </c>
      <c r="C936" t="s">
        <v>11</v>
      </c>
      <c r="D936" s="1">
        <v>0</v>
      </c>
      <c r="E936" s="5">
        <v>0</v>
      </c>
      <c r="F936" s="1">
        <v>4</v>
      </c>
      <c r="G936" s="5">
        <v>399.96</v>
      </c>
      <c r="H936" t="s">
        <v>23</v>
      </c>
      <c r="I936" t="s">
        <v>12</v>
      </c>
      <c r="J936" s="1" t="s">
        <v>153</v>
      </c>
      <c r="K936" s="1">
        <v>2023</v>
      </c>
    </row>
    <row r="937" spans="1:11" x14ac:dyDescent="0.35">
      <c r="A937" s="2">
        <v>45173</v>
      </c>
      <c r="B937" t="s">
        <v>109</v>
      </c>
      <c r="C937" t="s">
        <v>31</v>
      </c>
      <c r="D937" s="1">
        <v>2</v>
      </c>
      <c r="E937" s="5">
        <v>179.82</v>
      </c>
      <c r="F937" s="1">
        <v>4</v>
      </c>
      <c r="G937" s="5">
        <v>479.52</v>
      </c>
      <c r="H937" t="s">
        <v>33</v>
      </c>
      <c r="I937" t="s">
        <v>2</v>
      </c>
      <c r="J937" s="1" t="s">
        <v>153</v>
      </c>
      <c r="K937" s="1">
        <v>2023</v>
      </c>
    </row>
    <row r="938" spans="1:11" x14ac:dyDescent="0.35">
      <c r="A938" s="2">
        <v>45174</v>
      </c>
      <c r="B938" t="s">
        <v>108</v>
      </c>
      <c r="C938" t="s">
        <v>30</v>
      </c>
      <c r="D938" s="1">
        <v>2</v>
      </c>
      <c r="E938" s="5">
        <v>65.42</v>
      </c>
      <c r="F938" s="1">
        <v>3</v>
      </c>
      <c r="G938" s="5">
        <v>150.96</v>
      </c>
      <c r="H938" t="s">
        <v>33</v>
      </c>
      <c r="I938" t="s">
        <v>2</v>
      </c>
      <c r="J938" s="1" t="s">
        <v>153</v>
      </c>
      <c r="K938" s="1">
        <v>2023</v>
      </c>
    </row>
    <row r="939" spans="1:11" x14ac:dyDescent="0.35">
      <c r="A939" s="2">
        <v>45175</v>
      </c>
      <c r="B939" t="s">
        <v>117</v>
      </c>
      <c r="C939" t="s">
        <v>42</v>
      </c>
      <c r="D939" s="1">
        <v>0</v>
      </c>
      <c r="E939" s="5">
        <v>0</v>
      </c>
      <c r="F939" s="1">
        <v>4</v>
      </c>
      <c r="G939" s="5">
        <v>2599.96</v>
      </c>
      <c r="H939" t="s">
        <v>29</v>
      </c>
      <c r="I939" t="s">
        <v>3</v>
      </c>
      <c r="J939" s="1" t="s">
        <v>153</v>
      </c>
      <c r="K939" s="1">
        <v>2023</v>
      </c>
    </row>
    <row r="940" spans="1:11" x14ac:dyDescent="0.35">
      <c r="A940" s="2">
        <v>45176</v>
      </c>
      <c r="B940" t="s">
        <v>126</v>
      </c>
      <c r="C940" t="s">
        <v>9</v>
      </c>
      <c r="D940" s="1">
        <v>2</v>
      </c>
      <c r="E940" s="5">
        <v>125.98</v>
      </c>
      <c r="F940" s="1">
        <v>5</v>
      </c>
      <c r="G940" s="5">
        <v>449.95</v>
      </c>
      <c r="H940" t="s">
        <v>54</v>
      </c>
      <c r="I940" t="s">
        <v>8</v>
      </c>
      <c r="J940" s="1" t="s">
        <v>153</v>
      </c>
      <c r="K940" s="1">
        <v>2023</v>
      </c>
    </row>
    <row r="941" spans="1:11" x14ac:dyDescent="0.35">
      <c r="A941" s="2">
        <v>45177</v>
      </c>
      <c r="B941" t="s">
        <v>124</v>
      </c>
      <c r="C941" t="s">
        <v>51</v>
      </c>
      <c r="D941" s="1">
        <v>2</v>
      </c>
      <c r="E941" s="5">
        <v>193.5</v>
      </c>
      <c r="F941" s="1">
        <v>2</v>
      </c>
      <c r="G941" s="5">
        <v>258</v>
      </c>
      <c r="H941" t="s">
        <v>52</v>
      </c>
      <c r="I941" t="s">
        <v>8</v>
      </c>
      <c r="J941" s="1" t="s">
        <v>153</v>
      </c>
      <c r="K941" s="1">
        <v>2023</v>
      </c>
    </row>
    <row r="942" spans="1:11" x14ac:dyDescent="0.35">
      <c r="A942" s="2">
        <v>45178</v>
      </c>
      <c r="B942" t="s">
        <v>96</v>
      </c>
      <c r="C942" t="s">
        <v>1</v>
      </c>
      <c r="D942" s="1">
        <v>3</v>
      </c>
      <c r="E942" s="5">
        <v>1036.77</v>
      </c>
      <c r="F942" s="1">
        <v>2</v>
      </c>
      <c r="G942" s="5">
        <v>863.98</v>
      </c>
      <c r="H942" t="s">
        <v>17</v>
      </c>
      <c r="I942" t="s">
        <v>0</v>
      </c>
      <c r="J942" s="1" t="s">
        <v>153</v>
      </c>
      <c r="K942" s="1">
        <v>2023</v>
      </c>
    </row>
    <row r="943" spans="1:11" x14ac:dyDescent="0.35">
      <c r="A943" s="2">
        <v>45179</v>
      </c>
      <c r="B943" t="s">
        <v>102</v>
      </c>
      <c r="C943" t="s">
        <v>25</v>
      </c>
      <c r="D943" s="1">
        <v>0</v>
      </c>
      <c r="E943" s="5">
        <v>0</v>
      </c>
      <c r="F943" s="1">
        <v>2</v>
      </c>
      <c r="G943" s="5">
        <v>59.98</v>
      </c>
      <c r="H943" t="s">
        <v>26</v>
      </c>
      <c r="I943" t="s">
        <v>0</v>
      </c>
      <c r="J943" s="1" t="s">
        <v>153</v>
      </c>
      <c r="K943" s="1">
        <v>2023</v>
      </c>
    </row>
    <row r="944" spans="1:11" x14ac:dyDescent="0.35">
      <c r="A944" s="2">
        <v>45180</v>
      </c>
      <c r="B944" t="s">
        <v>102</v>
      </c>
      <c r="C944" t="s">
        <v>25</v>
      </c>
      <c r="D944" s="1">
        <v>0</v>
      </c>
      <c r="E944" s="5">
        <v>0</v>
      </c>
      <c r="F944" s="1">
        <v>2</v>
      </c>
      <c r="G944" s="5">
        <v>59.98</v>
      </c>
      <c r="H944" t="s">
        <v>26</v>
      </c>
      <c r="I944" t="s">
        <v>0</v>
      </c>
      <c r="J944" s="1" t="s">
        <v>153</v>
      </c>
      <c r="K944" s="1">
        <v>2023</v>
      </c>
    </row>
    <row r="945" spans="1:11" x14ac:dyDescent="0.35">
      <c r="A945" s="2">
        <v>45181</v>
      </c>
      <c r="B945" t="s">
        <v>124</v>
      </c>
      <c r="C945" t="s">
        <v>51</v>
      </c>
      <c r="D945" s="1">
        <v>1</v>
      </c>
      <c r="E945" s="5">
        <v>96.75</v>
      </c>
      <c r="F945" s="1">
        <v>5</v>
      </c>
      <c r="G945" s="5">
        <v>645</v>
      </c>
      <c r="H945" t="s">
        <v>52</v>
      </c>
      <c r="I945" t="s">
        <v>8</v>
      </c>
      <c r="J945" s="1" t="s">
        <v>153</v>
      </c>
      <c r="K945" s="1">
        <v>2023</v>
      </c>
    </row>
    <row r="946" spans="1:11" x14ac:dyDescent="0.35">
      <c r="A946" s="2">
        <v>45182</v>
      </c>
      <c r="B946" t="s">
        <v>124</v>
      </c>
      <c r="C946" t="s">
        <v>51</v>
      </c>
      <c r="D946" s="1">
        <v>1</v>
      </c>
      <c r="E946" s="5">
        <v>96.75</v>
      </c>
      <c r="F946" s="1">
        <v>3</v>
      </c>
      <c r="G946" s="5">
        <v>387</v>
      </c>
      <c r="H946" t="s">
        <v>52</v>
      </c>
      <c r="I946" t="s">
        <v>8</v>
      </c>
      <c r="J946" s="1" t="s">
        <v>153</v>
      </c>
      <c r="K946" s="1">
        <v>2023</v>
      </c>
    </row>
    <row r="947" spans="1:11" x14ac:dyDescent="0.35">
      <c r="A947" s="2">
        <v>45183</v>
      </c>
      <c r="B947" t="s">
        <v>109</v>
      </c>
      <c r="C947" t="s">
        <v>31</v>
      </c>
      <c r="D947" s="1">
        <v>2</v>
      </c>
      <c r="E947" s="5">
        <v>179.82</v>
      </c>
      <c r="F947" s="1">
        <v>2</v>
      </c>
      <c r="G947" s="5">
        <v>239.76</v>
      </c>
      <c r="H947" t="s">
        <v>33</v>
      </c>
      <c r="I947" t="s">
        <v>2</v>
      </c>
      <c r="J947" s="1" t="s">
        <v>153</v>
      </c>
      <c r="K947" s="1">
        <v>2023</v>
      </c>
    </row>
    <row r="948" spans="1:11" x14ac:dyDescent="0.35">
      <c r="A948" s="2">
        <v>45184</v>
      </c>
      <c r="B948" t="s">
        <v>129</v>
      </c>
      <c r="C948" t="s">
        <v>14</v>
      </c>
      <c r="D948" s="1">
        <v>3</v>
      </c>
      <c r="E948" s="5">
        <v>1079.8799999999999</v>
      </c>
      <c r="F948" s="1">
        <v>3</v>
      </c>
      <c r="G948" s="5">
        <v>1199.8499999999999</v>
      </c>
      <c r="H948" t="s">
        <v>17</v>
      </c>
      <c r="I948" t="s">
        <v>13</v>
      </c>
      <c r="J948" s="1" t="s">
        <v>153</v>
      </c>
      <c r="K948" s="1">
        <v>2023</v>
      </c>
    </row>
    <row r="949" spans="1:11" x14ac:dyDescent="0.35">
      <c r="A949" s="2">
        <v>45185</v>
      </c>
      <c r="B949" t="s">
        <v>115</v>
      </c>
      <c r="C949" t="s">
        <v>44</v>
      </c>
      <c r="D949" s="1">
        <v>3</v>
      </c>
      <c r="E949" s="5">
        <v>882.06</v>
      </c>
      <c r="F949" s="1">
        <v>4</v>
      </c>
      <c r="G949" s="5">
        <v>1306.76</v>
      </c>
      <c r="H949" t="s">
        <v>41</v>
      </c>
      <c r="I949" t="s">
        <v>3</v>
      </c>
      <c r="J949" s="1" t="s">
        <v>153</v>
      </c>
      <c r="K949" s="1">
        <v>2023</v>
      </c>
    </row>
    <row r="950" spans="1:11" x14ac:dyDescent="0.35">
      <c r="A950" s="2">
        <v>45186</v>
      </c>
      <c r="B950" t="s">
        <v>96</v>
      </c>
      <c r="C950" t="s">
        <v>1</v>
      </c>
      <c r="D950" s="1">
        <v>2</v>
      </c>
      <c r="E950" s="5">
        <v>691.18</v>
      </c>
      <c r="F950" s="1">
        <v>4</v>
      </c>
      <c r="G950" s="5">
        <v>1727.96</v>
      </c>
      <c r="H950" t="s">
        <v>17</v>
      </c>
      <c r="I950" t="s">
        <v>0</v>
      </c>
      <c r="J950" s="1" t="s">
        <v>153</v>
      </c>
      <c r="K950" s="1">
        <v>2023</v>
      </c>
    </row>
    <row r="951" spans="1:11" x14ac:dyDescent="0.35">
      <c r="A951" s="2">
        <v>45187</v>
      </c>
      <c r="B951" t="s">
        <v>125</v>
      </c>
      <c r="C951" t="s">
        <v>53</v>
      </c>
      <c r="D951" s="1">
        <v>3</v>
      </c>
      <c r="E951" s="5">
        <v>188.97</v>
      </c>
      <c r="F951" s="1">
        <v>4</v>
      </c>
      <c r="G951" s="5">
        <v>359.96</v>
      </c>
      <c r="H951" t="s">
        <v>23</v>
      </c>
      <c r="I951" t="s">
        <v>8</v>
      </c>
      <c r="J951" s="1" t="s">
        <v>153</v>
      </c>
      <c r="K951" s="1">
        <v>2023</v>
      </c>
    </row>
    <row r="952" spans="1:11" x14ac:dyDescent="0.35">
      <c r="A952" s="2">
        <v>45188</v>
      </c>
      <c r="B952" t="s">
        <v>102</v>
      </c>
      <c r="C952" t="s">
        <v>25</v>
      </c>
      <c r="D952" s="1">
        <v>1</v>
      </c>
      <c r="E952" s="5">
        <v>15</v>
      </c>
      <c r="F952" s="1">
        <v>3</v>
      </c>
      <c r="G952" s="5">
        <v>89.97</v>
      </c>
      <c r="H952" t="s">
        <v>26</v>
      </c>
      <c r="I952" t="s">
        <v>0</v>
      </c>
      <c r="J952" s="1" t="s">
        <v>153</v>
      </c>
      <c r="K952" s="1">
        <v>2023</v>
      </c>
    </row>
    <row r="953" spans="1:11" x14ac:dyDescent="0.35">
      <c r="A953" s="2">
        <v>45189</v>
      </c>
      <c r="B953" t="s">
        <v>129</v>
      </c>
      <c r="C953" t="s">
        <v>14</v>
      </c>
      <c r="D953" s="1">
        <v>3</v>
      </c>
      <c r="E953" s="5">
        <v>1079.8799999999999</v>
      </c>
      <c r="F953" s="1">
        <v>2</v>
      </c>
      <c r="G953" s="5">
        <v>799.9</v>
      </c>
      <c r="H953" t="s">
        <v>17</v>
      </c>
      <c r="I953" t="s">
        <v>13</v>
      </c>
      <c r="J953" s="1" t="s">
        <v>153</v>
      </c>
      <c r="K953" s="1">
        <v>2023</v>
      </c>
    </row>
    <row r="954" spans="1:11" x14ac:dyDescent="0.35">
      <c r="A954" s="2">
        <v>45190</v>
      </c>
      <c r="B954" t="s">
        <v>102</v>
      </c>
      <c r="C954" t="s">
        <v>25</v>
      </c>
      <c r="D954" s="1">
        <v>0</v>
      </c>
      <c r="E954" s="5">
        <v>0</v>
      </c>
      <c r="F954" s="1">
        <v>2</v>
      </c>
      <c r="G954" s="5">
        <v>59.98</v>
      </c>
      <c r="H954" t="s">
        <v>26</v>
      </c>
      <c r="I954" t="s">
        <v>0</v>
      </c>
      <c r="J954" s="1" t="s">
        <v>153</v>
      </c>
      <c r="K954" s="1">
        <v>2023</v>
      </c>
    </row>
    <row r="955" spans="1:11" x14ac:dyDescent="0.35">
      <c r="A955" s="2">
        <v>45191</v>
      </c>
      <c r="B955" t="s">
        <v>97</v>
      </c>
      <c r="C955" t="s">
        <v>18</v>
      </c>
      <c r="D955" s="1">
        <v>1</v>
      </c>
      <c r="E955" s="5">
        <v>174.99</v>
      </c>
      <c r="F955" s="1">
        <v>2</v>
      </c>
      <c r="G955" s="5">
        <v>499.98</v>
      </c>
      <c r="H955" t="s">
        <v>19</v>
      </c>
      <c r="I955" t="s">
        <v>0</v>
      </c>
      <c r="J955" s="1" t="s">
        <v>153</v>
      </c>
      <c r="K955" s="1">
        <v>2023</v>
      </c>
    </row>
    <row r="956" spans="1:11" x14ac:dyDescent="0.35">
      <c r="A956" s="2">
        <v>45192</v>
      </c>
      <c r="B956" t="s">
        <v>129</v>
      </c>
      <c r="C956" t="s">
        <v>14</v>
      </c>
      <c r="D956" s="1">
        <v>1</v>
      </c>
      <c r="E956" s="5">
        <v>359.96</v>
      </c>
      <c r="F956" s="1">
        <v>2</v>
      </c>
      <c r="G956" s="5">
        <v>799.9</v>
      </c>
      <c r="H956" t="s">
        <v>17</v>
      </c>
      <c r="I956" t="s">
        <v>13</v>
      </c>
      <c r="J956" s="1" t="s">
        <v>153</v>
      </c>
      <c r="K956" s="1">
        <v>2023</v>
      </c>
    </row>
    <row r="957" spans="1:11" x14ac:dyDescent="0.35">
      <c r="A957" s="2">
        <v>45193</v>
      </c>
      <c r="B957" t="s">
        <v>105</v>
      </c>
      <c r="C957" t="s">
        <v>36</v>
      </c>
      <c r="D957" s="1">
        <v>2</v>
      </c>
      <c r="E957" s="5">
        <v>77.98</v>
      </c>
      <c r="F957" s="1">
        <v>3</v>
      </c>
      <c r="G957" s="5">
        <v>179.97</v>
      </c>
      <c r="H957" t="s">
        <v>35</v>
      </c>
      <c r="I957" t="s">
        <v>2</v>
      </c>
      <c r="J957" s="1" t="s">
        <v>153</v>
      </c>
      <c r="K957" s="1">
        <v>2023</v>
      </c>
    </row>
    <row r="958" spans="1:11" x14ac:dyDescent="0.35">
      <c r="A958" s="2">
        <v>45194</v>
      </c>
      <c r="B958" t="s">
        <v>107</v>
      </c>
      <c r="C958" t="s">
        <v>38</v>
      </c>
      <c r="D958" s="1">
        <v>2</v>
      </c>
      <c r="E958" s="5">
        <v>43.98</v>
      </c>
      <c r="F958" s="1">
        <v>2</v>
      </c>
      <c r="G958" s="5">
        <v>79.98</v>
      </c>
      <c r="H958" t="s">
        <v>23</v>
      </c>
      <c r="I958" t="s">
        <v>2</v>
      </c>
      <c r="J958" s="1" t="s">
        <v>153</v>
      </c>
      <c r="K958" s="1">
        <v>2023</v>
      </c>
    </row>
    <row r="959" spans="1:11" x14ac:dyDescent="0.35">
      <c r="A959" s="2">
        <v>45195</v>
      </c>
      <c r="B959" t="s">
        <v>111</v>
      </c>
      <c r="C959" t="s">
        <v>34</v>
      </c>
      <c r="D959" s="1">
        <v>0</v>
      </c>
      <c r="E959" s="5">
        <v>0</v>
      </c>
      <c r="F959" s="1">
        <v>3</v>
      </c>
      <c r="G959" s="5">
        <v>359.97</v>
      </c>
      <c r="H959" t="s">
        <v>35</v>
      </c>
      <c r="I959" t="s">
        <v>2</v>
      </c>
      <c r="J959" s="1" t="s">
        <v>153</v>
      </c>
      <c r="K959" s="1">
        <v>2023</v>
      </c>
    </row>
    <row r="960" spans="1:11" x14ac:dyDescent="0.35">
      <c r="A960" s="2">
        <v>45196</v>
      </c>
      <c r="B960" t="s">
        <v>123</v>
      </c>
      <c r="C960" t="s">
        <v>50</v>
      </c>
      <c r="D960" s="1">
        <v>2</v>
      </c>
      <c r="E960" s="5">
        <v>193.5</v>
      </c>
      <c r="F960" s="1">
        <v>2</v>
      </c>
      <c r="G960" s="5">
        <v>258</v>
      </c>
      <c r="H960" t="s">
        <v>48</v>
      </c>
      <c r="I960" t="s">
        <v>8</v>
      </c>
      <c r="J960" s="1" t="s">
        <v>153</v>
      </c>
      <c r="K960" s="1">
        <v>2023</v>
      </c>
    </row>
    <row r="961" spans="1:11" x14ac:dyDescent="0.35">
      <c r="A961" s="2">
        <v>45197</v>
      </c>
      <c r="B961" t="s">
        <v>131</v>
      </c>
      <c r="C961" t="s">
        <v>16</v>
      </c>
      <c r="D961" s="1">
        <v>0</v>
      </c>
      <c r="E961" s="5">
        <v>0</v>
      </c>
      <c r="F961" s="1">
        <v>1</v>
      </c>
      <c r="G961" s="5">
        <v>53.15</v>
      </c>
      <c r="H961" t="s">
        <v>58</v>
      </c>
      <c r="I961" t="s">
        <v>13</v>
      </c>
      <c r="J961" s="1" t="s">
        <v>153</v>
      </c>
      <c r="K961" s="1">
        <v>2023</v>
      </c>
    </row>
    <row r="962" spans="1:11" x14ac:dyDescent="0.35">
      <c r="A962" s="2">
        <v>45198</v>
      </c>
      <c r="B962" t="s">
        <v>108</v>
      </c>
      <c r="C962" t="s">
        <v>30</v>
      </c>
      <c r="D962" s="1">
        <v>2</v>
      </c>
      <c r="E962" s="5">
        <v>65.42</v>
      </c>
      <c r="F962" s="1">
        <v>1</v>
      </c>
      <c r="G962" s="5">
        <v>50.32</v>
      </c>
      <c r="H962" t="s">
        <v>33</v>
      </c>
      <c r="I962" t="s">
        <v>2</v>
      </c>
      <c r="J962" s="1" t="s">
        <v>153</v>
      </c>
      <c r="K962" s="1">
        <v>2023</v>
      </c>
    </row>
    <row r="963" spans="1:11" x14ac:dyDescent="0.35">
      <c r="A963" s="2">
        <v>45199</v>
      </c>
      <c r="B963" t="s">
        <v>97</v>
      </c>
      <c r="C963" t="s">
        <v>18</v>
      </c>
      <c r="D963" s="1">
        <v>0</v>
      </c>
      <c r="E963" s="5">
        <v>0</v>
      </c>
      <c r="F963" s="1">
        <v>2</v>
      </c>
      <c r="G963" s="5">
        <v>499.98</v>
      </c>
      <c r="H963" t="s">
        <v>19</v>
      </c>
      <c r="I963" t="s">
        <v>0</v>
      </c>
      <c r="J963" s="1" t="s">
        <v>153</v>
      </c>
      <c r="K963" s="1">
        <v>2023</v>
      </c>
    </row>
    <row r="964" spans="1:11" x14ac:dyDescent="0.35">
      <c r="A964" s="2">
        <v>45200</v>
      </c>
      <c r="B964" t="s">
        <v>125</v>
      </c>
      <c r="C964" t="s">
        <v>53</v>
      </c>
      <c r="D964" s="1">
        <v>3</v>
      </c>
      <c r="E964" s="5">
        <v>188.97</v>
      </c>
      <c r="F964" s="1">
        <v>5</v>
      </c>
      <c r="G964" s="5">
        <v>449.95</v>
      </c>
      <c r="H964" t="s">
        <v>23</v>
      </c>
      <c r="I964" t="s">
        <v>8</v>
      </c>
      <c r="J964" s="1" t="s">
        <v>154</v>
      </c>
      <c r="K964" s="1">
        <v>2023</v>
      </c>
    </row>
    <row r="965" spans="1:11" x14ac:dyDescent="0.35">
      <c r="A965" s="2">
        <v>45201</v>
      </c>
      <c r="B965" t="s">
        <v>119</v>
      </c>
      <c r="C965" t="s">
        <v>45</v>
      </c>
      <c r="D965" s="1">
        <v>0</v>
      </c>
      <c r="E965" s="5">
        <v>0</v>
      </c>
      <c r="F965" s="1">
        <v>4</v>
      </c>
      <c r="G965" s="5">
        <v>280</v>
      </c>
      <c r="H965" t="s">
        <v>46</v>
      </c>
      <c r="I965" t="s">
        <v>4</v>
      </c>
      <c r="J965" s="1" t="s">
        <v>154</v>
      </c>
      <c r="K965" s="1">
        <v>2023</v>
      </c>
    </row>
    <row r="966" spans="1:11" x14ac:dyDescent="0.35">
      <c r="A966" s="2">
        <v>45202</v>
      </c>
      <c r="B966" t="s">
        <v>96</v>
      </c>
      <c r="C966" t="s">
        <v>1</v>
      </c>
      <c r="D966" s="1">
        <v>3</v>
      </c>
      <c r="E966" s="5">
        <v>1036.77</v>
      </c>
      <c r="F966" s="1">
        <v>3</v>
      </c>
      <c r="G966" s="5">
        <v>1295.97</v>
      </c>
      <c r="H966" t="s">
        <v>17</v>
      </c>
      <c r="I966" t="s">
        <v>0</v>
      </c>
      <c r="J966" s="1" t="s">
        <v>154</v>
      </c>
      <c r="K966" s="1">
        <v>2023</v>
      </c>
    </row>
    <row r="967" spans="1:11" x14ac:dyDescent="0.35">
      <c r="A967" s="2">
        <v>45203</v>
      </c>
      <c r="B967" t="s">
        <v>131</v>
      </c>
      <c r="C967" t="s">
        <v>16</v>
      </c>
      <c r="D967" s="1">
        <v>1</v>
      </c>
      <c r="E967" s="5">
        <v>34.549999999999997</v>
      </c>
      <c r="F967" s="1">
        <v>5</v>
      </c>
      <c r="G967" s="5">
        <v>265.75</v>
      </c>
      <c r="H967" t="s">
        <v>58</v>
      </c>
      <c r="I967" t="s">
        <v>13</v>
      </c>
      <c r="J967" s="1" t="s">
        <v>154</v>
      </c>
      <c r="K967" s="1">
        <v>2023</v>
      </c>
    </row>
    <row r="968" spans="1:11" x14ac:dyDescent="0.35">
      <c r="A968" s="2">
        <v>45204</v>
      </c>
      <c r="B968" t="s">
        <v>104</v>
      </c>
      <c r="C968" t="s">
        <v>28</v>
      </c>
      <c r="D968" s="1">
        <v>0</v>
      </c>
      <c r="E968" s="5">
        <v>0</v>
      </c>
      <c r="F968" s="1">
        <v>4</v>
      </c>
      <c r="G968" s="5">
        <v>999.96</v>
      </c>
      <c r="H968" t="s">
        <v>29</v>
      </c>
      <c r="I968" t="s">
        <v>2</v>
      </c>
      <c r="J968" s="1" t="s">
        <v>154</v>
      </c>
      <c r="K968" s="1">
        <v>2023</v>
      </c>
    </row>
    <row r="969" spans="1:11" x14ac:dyDescent="0.35">
      <c r="A969" s="2">
        <v>45205</v>
      </c>
      <c r="B969" t="s">
        <v>97</v>
      </c>
      <c r="C969" t="s">
        <v>18</v>
      </c>
      <c r="D969" s="1">
        <v>0</v>
      </c>
      <c r="E969" s="5">
        <v>0</v>
      </c>
      <c r="F969" s="1">
        <v>2</v>
      </c>
      <c r="G969" s="5">
        <v>499.98</v>
      </c>
      <c r="H969" t="s">
        <v>19</v>
      </c>
      <c r="I969" t="s">
        <v>0</v>
      </c>
      <c r="J969" s="1" t="s">
        <v>154</v>
      </c>
      <c r="K969" s="1">
        <v>2023</v>
      </c>
    </row>
    <row r="970" spans="1:11" x14ac:dyDescent="0.35">
      <c r="A970" s="2">
        <v>45206</v>
      </c>
      <c r="B970" t="s">
        <v>118</v>
      </c>
      <c r="C970" t="s">
        <v>5</v>
      </c>
      <c r="D970" s="1">
        <v>1</v>
      </c>
      <c r="E970" s="5">
        <v>4495.5</v>
      </c>
      <c r="F970" s="1">
        <v>3</v>
      </c>
      <c r="G970" s="5">
        <v>14985</v>
      </c>
      <c r="H970" t="s">
        <v>17</v>
      </c>
      <c r="I970" t="s">
        <v>4</v>
      </c>
      <c r="J970" s="1" t="s">
        <v>154</v>
      </c>
      <c r="K970" s="1">
        <v>2023</v>
      </c>
    </row>
    <row r="971" spans="1:11" x14ac:dyDescent="0.35">
      <c r="A971" s="2">
        <v>45207</v>
      </c>
      <c r="B971" t="s">
        <v>101</v>
      </c>
      <c r="C971" t="s">
        <v>24</v>
      </c>
      <c r="D971" s="1">
        <v>1</v>
      </c>
      <c r="E971" s="5">
        <v>14</v>
      </c>
      <c r="F971" s="1">
        <v>2</v>
      </c>
      <c r="G971" s="5">
        <v>55.98</v>
      </c>
      <c r="H971" t="s">
        <v>23</v>
      </c>
      <c r="I971" t="s">
        <v>0</v>
      </c>
      <c r="J971" s="1" t="s">
        <v>154</v>
      </c>
      <c r="K971" s="1">
        <v>2023</v>
      </c>
    </row>
    <row r="972" spans="1:11" x14ac:dyDescent="0.35">
      <c r="A972" s="2">
        <v>45208</v>
      </c>
      <c r="B972" t="s">
        <v>100</v>
      </c>
      <c r="C972" t="s">
        <v>22</v>
      </c>
      <c r="D972" s="1">
        <v>3</v>
      </c>
      <c r="E972" s="5">
        <v>30</v>
      </c>
      <c r="F972" s="1">
        <v>3</v>
      </c>
      <c r="G972" s="5">
        <v>59.97</v>
      </c>
      <c r="H972" t="s">
        <v>23</v>
      </c>
      <c r="I972" t="s">
        <v>0</v>
      </c>
      <c r="J972" s="1" t="s">
        <v>154</v>
      </c>
      <c r="K972" s="1">
        <v>2023</v>
      </c>
    </row>
    <row r="973" spans="1:11" x14ac:dyDescent="0.35">
      <c r="A973" s="2">
        <v>45209</v>
      </c>
      <c r="B973" t="s">
        <v>100</v>
      </c>
      <c r="C973" t="s">
        <v>22</v>
      </c>
      <c r="D973" s="1">
        <v>2</v>
      </c>
      <c r="E973" s="5">
        <v>20</v>
      </c>
      <c r="F973" s="1">
        <v>5</v>
      </c>
      <c r="G973" s="5">
        <v>99.95</v>
      </c>
      <c r="H973" t="s">
        <v>23</v>
      </c>
      <c r="I973" t="s">
        <v>0</v>
      </c>
      <c r="J973" s="1" t="s">
        <v>154</v>
      </c>
      <c r="K973" s="1">
        <v>2023</v>
      </c>
    </row>
    <row r="974" spans="1:11" x14ac:dyDescent="0.35">
      <c r="A974" s="2">
        <v>45210</v>
      </c>
      <c r="B974" t="s">
        <v>105</v>
      </c>
      <c r="C974" t="s">
        <v>36</v>
      </c>
      <c r="D974" s="1">
        <v>2</v>
      </c>
      <c r="E974" s="5">
        <v>77.98</v>
      </c>
      <c r="F974" s="1">
        <v>2</v>
      </c>
      <c r="G974" s="5">
        <v>119.98</v>
      </c>
      <c r="H974" t="s">
        <v>35</v>
      </c>
      <c r="I974" t="s">
        <v>2</v>
      </c>
      <c r="J974" s="1" t="s">
        <v>154</v>
      </c>
      <c r="K974" s="1">
        <v>2023</v>
      </c>
    </row>
    <row r="975" spans="1:11" x14ac:dyDescent="0.35">
      <c r="A975" s="2">
        <v>45211</v>
      </c>
      <c r="B975" t="s">
        <v>111</v>
      </c>
      <c r="C975" t="s">
        <v>34</v>
      </c>
      <c r="D975" s="1">
        <v>1</v>
      </c>
      <c r="E975" s="5">
        <v>89.99</v>
      </c>
      <c r="F975" s="1">
        <v>1</v>
      </c>
      <c r="G975" s="5">
        <v>119.99</v>
      </c>
      <c r="H975" t="s">
        <v>35</v>
      </c>
      <c r="I975" t="s">
        <v>2</v>
      </c>
      <c r="J975" s="1" t="s">
        <v>154</v>
      </c>
      <c r="K975" s="1">
        <v>2023</v>
      </c>
    </row>
    <row r="976" spans="1:11" x14ac:dyDescent="0.35">
      <c r="A976" s="2">
        <v>45212</v>
      </c>
      <c r="B976" t="s">
        <v>131</v>
      </c>
      <c r="C976" t="s">
        <v>16</v>
      </c>
      <c r="D976" s="1">
        <v>2</v>
      </c>
      <c r="E976" s="5">
        <v>69.099999999999994</v>
      </c>
      <c r="F976" s="1">
        <v>5</v>
      </c>
      <c r="G976" s="5">
        <v>265.75</v>
      </c>
      <c r="H976" t="s">
        <v>58</v>
      </c>
      <c r="I976" t="s">
        <v>13</v>
      </c>
      <c r="J976" s="1" t="s">
        <v>154</v>
      </c>
      <c r="K976" s="1">
        <v>2023</v>
      </c>
    </row>
    <row r="977" spans="1:11" x14ac:dyDescent="0.35">
      <c r="A977" s="2">
        <v>45213</v>
      </c>
      <c r="B977" t="s">
        <v>101</v>
      </c>
      <c r="C977" t="s">
        <v>24</v>
      </c>
      <c r="D977" s="1">
        <v>1</v>
      </c>
      <c r="E977" s="5">
        <v>14</v>
      </c>
      <c r="F977" s="1">
        <v>3</v>
      </c>
      <c r="G977" s="5">
        <v>83.97</v>
      </c>
      <c r="H977" t="s">
        <v>23</v>
      </c>
      <c r="I977" t="s">
        <v>0</v>
      </c>
      <c r="J977" s="1" t="s">
        <v>154</v>
      </c>
      <c r="K977" s="1">
        <v>2023</v>
      </c>
    </row>
    <row r="978" spans="1:11" x14ac:dyDescent="0.35">
      <c r="A978" s="2">
        <v>45214</v>
      </c>
      <c r="B978" t="s">
        <v>96</v>
      </c>
      <c r="C978" t="s">
        <v>1</v>
      </c>
      <c r="D978" s="1">
        <v>0</v>
      </c>
      <c r="E978" s="5">
        <v>0</v>
      </c>
      <c r="F978" s="1">
        <v>5</v>
      </c>
      <c r="G978" s="5">
        <v>2159.9499999999998</v>
      </c>
      <c r="H978" t="s">
        <v>17</v>
      </c>
      <c r="I978" t="s">
        <v>0</v>
      </c>
      <c r="J978" s="1" t="s">
        <v>154</v>
      </c>
      <c r="K978" s="1">
        <v>2023</v>
      </c>
    </row>
    <row r="979" spans="1:11" x14ac:dyDescent="0.35">
      <c r="A979" s="2">
        <v>45215</v>
      </c>
      <c r="B979" t="s">
        <v>99</v>
      </c>
      <c r="C979" t="s">
        <v>21</v>
      </c>
      <c r="D979" s="1">
        <v>2</v>
      </c>
      <c r="E979" s="5">
        <v>83.98</v>
      </c>
      <c r="F979" s="1">
        <v>4</v>
      </c>
      <c r="G979" s="5">
        <v>279.95999999999998</v>
      </c>
      <c r="H979" t="s">
        <v>19</v>
      </c>
      <c r="I979" t="s">
        <v>0</v>
      </c>
      <c r="J979" s="1" t="s">
        <v>154</v>
      </c>
      <c r="K979" s="1">
        <v>2023</v>
      </c>
    </row>
    <row r="980" spans="1:11" x14ac:dyDescent="0.35">
      <c r="A980" s="2">
        <v>45216</v>
      </c>
      <c r="B980" t="s">
        <v>108</v>
      </c>
      <c r="C980" t="s">
        <v>30</v>
      </c>
      <c r="D980" s="1">
        <v>3</v>
      </c>
      <c r="E980" s="5">
        <v>98.13</v>
      </c>
      <c r="F980" s="1">
        <v>2</v>
      </c>
      <c r="G980" s="5">
        <v>100.64</v>
      </c>
      <c r="H980" t="s">
        <v>33</v>
      </c>
      <c r="I980" t="s">
        <v>2</v>
      </c>
      <c r="J980" s="1" t="s">
        <v>154</v>
      </c>
      <c r="K980" s="1">
        <v>2023</v>
      </c>
    </row>
    <row r="981" spans="1:11" x14ac:dyDescent="0.35">
      <c r="A981" s="2">
        <v>45217</v>
      </c>
      <c r="B981" t="s">
        <v>115</v>
      </c>
      <c r="C981" t="s">
        <v>44</v>
      </c>
      <c r="D981" s="1">
        <v>2</v>
      </c>
      <c r="E981" s="5">
        <v>588.04</v>
      </c>
      <c r="F981" s="1">
        <v>2</v>
      </c>
      <c r="G981" s="5">
        <v>653.38</v>
      </c>
      <c r="H981" t="s">
        <v>41</v>
      </c>
      <c r="I981" t="s">
        <v>3</v>
      </c>
      <c r="J981" s="1" t="s">
        <v>154</v>
      </c>
      <c r="K981" s="1">
        <v>2023</v>
      </c>
    </row>
    <row r="982" spans="1:11" x14ac:dyDescent="0.35">
      <c r="A982" s="2">
        <v>45218</v>
      </c>
      <c r="B982" t="s">
        <v>99</v>
      </c>
      <c r="C982" t="s">
        <v>21</v>
      </c>
      <c r="D982" s="1">
        <v>0</v>
      </c>
      <c r="E982" s="5">
        <v>0</v>
      </c>
      <c r="F982" s="1">
        <v>3</v>
      </c>
      <c r="G982" s="5">
        <v>209.97</v>
      </c>
      <c r="H982" t="s">
        <v>19</v>
      </c>
      <c r="I982" t="s">
        <v>0</v>
      </c>
      <c r="J982" s="1" t="s">
        <v>154</v>
      </c>
      <c r="K982" s="1">
        <v>2023</v>
      </c>
    </row>
    <row r="983" spans="1:11" x14ac:dyDescent="0.35">
      <c r="A983" s="2">
        <v>45219</v>
      </c>
      <c r="B983" t="s">
        <v>126</v>
      </c>
      <c r="C983" t="s">
        <v>9</v>
      </c>
      <c r="D983" s="1">
        <v>0</v>
      </c>
      <c r="E983" s="5">
        <v>0</v>
      </c>
      <c r="F983" s="1">
        <v>1</v>
      </c>
      <c r="G983" s="5">
        <v>89.99</v>
      </c>
      <c r="H983" t="s">
        <v>54</v>
      </c>
      <c r="I983" t="s">
        <v>8</v>
      </c>
      <c r="J983" s="1" t="s">
        <v>154</v>
      </c>
      <c r="K983" s="1">
        <v>2023</v>
      </c>
    </row>
    <row r="984" spans="1:11" x14ac:dyDescent="0.35">
      <c r="A984" s="2">
        <v>45220</v>
      </c>
      <c r="B984" t="s">
        <v>111</v>
      </c>
      <c r="C984" t="s">
        <v>34</v>
      </c>
      <c r="D984" s="1">
        <v>3</v>
      </c>
      <c r="E984" s="5">
        <v>269.96999999999997</v>
      </c>
      <c r="F984" s="1">
        <v>3</v>
      </c>
      <c r="G984" s="5">
        <v>359.97</v>
      </c>
      <c r="H984" t="s">
        <v>35</v>
      </c>
      <c r="I984" t="s">
        <v>2</v>
      </c>
      <c r="J984" s="1" t="s">
        <v>154</v>
      </c>
      <c r="K984" s="1">
        <v>2023</v>
      </c>
    </row>
    <row r="985" spans="1:11" x14ac:dyDescent="0.35">
      <c r="A985" s="2">
        <v>45221</v>
      </c>
      <c r="B985" t="s">
        <v>128</v>
      </c>
      <c r="C985" t="s">
        <v>11</v>
      </c>
      <c r="D985" s="1">
        <v>0</v>
      </c>
      <c r="E985" s="5">
        <v>0</v>
      </c>
      <c r="F985" s="1">
        <v>2</v>
      </c>
      <c r="G985" s="5">
        <v>199.98</v>
      </c>
      <c r="H985" t="s">
        <v>23</v>
      </c>
      <c r="I985" t="s">
        <v>12</v>
      </c>
      <c r="J985" s="1" t="s">
        <v>154</v>
      </c>
      <c r="K985" s="1">
        <v>2023</v>
      </c>
    </row>
    <row r="986" spans="1:11" x14ac:dyDescent="0.35">
      <c r="A986" s="2">
        <v>45222</v>
      </c>
      <c r="B986" t="s">
        <v>115</v>
      </c>
      <c r="C986" t="s">
        <v>44</v>
      </c>
      <c r="D986" s="1">
        <v>0</v>
      </c>
      <c r="E986" s="5">
        <v>0</v>
      </c>
      <c r="F986" s="1">
        <v>5</v>
      </c>
      <c r="G986" s="5">
        <v>1633.45</v>
      </c>
      <c r="H986" t="s">
        <v>41</v>
      </c>
      <c r="I986" t="s">
        <v>3</v>
      </c>
      <c r="J986" s="1" t="s">
        <v>154</v>
      </c>
      <c r="K986" s="1">
        <v>2023</v>
      </c>
    </row>
    <row r="987" spans="1:11" x14ac:dyDescent="0.35">
      <c r="A987" s="2">
        <v>45223</v>
      </c>
      <c r="B987" t="s">
        <v>128</v>
      </c>
      <c r="C987" t="s">
        <v>11</v>
      </c>
      <c r="D987" s="1">
        <v>1</v>
      </c>
      <c r="E987" s="5">
        <v>74.989999999999995</v>
      </c>
      <c r="F987" s="1">
        <v>1</v>
      </c>
      <c r="G987" s="5">
        <v>99.99</v>
      </c>
      <c r="H987" t="s">
        <v>23</v>
      </c>
      <c r="I987" t="s">
        <v>12</v>
      </c>
      <c r="J987" s="1" t="s">
        <v>154</v>
      </c>
      <c r="K987" s="1">
        <v>2023</v>
      </c>
    </row>
    <row r="988" spans="1:11" x14ac:dyDescent="0.35">
      <c r="A988" s="2">
        <v>45224</v>
      </c>
      <c r="B988" t="s">
        <v>104</v>
      </c>
      <c r="C988" t="s">
        <v>28</v>
      </c>
      <c r="D988" s="1">
        <v>3</v>
      </c>
      <c r="E988" s="5">
        <v>599.97</v>
      </c>
      <c r="F988" s="1">
        <v>3</v>
      </c>
      <c r="G988" s="5">
        <v>749.97</v>
      </c>
      <c r="H988" t="s">
        <v>29</v>
      </c>
      <c r="I988" t="s">
        <v>2</v>
      </c>
      <c r="J988" s="1" t="s">
        <v>154</v>
      </c>
      <c r="K988" s="1">
        <v>2023</v>
      </c>
    </row>
    <row r="989" spans="1:11" x14ac:dyDescent="0.35">
      <c r="A989" s="2">
        <v>45225</v>
      </c>
      <c r="B989" t="s">
        <v>128</v>
      </c>
      <c r="C989" t="s">
        <v>11</v>
      </c>
      <c r="D989" s="1">
        <v>2</v>
      </c>
      <c r="E989" s="5">
        <v>149.97999999999999</v>
      </c>
      <c r="F989" s="1">
        <v>2</v>
      </c>
      <c r="G989" s="5">
        <v>199.98</v>
      </c>
      <c r="H989" t="s">
        <v>23</v>
      </c>
      <c r="I989" t="s">
        <v>12</v>
      </c>
      <c r="J989" s="1" t="s">
        <v>154</v>
      </c>
      <c r="K989" s="1">
        <v>2023</v>
      </c>
    </row>
    <row r="990" spans="1:11" x14ac:dyDescent="0.35">
      <c r="A990" s="2">
        <v>45226</v>
      </c>
      <c r="B990" t="s">
        <v>98</v>
      </c>
      <c r="C990" t="s">
        <v>20</v>
      </c>
      <c r="D990" s="1">
        <v>3</v>
      </c>
      <c r="E990" s="5">
        <v>194.96999999999997</v>
      </c>
      <c r="F990" s="1">
        <v>4</v>
      </c>
      <c r="G990" s="5">
        <v>399.96</v>
      </c>
      <c r="H990" t="s">
        <v>19</v>
      </c>
      <c r="I990" t="s">
        <v>0</v>
      </c>
      <c r="J990" s="1" t="s">
        <v>154</v>
      </c>
      <c r="K990" s="1">
        <v>2023</v>
      </c>
    </row>
    <row r="991" spans="1:11" x14ac:dyDescent="0.35">
      <c r="A991" s="2">
        <v>45227</v>
      </c>
      <c r="B991" t="s">
        <v>130</v>
      </c>
      <c r="C991" t="s">
        <v>56</v>
      </c>
      <c r="D991" s="1">
        <v>3</v>
      </c>
      <c r="E991" s="5">
        <v>732.90000000000009</v>
      </c>
      <c r="F991" s="1">
        <v>4</v>
      </c>
      <c r="G991" s="5">
        <v>1396</v>
      </c>
      <c r="H991" t="s">
        <v>57</v>
      </c>
      <c r="I991" t="s">
        <v>13</v>
      </c>
      <c r="J991" s="1" t="s">
        <v>154</v>
      </c>
      <c r="K991" s="1">
        <v>2023</v>
      </c>
    </row>
    <row r="992" spans="1:11" x14ac:dyDescent="0.35">
      <c r="A992" s="2">
        <v>45228</v>
      </c>
      <c r="B992" t="s">
        <v>124</v>
      </c>
      <c r="C992" t="s">
        <v>51</v>
      </c>
      <c r="D992" s="1">
        <v>0</v>
      </c>
      <c r="E992" s="5">
        <v>0</v>
      </c>
      <c r="F992" s="1">
        <v>3</v>
      </c>
      <c r="G992" s="5">
        <v>387</v>
      </c>
      <c r="H992" t="s">
        <v>52</v>
      </c>
      <c r="I992" t="s">
        <v>8</v>
      </c>
      <c r="J992" s="1" t="s">
        <v>154</v>
      </c>
      <c r="K992" s="1">
        <v>2023</v>
      </c>
    </row>
    <row r="993" spans="1:11" x14ac:dyDescent="0.35">
      <c r="A993" s="2">
        <v>45229</v>
      </c>
      <c r="B993" t="s">
        <v>106</v>
      </c>
      <c r="C993" t="s">
        <v>37</v>
      </c>
      <c r="D993" s="1">
        <v>3</v>
      </c>
      <c r="E993" s="5">
        <v>65.97</v>
      </c>
      <c r="F993" s="1">
        <v>1</v>
      </c>
      <c r="G993" s="5">
        <v>39.99</v>
      </c>
      <c r="H993" t="s">
        <v>23</v>
      </c>
      <c r="I993" t="s">
        <v>2</v>
      </c>
      <c r="J993" s="1" t="s">
        <v>154</v>
      </c>
      <c r="K993" s="1">
        <v>2023</v>
      </c>
    </row>
    <row r="994" spans="1:11" x14ac:dyDescent="0.35">
      <c r="A994" s="2">
        <v>45230</v>
      </c>
      <c r="B994" t="s">
        <v>116</v>
      </c>
      <c r="C994" t="s">
        <v>37</v>
      </c>
      <c r="D994" s="1">
        <v>0</v>
      </c>
      <c r="E994" s="5">
        <v>0</v>
      </c>
      <c r="F994" s="1">
        <v>5</v>
      </c>
      <c r="G994" s="5">
        <v>199.95</v>
      </c>
      <c r="H994" t="s">
        <v>23</v>
      </c>
      <c r="I994" t="s">
        <v>3</v>
      </c>
      <c r="J994" s="1" t="s">
        <v>154</v>
      </c>
      <c r="K994" s="1">
        <v>2023</v>
      </c>
    </row>
    <row r="995" spans="1:11" x14ac:dyDescent="0.35">
      <c r="A995" s="2">
        <v>45231</v>
      </c>
      <c r="B995" t="s">
        <v>106</v>
      </c>
      <c r="C995" t="s">
        <v>37</v>
      </c>
      <c r="D995" s="1">
        <v>2</v>
      </c>
      <c r="E995" s="5">
        <v>43.98</v>
      </c>
      <c r="F995" s="1">
        <v>2</v>
      </c>
      <c r="G995" s="5">
        <v>79.98</v>
      </c>
      <c r="H995" t="s">
        <v>23</v>
      </c>
      <c r="I995" t="s">
        <v>2</v>
      </c>
      <c r="J995" s="1" t="s">
        <v>155</v>
      </c>
      <c r="K995" s="1">
        <v>2023</v>
      </c>
    </row>
    <row r="996" spans="1:11" x14ac:dyDescent="0.35">
      <c r="A996" s="2">
        <v>45232</v>
      </c>
      <c r="B996" t="s">
        <v>100</v>
      </c>
      <c r="C996" t="s">
        <v>22</v>
      </c>
      <c r="D996" s="1">
        <v>0</v>
      </c>
      <c r="E996" s="5">
        <v>0</v>
      </c>
      <c r="F996" s="1">
        <v>3</v>
      </c>
      <c r="G996" s="5">
        <v>59.97</v>
      </c>
      <c r="H996" t="s">
        <v>23</v>
      </c>
      <c r="I996" t="s">
        <v>0</v>
      </c>
      <c r="J996" s="1" t="s">
        <v>155</v>
      </c>
      <c r="K996" s="1">
        <v>2023</v>
      </c>
    </row>
    <row r="997" spans="1:11" x14ac:dyDescent="0.35">
      <c r="A997" s="2">
        <v>45233</v>
      </c>
      <c r="B997" t="s">
        <v>131</v>
      </c>
      <c r="C997" t="s">
        <v>16</v>
      </c>
      <c r="D997" s="1">
        <v>2</v>
      </c>
      <c r="E997" s="5">
        <v>69.099999999999994</v>
      </c>
      <c r="F997" s="1">
        <v>1</v>
      </c>
      <c r="G997" s="5">
        <v>53.15</v>
      </c>
      <c r="H997" t="s">
        <v>58</v>
      </c>
      <c r="I997" t="s">
        <v>13</v>
      </c>
      <c r="J997" s="1" t="s">
        <v>155</v>
      </c>
      <c r="K997" s="1">
        <v>2023</v>
      </c>
    </row>
    <row r="998" spans="1:11" x14ac:dyDescent="0.35">
      <c r="A998" s="2">
        <v>45234</v>
      </c>
      <c r="B998" t="s">
        <v>123</v>
      </c>
      <c r="C998" t="s">
        <v>50</v>
      </c>
      <c r="D998" s="1">
        <v>1</v>
      </c>
      <c r="E998" s="5">
        <v>96.75</v>
      </c>
      <c r="F998" s="1">
        <v>2</v>
      </c>
      <c r="G998" s="5">
        <v>258</v>
      </c>
      <c r="H998" t="s">
        <v>48</v>
      </c>
      <c r="I998" t="s">
        <v>8</v>
      </c>
      <c r="J998" s="1" t="s">
        <v>155</v>
      </c>
      <c r="K998" s="1">
        <v>2023</v>
      </c>
    </row>
    <row r="999" spans="1:11" x14ac:dyDescent="0.35">
      <c r="A999" s="2">
        <v>45235</v>
      </c>
      <c r="B999" t="s">
        <v>128</v>
      </c>
      <c r="C999" t="s">
        <v>11</v>
      </c>
      <c r="D999" s="1">
        <v>2</v>
      </c>
      <c r="E999" s="5">
        <v>149.97999999999999</v>
      </c>
      <c r="F999" s="1">
        <v>1</v>
      </c>
      <c r="G999" s="5">
        <v>99.99</v>
      </c>
      <c r="H999" t="s">
        <v>23</v>
      </c>
      <c r="I999" t="s">
        <v>12</v>
      </c>
      <c r="J999" s="1" t="s">
        <v>155</v>
      </c>
      <c r="K999" s="1">
        <v>2023</v>
      </c>
    </row>
    <row r="1000" spans="1:11" x14ac:dyDescent="0.35">
      <c r="A1000" s="2">
        <v>45236</v>
      </c>
      <c r="B1000" t="s">
        <v>124</v>
      </c>
      <c r="C1000" t="s">
        <v>51</v>
      </c>
      <c r="D1000" s="1">
        <v>0</v>
      </c>
      <c r="E1000" s="5">
        <v>0</v>
      </c>
      <c r="F1000" s="1">
        <v>2</v>
      </c>
      <c r="G1000" s="5">
        <v>258</v>
      </c>
      <c r="H1000" t="s">
        <v>52</v>
      </c>
      <c r="I1000" t="s">
        <v>8</v>
      </c>
      <c r="J1000" s="1" t="s">
        <v>155</v>
      </c>
      <c r="K1000" s="1">
        <v>2023</v>
      </c>
    </row>
    <row r="1001" spans="1:11" x14ac:dyDescent="0.35">
      <c r="A1001" s="2">
        <v>45237</v>
      </c>
      <c r="B1001" t="s">
        <v>113</v>
      </c>
      <c r="C1001" t="s">
        <v>40</v>
      </c>
      <c r="D1001" s="1">
        <v>3</v>
      </c>
      <c r="E1001" s="5">
        <v>549.75</v>
      </c>
      <c r="F1001" s="1">
        <v>2</v>
      </c>
      <c r="G1001" s="5">
        <v>431.18</v>
      </c>
      <c r="H1001" t="s">
        <v>41</v>
      </c>
      <c r="I1001" t="s">
        <v>3</v>
      </c>
      <c r="J1001" s="1" t="s">
        <v>155</v>
      </c>
      <c r="K1001" s="1">
        <v>2023</v>
      </c>
    </row>
    <row r="1002" spans="1:11" x14ac:dyDescent="0.35">
      <c r="A1002" s="2">
        <v>45238</v>
      </c>
      <c r="B1002" t="s">
        <v>127</v>
      </c>
      <c r="C1002" t="s">
        <v>10</v>
      </c>
      <c r="D1002" s="1">
        <v>0</v>
      </c>
      <c r="E1002" s="5">
        <v>0</v>
      </c>
      <c r="F1002" s="1">
        <v>4</v>
      </c>
      <c r="G1002" s="5">
        <v>239.96</v>
      </c>
      <c r="H1002" t="s">
        <v>55</v>
      </c>
      <c r="I1002" t="s">
        <v>12</v>
      </c>
      <c r="J1002" s="1" t="s">
        <v>155</v>
      </c>
      <c r="K1002" s="1">
        <v>2023</v>
      </c>
    </row>
    <row r="1003" spans="1:11" x14ac:dyDescent="0.35">
      <c r="A1003" s="2">
        <v>45239</v>
      </c>
      <c r="B1003" t="s">
        <v>118</v>
      </c>
      <c r="C1003" t="s">
        <v>5</v>
      </c>
      <c r="D1003" s="1">
        <v>1</v>
      </c>
      <c r="E1003" s="5">
        <v>4495.5</v>
      </c>
      <c r="F1003" s="1">
        <v>1</v>
      </c>
      <c r="G1003" s="5">
        <v>4995</v>
      </c>
      <c r="H1003" t="s">
        <v>17</v>
      </c>
      <c r="I1003" t="s">
        <v>4</v>
      </c>
      <c r="J1003" s="1" t="s">
        <v>155</v>
      </c>
      <c r="K1003" s="1">
        <v>2023</v>
      </c>
    </row>
    <row r="1004" spans="1:11" x14ac:dyDescent="0.35">
      <c r="A1004" s="2">
        <v>45240</v>
      </c>
      <c r="B1004" t="s">
        <v>118</v>
      </c>
      <c r="C1004" t="s">
        <v>5</v>
      </c>
      <c r="D1004" s="1">
        <v>0</v>
      </c>
      <c r="E1004" s="5">
        <v>0</v>
      </c>
      <c r="F1004" s="1">
        <v>1</v>
      </c>
      <c r="G1004" s="5">
        <v>4995</v>
      </c>
      <c r="H1004" t="s">
        <v>17</v>
      </c>
      <c r="I1004" t="s">
        <v>4</v>
      </c>
      <c r="J1004" s="1" t="s">
        <v>155</v>
      </c>
      <c r="K1004" s="1">
        <v>2023</v>
      </c>
    </row>
    <row r="1005" spans="1:11" x14ac:dyDescent="0.35">
      <c r="A1005" s="2">
        <v>45241</v>
      </c>
      <c r="B1005" t="s">
        <v>108</v>
      </c>
      <c r="C1005" t="s">
        <v>30</v>
      </c>
      <c r="D1005" s="1">
        <v>1</v>
      </c>
      <c r="E1005" s="5">
        <v>32.71</v>
      </c>
      <c r="F1005" s="1">
        <v>2</v>
      </c>
      <c r="G1005" s="5">
        <v>100.64</v>
      </c>
      <c r="H1005" t="s">
        <v>33</v>
      </c>
      <c r="I1005" t="s">
        <v>2</v>
      </c>
      <c r="J1005" s="1" t="s">
        <v>155</v>
      </c>
      <c r="K1005" s="1">
        <v>2023</v>
      </c>
    </row>
    <row r="1006" spans="1:11" x14ac:dyDescent="0.35">
      <c r="A1006" s="2">
        <v>45242</v>
      </c>
      <c r="B1006" t="s">
        <v>108</v>
      </c>
      <c r="C1006" t="s">
        <v>30</v>
      </c>
      <c r="D1006" s="1">
        <v>1</v>
      </c>
      <c r="E1006" s="5">
        <v>32.71</v>
      </c>
      <c r="F1006" s="1">
        <v>3</v>
      </c>
      <c r="G1006" s="5">
        <v>150.96</v>
      </c>
      <c r="H1006" t="s">
        <v>33</v>
      </c>
      <c r="I1006" t="s">
        <v>2</v>
      </c>
      <c r="J1006" s="1" t="s">
        <v>155</v>
      </c>
      <c r="K1006" s="1">
        <v>2023</v>
      </c>
    </row>
    <row r="1007" spans="1:11" x14ac:dyDescent="0.35">
      <c r="A1007" s="2">
        <v>45243</v>
      </c>
      <c r="B1007" t="s">
        <v>97</v>
      </c>
      <c r="C1007" t="s">
        <v>18</v>
      </c>
      <c r="D1007" s="1">
        <v>1</v>
      </c>
      <c r="E1007" s="5">
        <v>174.99</v>
      </c>
      <c r="F1007" s="1">
        <v>3</v>
      </c>
      <c r="G1007" s="5">
        <v>749.97</v>
      </c>
      <c r="H1007" t="s">
        <v>19</v>
      </c>
      <c r="I1007" t="s">
        <v>0</v>
      </c>
      <c r="J1007" s="1" t="s">
        <v>155</v>
      </c>
      <c r="K1007" s="1">
        <v>2023</v>
      </c>
    </row>
    <row r="1008" spans="1:11" x14ac:dyDescent="0.35">
      <c r="A1008" s="2">
        <v>45244</v>
      </c>
      <c r="B1008" t="s">
        <v>111</v>
      </c>
      <c r="C1008" t="s">
        <v>34</v>
      </c>
      <c r="D1008" s="1">
        <v>3</v>
      </c>
      <c r="E1008" s="5">
        <v>269.96999999999997</v>
      </c>
      <c r="F1008" s="1">
        <v>1</v>
      </c>
      <c r="G1008" s="5">
        <v>119.99</v>
      </c>
      <c r="H1008" t="s">
        <v>35</v>
      </c>
      <c r="I1008" t="s">
        <v>2</v>
      </c>
      <c r="J1008" s="1" t="s">
        <v>155</v>
      </c>
      <c r="K1008" s="1">
        <v>2023</v>
      </c>
    </row>
    <row r="1009" spans="1:11" x14ac:dyDescent="0.35">
      <c r="A1009" s="2">
        <v>45245</v>
      </c>
      <c r="B1009" t="s">
        <v>102</v>
      </c>
      <c r="C1009" t="s">
        <v>25</v>
      </c>
      <c r="D1009" s="1">
        <v>1</v>
      </c>
      <c r="E1009" s="5">
        <v>15</v>
      </c>
      <c r="F1009" s="1">
        <v>4</v>
      </c>
      <c r="G1009" s="5">
        <v>119.96</v>
      </c>
      <c r="H1009" t="s">
        <v>26</v>
      </c>
      <c r="I1009" t="s">
        <v>0</v>
      </c>
      <c r="J1009" s="1" t="s">
        <v>155</v>
      </c>
      <c r="K1009" s="1">
        <v>2023</v>
      </c>
    </row>
    <row r="1010" spans="1:11" x14ac:dyDescent="0.35">
      <c r="A1010" s="2">
        <v>45246</v>
      </c>
      <c r="B1010" t="s">
        <v>98</v>
      </c>
      <c r="C1010" t="s">
        <v>20</v>
      </c>
      <c r="D1010" s="1">
        <v>1</v>
      </c>
      <c r="E1010" s="5">
        <v>64.989999999999995</v>
      </c>
      <c r="F1010" s="1">
        <v>2</v>
      </c>
      <c r="G1010" s="5">
        <v>199.98</v>
      </c>
      <c r="H1010" t="s">
        <v>19</v>
      </c>
      <c r="I1010" t="s">
        <v>0</v>
      </c>
      <c r="J1010" s="1" t="s">
        <v>155</v>
      </c>
      <c r="K1010" s="1">
        <v>2023</v>
      </c>
    </row>
    <row r="1011" spans="1:11" x14ac:dyDescent="0.35">
      <c r="A1011" s="2">
        <v>45247</v>
      </c>
      <c r="B1011" t="s">
        <v>131</v>
      </c>
      <c r="C1011" t="s">
        <v>16</v>
      </c>
      <c r="D1011" s="1">
        <v>1</v>
      </c>
      <c r="E1011" s="5">
        <v>34.549999999999997</v>
      </c>
      <c r="F1011" s="1">
        <v>4</v>
      </c>
      <c r="G1011" s="5">
        <v>212.6</v>
      </c>
      <c r="H1011" t="s">
        <v>58</v>
      </c>
      <c r="I1011" t="s">
        <v>13</v>
      </c>
      <c r="J1011" s="1" t="s">
        <v>155</v>
      </c>
      <c r="K1011" s="1">
        <v>2023</v>
      </c>
    </row>
    <row r="1012" spans="1:11" x14ac:dyDescent="0.35">
      <c r="A1012" s="2">
        <v>45248</v>
      </c>
      <c r="B1012" t="s">
        <v>115</v>
      </c>
      <c r="C1012" t="s">
        <v>44</v>
      </c>
      <c r="D1012" s="1">
        <v>1</v>
      </c>
      <c r="E1012" s="5">
        <v>294.02</v>
      </c>
      <c r="F1012" s="1">
        <v>5</v>
      </c>
      <c r="G1012" s="5">
        <v>1633.45</v>
      </c>
      <c r="H1012" t="s">
        <v>41</v>
      </c>
      <c r="I1012" t="s">
        <v>3</v>
      </c>
      <c r="J1012" s="1" t="s">
        <v>155</v>
      </c>
      <c r="K1012" s="1">
        <v>2023</v>
      </c>
    </row>
    <row r="1013" spans="1:11" x14ac:dyDescent="0.35">
      <c r="A1013" s="2">
        <v>45249</v>
      </c>
      <c r="B1013" t="s">
        <v>97</v>
      </c>
      <c r="C1013" t="s">
        <v>18</v>
      </c>
      <c r="D1013" s="1">
        <v>2</v>
      </c>
      <c r="E1013" s="5">
        <v>349.98</v>
      </c>
      <c r="F1013" s="1">
        <v>5</v>
      </c>
      <c r="G1013" s="5">
        <v>1249.95</v>
      </c>
      <c r="H1013" t="s">
        <v>19</v>
      </c>
      <c r="I1013" t="s">
        <v>0</v>
      </c>
      <c r="J1013" s="1" t="s">
        <v>155</v>
      </c>
      <c r="K1013" s="1">
        <v>2023</v>
      </c>
    </row>
    <row r="1014" spans="1:11" x14ac:dyDescent="0.35">
      <c r="A1014" s="2">
        <v>45250</v>
      </c>
      <c r="B1014" t="s">
        <v>125</v>
      </c>
      <c r="C1014" t="s">
        <v>53</v>
      </c>
      <c r="D1014" s="1">
        <v>3</v>
      </c>
      <c r="E1014" s="5">
        <v>188.97</v>
      </c>
      <c r="F1014" s="1">
        <v>4</v>
      </c>
      <c r="G1014" s="5">
        <v>359.96</v>
      </c>
      <c r="H1014" t="s">
        <v>23</v>
      </c>
      <c r="I1014" t="s">
        <v>8</v>
      </c>
      <c r="J1014" s="1" t="s">
        <v>155</v>
      </c>
      <c r="K1014" s="1">
        <v>2023</v>
      </c>
    </row>
    <row r="1015" spans="1:11" x14ac:dyDescent="0.35">
      <c r="A1015" s="2">
        <v>45251</v>
      </c>
      <c r="B1015" t="s">
        <v>127</v>
      </c>
      <c r="C1015" t="s">
        <v>10</v>
      </c>
      <c r="D1015" s="1">
        <v>31</v>
      </c>
      <c r="E1015" s="5">
        <v>1208.69</v>
      </c>
      <c r="F1015" s="1">
        <v>2</v>
      </c>
      <c r="G1015" s="5">
        <v>119.98</v>
      </c>
      <c r="H1015" t="s">
        <v>55</v>
      </c>
      <c r="I1015" t="s">
        <v>12</v>
      </c>
      <c r="J1015" s="1" t="s">
        <v>155</v>
      </c>
      <c r="K1015" s="1">
        <v>2023</v>
      </c>
    </row>
    <row r="1016" spans="1:11" x14ac:dyDescent="0.35">
      <c r="A1016" s="2">
        <v>45252</v>
      </c>
      <c r="B1016" t="s">
        <v>108</v>
      </c>
      <c r="C1016" t="s">
        <v>30</v>
      </c>
      <c r="D1016" s="1">
        <v>0</v>
      </c>
      <c r="E1016" s="5">
        <v>0</v>
      </c>
      <c r="F1016" s="1">
        <v>2</v>
      </c>
      <c r="G1016" s="5">
        <v>100.64</v>
      </c>
      <c r="H1016" t="s">
        <v>33</v>
      </c>
      <c r="I1016" t="s">
        <v>2</v>
      </c>
      <c r="J1016" s="1" t="s">
        <v>155</v>
      </c>
      <c r="K1016" s="1">
        <v>2023</v>
      </c>
    </row>
    <row r="1017" spans="1:11" x14ac:dyDescent="0.35">
      <c r="A1017" s="2">
        <v>45253</v>
      </c>
      <c r="B1017" t="s">
        <v>125</v>
      </c>
      <c r="C1017" t="s">
        <v>53</v>
      </c>
      <c r="D1017" s="1">
        <v>2</v>
      </c>
      <c r="E1017" s="5">
        <v>125.98</v>
      </c>
      <c r="F1017" s="1">
        <v>4</v>
      </c>
      <c r="G1017" s="5">
        <v>359.96</v>
      </c>
      <c r="H1017" t="s">
        <v>23</v>
      </c>
      <c r="I1017" t="s">
        <v>8</v>
      </c>
      <c r="J1017" s="1" t="s">
        <v>155</v>
      </c>
      <c r="K1017" s="1">
        <v>2023</v>
      </c>
    </row>
    <row r="1018" spans="1:11" x14ac:dyDescent="0.35">
      <c r="A1018" s="2">
        <v>45254</v>
      </c>
      <c r="B1018" t="s">
        <v>128</v>
      </c>
      <c r="C1018" t="s">
        <v>11</v>
      </c>
      <c r="D1018" s="1">
        <v>1</v>
      </c>
      <c r="E1018" s="5">
        <v>74.989999999999995</v>
      </c>
      <c r="F1018" s="1">
        <v>3</v>
      </c>
      <c r="G1018" s="5">
        <v>299.97000000000003</v>
      </c>
      <c r="H1018" t="s">
        <v>23</v>
      </c>
      <c r="I1018" t="s">
        <v>12</v>
      </c>
      <c r="J1018" s="1" t="s">
        <v>155</v>
      </c>
      <c r="K1018" s="1">
        <v>2023</v>
      </c>
    </row>
    <row r="1019" spans="1:11" x14ac:dyDescent="0.35">
      <c r="A1019" s="2">
        <v>45255</v>
      </c>
      <c r="B1019" t="s">
        <v>106</v>
      </c>
      <c r="C1019" t="s">
        <v>37</v>
      </c>
      <c r="D1019" s="1">
        <v>2</v>
      </c>
      <c r="E1019" s="5">
        <v>43.98</v>
      </c>
      <c r="F1019" s="1">
        <v>2</v>
      </c>
      <c r="G1019" s="5">
        <v>79.98</v>
      </c>
      <c r="H1019" t="s">
        <v>23</v>
      </c>
      <c r="I1019" t="s">
        <v>2</v>
      </c>
      <c r="J1019" s="1" t="s">
        <v>155</v>
      </c>
      <c r="K1019" s="1">
        <v>2023</v>
      </c>
    </row>
    <row r="1020" spans="1:11" x14ac:dyDescent="0.35">
      <c r="A1020" s="2">
        <v>45256</v>
      </c>
      <c r="B1020" t="s">
        <v>129</v>
      </c>
      <c r="C1020" t="s">
        <v>14</v>
      </c>
      <c r="D1020" s="1">
        <v>0</v>
      </c>
      <c r="E1020" s="5">
        <v>0</v>
      </c>
      <c r="F1020" s="1">
        <v>3</v>
      </c>
      <c r="G1020" s="5">
        <v>1199.8499999999999</v>
      </c>
      <c r="H1020" t="s">
        <v>17</v>
      </c>
      <c r="I1020" t="s">
        <v>13</v>
      </c>
      <c r="J1020" s="1" t="s">
        <v>155</v>
      </c>
      <c r="K1020" s="1">
        <v>2023</v>
      </c>
    </row>
    <row r="1021" spans="1:11" x14ac:dyDescent="0.35">
      <c r="A1021" s="2">
        <v>45257</v>
      </c>
      <c r="B1021" t="s">
        <v>114</v>
      </c>
      <c r="C1021" t="s">
        <v>43</v>
      </c>
      <c r="D1021" s="1">
        <v>0</v>
      </c>
      <c r="E1021" s="5">
        <v>0</v>
      </c>
      <c r="F1021" s="1">
        <v>2</v>
      </c>
      <c r="G1021" s="5">
        <v>79.98</v>
      </c>
      <c r="H1021" t="s">
        <v>26</v>
      </c>
      <c r="I1021" t="s">
        <v>3</v>
      </c>
      <c r="J1021" s="1" t="s">
        <v>155</v>
      </c>
      <c r="K1021" s="1">
        <v>2023</v>
      </c>
    </row>
    <row r="1022" spans="1:11" x14ac:dyDescent="0.35">
      <c r="A1022" s="2">
        <v>45258</v>
      </c>
      <c r="B1022" t="s">
        <v>111</v>
      </c>
      <c r="C1022" t="s">
        <v>34</v>
      </c>
      <c r="D1022" s="1">
        <v>3</v>
      </c>
      <c r="E1022" s="5">
        <v>269.96999999999997</v>
      </c>
      <c r="F1022" s="1">
        <v>4</v>
      </c>
      <c r="G1022" s="5">
        <v>479.96</v>
      </c>
      <c r="H1022" t="s">
        <v>35</v>
      </c>
      <c r="I1022" t="s">
        <v>2</v>
      </c>
      <c r="J1022" s="1" t="s">
        <v>155</v>
      </c>
      <c r="K1022" s="1">
        <v>2023</v>
      </c>
    </row>
    <row r="1023" spans="1:11" x14ac:dyDescent="0.35">
      <c r="A1023" s="2">
        <v>45259</v>
      </c>
      <c r="B1023" t="s">
        <v>104</v>
      </c>
      <c r="C1023" t="s">
        <v>28</v>
      </c>
      <c r="D1023" s="1">
        <v>1</v>
      </c>
      <c r="E1023" s="5">
        <v>199.99</v>
      </c>
      <c r="F1023" s="1">
        <v>1</v>
      </c>
      <c r="G1023" s="5">
        <v>249.99</v>
      </c>
      <c r="H1023" t="s">
        <v>29</v>
      </c>
      <c r="I1023" t="s">
        <v>2</v>
      </c>
      <c r="J1023" s="1" t="s">
        <v>155</v>
      </c>
      <c r="K1023" s="1">
        <v>2023</v>
      </c>
    </row>
    <row r="1024" spans="1:11" x14ac:dyDescent="0.35">
      <c r="A1024" s="2">
        <v>45260</v>
      </c>
      <c r="B1024" t="s">
        <v>131</v>
      </c>
      <c r="C1024" t="s">
        <v>16</v>
      </c>
      <c r="D1024" s="1">
        <v>2</v>
      </c>
      <c r="E1024" s="5">
        <v>69.099999999999994</v>
      </c>
      <c r="F1024" s="1">
        <v>5</v>
      </c>
      <c r="G1024" s="5">
        <v>265.75</v>
      </c>
      <c r="H1024" t="s">
        <v>58</v>
      </c>
      <c r="I1024" t="s">
        <v>13</v>
      </c>
      <c r="J1024" s="1" t="s">
        <v>155</v>
      </c>
      <c r="K1024" s="1">
        <v>2023</v>
      </c>
    </row>
    <row r="1025" spans="1:11" x14ac:dyDescent="0.35">
      <c r="A1025" s="2">
        <v>45261</v>
      </c>
      <c r="B1025" t="s">
        <v>117</v>
      </c>
      <c r="C1025" t="s">
        <v>42</v>
      </c>
      <c r="D1025" s="1">
        <v>0</v>
      </c>
      <c r="E1025" s="5">
        <v>0</v>
      </c>
      <c r="F1025" s="1">
        <v>2</v>
      </c>
      <c r="G1025" s="5">
        <v>1299.98</v>
      </c>
      <c r="H1025" t="s">
        <v>29</v>
      </c>
      <c r="I1025" t="s">
        <v>3</v>
      </c>
      <c r="J1025" s="1" t="s">
        <v>156</v>
      </c>
      <c r="K1025" s="1">
        <v>2023</v>
      </c>
    </row>
    <row r="1026" spans="1:11" x14ac:dyDescent="0.35">
      <c r="A1026" s="2">
        <v>45262</v>
      </c>
      <c r="B1026" t="s">
        <v>124</v>
      </c>
      <c r="C1026" t="s">
        <v>51</v>
      </c>
      <c r="D1026" s="1">
        <v>2</v>
      </c>
      <c r="E1026" s="5">
        <v>193.5</v>
      </c>
      <c r="F1026" s="1">
        <v>1</v>
      </c>
      <c r="G1026" s="5">
        <v>129</v>
      </c>
      <c r="H1026" t="s">
        <v>52</v>
      </c>
      <c r="I1026" t="s">
        <v>8</v>
      </c>
      <c r="J1026" s="1" t="s">
        <v>156</v>
      </c>
      <c r="K1026" s="1">
        <v>2023</v>
      </c>
    </row>
    <row r="1027" spans="1:11" x14ac:dyDescent="0.35">
      <c r="A1027" s="2">
        <v>45263</v>
      </c>
      <c r="B1027" t="s">
        <v>103</v>
      </c>
      <c r="C1027" t="s">
        <v>27</v>
      </c>
      <c r="D1027" s="1">
        <v>2</v>
      </c>
      <c r="E1027" s="5">
        <v>469</v>
      </c>
      <c r="F1027" s="1">
        <v>3</v>
      </c>
      <c r="G1027" s="5">
        <v>827.64</v>
      </c>
      <c r="H1027" t="s">
        <v>19</v>
      </c>
      <c r="I1027" t="s">
        <v>0</v>
      </c>
      <c r="J1027" s="1" t="s">
        <v>156</v>
      </c>
      <c r="K1027" s="1">
        <v>2023</v>
      </c>
    </row>
    <row r="1028" spans="1:11" x14ac:dyDescent="0.35">
      <c r="A1028" s="2">
        <v>45264</v>
      </c>
      <c r="B1028" t="s">
        <v>106</v>
      </c>
      <c r="C1028" t="s">
        <v>37</v>
      </c>
      <c r="D1028" s="1">
        <v>1</v>
      </c>
      <c r="E1028" s="5">
        <v>21.99</v>
      </c>
      <c r="F1028" s="1">
        <v>1</v>
      </c>
      <c r="G1028" s="5">
        <v>39.99</v>
      </c>
      <c r="H1028" t="s">
        <v>23</v>
      </c>
      <c r="I1028" t="s">
        <v>2</v>
      </c>
      <c r="J1028" s="1" t="s">
        <v>156</v>
      </c>
      <c r="K1028" s="1">
        <v>2023</v>
      </c>
    </row>
    <row r="1029" spans="1:11" x14ac:dyDescent="0.35">
      <c r="A1029" s="2">
        <v>45265</v>
      </c>
      <c r="B1029" t="s">
        <v>131</v>
      </c>
      <c r="C1029" t="s">
        <v>16</v>
      </c>
      <c r="D1029" s="1">
        <v>3</v>
      </c>
      <c r="E1029" s="5">
        <v>103.64999999999999</v>
      </c>
      <c r="F1029" s="1">
        <v>2</v>
      </c>
      <c r="G1029" s="5">
        <v>106.3</v>
      </c>
      <c r="H1029" t="s">
        <v>58</v>
      </c>
      <c r="I1029" t="s">
        <v>13</v>
      </c>
      <c r="J1029" s="1" t="s">
        <v>156</v>
      </c>
      <c r="K1029" s="1">
        <v>2023</v>
      </c>
    </row>
    <row r="1030" spans="1:11" x14ac:dyDescent="0.35">
      <c r="A1030" s="2">
        <v>45266</v>
      </c>
      <c r="B1030" t="s">
        <v>124</v>
      </c>
      <c r="C1030" t="s">
        <v>51</v>
      </c>
      <c r="D1030" s="1">
        <v>0</v>
      </c>
      <c r="E1030" s="5">
        <v>0</v>
      </c>
      <c r="F1030" s="1">
        <v>4</v>
      </c>
      <c r="G1030" s="5">
        <v>516</v>
      </c>
      <c r="H1030" t="s">
        <v>52</v>
      </c>
      <c r="I1030" t="s">
        <v>8</v>
      </c>
      <c r="J1030" s="1" t="s">
        <v>156</v>
      </c>
      <c r="K1030" s="1">
        <v>2023</v>
      </c>
    </row>
    <row r="1031" spans="1:11" x14ac:dyDescent="0.35">
      <c r="A1031" s="2">
        <v>45267</v>
      </c>
      <c r="B1031" t="s">
        <v>112</v>
      </c>
      <c r="C1031" t="s">
        <v>39</v>
      </c>
      <c r="D1031" s="1">
        <v>1</v>
      </c>
      <c r="E1031" s="5">
        <v>207.99</v>
      </c>
      <c r="F1031" s="1">
        <v>1</v>
      </c>
      <c r="G1031" s="5">
        <v>259.99</v>
      </c>
      <c r="H1031" t="s">
        <v>29</v>
      </c>
      <c r="I1031" t="s">
        <v>3</v>
      </c>
      <c r="J1031" s="1" t="s">
        <v>156</v>
      </c>
      <c r="K1031" s="1">
        <v>2023</v>
      </c>
    </row>
    <row r="1032" spans="1:11" x14ac:dyDescent="0.35">
      <c r="A1032" s="2">
        <v>45268</v>
      </c>
      <c r="B1032" t="s">
        <v>99</v>
      </c>
      <c r="C1032" t="s">
        <v>21</v>
      </c>
      <c r="D1032" s="1">
        <v>0</v>
      </c>
      <c r="E1032" s="5">
        <v>0</v>
      </c>
      <c r="F1032" s="1">
        <v>4</v>
      </c>
      <c r="G1032" s="5">
        <v>279.95999999999998</v>
      </c>
      <c r="H1032" t="s">
        <v>19</v>
      </c>
      <c r="I1032" t="s">
        <v>0</v>
      </c>
      <c r="J1032" s="1" t="s">
        <v>156</v>
      </c>
      <c r="K1032" s="1">
        <v>2023</v>
      </c>
    </row>
    <row r="1033" spans="1:11" x14ac:dyDescent="0.35">
      <c r="A1033" s="2">
        <v>45269</v>
      </c>
      <c r="B1033" t="s">
        <v>97</v>
      </c>
      <c r="C1033" t="s">
        <v>18</v>
      </c>
      <c r="D1033" s="1">
        <v>2</v>
      </c>
      <c r="E1033" s="5">
        <v>349.98</v>
      </c>
      <c r="F1033" s="1">
        <v>2</v>
      </c>
      <c r="G1033" s="5">
        <v>499.98</v>
      </c>
      <c r="H1033" t="s">
        <v>19</v>
      </c>
      <c r="I1033" t="s">
        <v>0</v>
      </c>
      <c r="J1033" s="1" t="s">
        <v>156</v>
      </c>
      <c r="K1033" s="1">
        <v>2023</v>
      </c>
    </row>
    <row r="1034" spans="1:11" x14ac:dyDescent="0.35">
      <c r="A1034" s="2">
        <v>45270</v>
      </c>
      <c r="B1034" t="s">
        <v>110</v>
      </c>
      <c r="C1034" t="s">
        <v>32</v>
      </c>
      <c r="D1034" s="1">
        <v>0</v>
      </c>
      <c r="E1034" s="5">
        <v>0</v>
      </c>
      <c r="F1034" s="1">
        <v>2</v>
      </c>
      <c r="G1034" s="5">
        <v>83.76</v>
      </c>
      <c r="H1034" t="s">
        <v>33</v>
      </c>
      <c r="I1034" t="s">
        <v>2</v>
      </c>
      <c r="J1034" s="1" t="s">
        <v>156</v>
      </c>
      <c r="K1034" s="1">
        <v>2023</v>
      </c>
    </row>
    <row r="1035" spans="1:11" x14ac:dyDescent="0.35">
      <c r="A1035" s="2">
        <v>45271</v>
      </c>
      <c r="B1035" t="s">
        <v>110</v>
      </c>
      <c r="C1035" t="s">
        <v>32</v>
      </c>
      <c r="D1035" s="1">
        <v>1</v>
      </c>
      <c r="E1035" s="5">
        <v>23.03</v>
      </c>
      <c r="F1035" s="1">
        <v>2</v>
      </c>
      <c r="G1035" s="5">
        <v>83.76</v>
      </c>
      <c r="H1035" t="s">
        <v>33</v>
      </c>
      <c r="I1035" t="s">
        <v>2</v>
      </c>
      <c r="J1035" s="1" t="s">
        <v>156</v>
      </c>
      <c r="K1035" s="1">
        <v>2023</v>
      </c>
    </row>
    <row r="1036" spans="1:11" x14ac:dyDescent="0.35">
      <c r="A1036" s="2">
        <v>45272</v>
      </c>
      <c r="B1036" t="s">
        <v>122</v>
      </c>
      <c r="C1036" t="s">
        <v>49</v>
      </c>
      <c r="D1036" s="1">
        <v>2</v>
      </c>
      <c r="E1036" s="5">
        <v>423.3</v>
      </c>
      <c r="F1036" s="1">
        <v>1</v>
      </c>
      <c r="G1036" s="5">
        <v>249</v>
      </c>
      <c r="H1036" t="s">
        <v>133</v>
      </c>
      <c r="I1036" t="s">
        <v>8</v>
      </c>
      <c r="J1036" s="1" t="s">
        <v>156</v>
      </c>
      <c r="K1036" s="1">
        <v>2023</v>
      </c>
    </row>
    <row r="1037" spans="1:11" x14ac:dyDescent="0.35">
      <c r="A1037" s="2">
        <v>45273</v>
      </c>
      <c r="B1037" t="s">
        <v>111</v>
      </c>
      <c r="C1037" t="s">
        <v>34</v>
      </c>
      <c r="D1037" s="1">
        <v>3</v>
      </c>
      <c r="E1037" s="5">
        <v>269.96999999999997</v>
      </c>
      <c r="F1037" s="1">
        <v>3</v>
      </c>
      <c r="G1037" s="5">
        <v>359.97</v>
      </c>
      <c r="H1037" t="s">
        <v>35</v>
      </c>
      <c r="I1037" t="s">
        <v>2</v>
      </c>
      <c r="J1037" s="1" t="s">
        <v>156</v>
      </c>
      <c r="K1037" s="1">
        <v>2023</v>
      </c>
    </row>
    <row r="1038" spans="1:11" x14ac:dyDescent="0.35">
      <c r="A1038" s="2">
        <v>45274</v>
      </c>
      <c r="B1038" t="s">
        <v>108</v>
      </c>
      <c r="C1038" t="s">
        <v>30</v>
      </c>
      <c r="D1038" s="1">
        <v>1</v>
      </c>
      <c r="E1038" s="5">
        <v>32.71</v>
      </c>
      <c r="F1038" s="1">
        <v>3</v>
      </c>
      <c r="G1038" s="5">
        <v>150.96</v>
      </c>
      <c r="H1038" t="s">
        <v>33</v>
      </c>
      <c r="I1038" t="s">
        <v>2</v>
      </c>
      <c r="J1038" s="1" t="s">
        <v>156</v>
      </c>
      <c r="K1038" s="1">
        <v>2023</v>
      </c>
    </row>
    <row r="1039" spans="1:11" x14ac:dyDescent="0.35">
      <c r="A1039" s="2">
        <v>45275</v>
      </c>
      <c r="B1039" t="s">
        <v>123</v>
      </c>
      <c r="C1039" t="s">
        <v>50</v>
      </c>
      <c r="D1039" s="1">
        <v>1</v>
      </c>
      <c r="E1039" s="5">
        <v>96.75</v>
      </c>
      <c r="F1039" s="1">
        <v>2</v>
      </c>
      <c r="G1039" s="5">
        <v>258</v>
      </c>
      <c r="H1039" t="s">
        <v>48</v>
      </c>
      <c r="I1039" t="s">
        <v>8</v>
      </c>
      <c r="J1039" s="1" t="s">
        <v>156</v>
      </c>
      <c r="K1039" s="1">
        <v>2023</v>
      </c>
    </row>
    <row r="1040" spans="1:11" x14ac:dyDescent="0.35">
      <c r="A1040" s="2">
        <v>45276</v>
      </c>
      <c r="B1040" t="s">
        <v>99</v>
      </c>
      <c r="C1040" t="s">
        <v>21</v>
      </c>
      <c r="D1040" s="1">
        <v>3</v>
      </c>
      <c r="E1040" s="5">
        <v>125.97</v>
      </c>
      <c r="F1040" s="1">
        <v>4</v>
      </c>
      <c r="G1040" s="5">
        <v>279.95999999999998</v>
      </c>
      <c r="H1040" t="s">
        <v>19</v>
      </c>
      <c r="I1040" t="s">
        <v>0</v>
      </c>
      <c r="J1040" s="1" t="s">
        <v>156</v>
      </c>
      <c r="K1040" s="1">
        <v>2023</v>
      </c>
    </row>
    <row r="1041" spans="1:11" x14ac:dyDescent="0.35">
      <c r="A1041" s="2">
        <v>45277</v>
      </c>
      <c r="B1041" t="s">
        <v>130</v>
      </c>
      <c r="C1041" t="s">
        <v>56</v>
      </c>
      <c r="D1041" s="1">
        <v>0</v>
      </c>
      <c r="E1041" s="5">
        <v>0</v>
      </c>
      <c r="F1041" s="1">
        <v>2</v>
      </c>
      <c r="G1041" s="5">
        <v>698</v>
      </c>
      <c r="H1041" t="s">
        <v>57</v>
      </c>
      <c r="I1041" t="s">
        <v>13</v>
      </c>
      <c r="J1041" s="1" t="s">
        <v>156</v>
      </c>
      <c r="K1041" s="1">
        <v>2023</v>
      </c>
    </row>
    <row r="1042" spans="1:11" x14ac:dyDescent="0.35">
      <c r="A1042" s="2">
        <v>45278</v>
      </c>
      <c r="B1042" t="s">
        <v>102</v>
      </c>
      <c r="C1042" t="s">
        <v>25</v>
      </c>
      <c r="D1042" s="1">
        <v>1</v>
      </c>
      <c r="E1042" s="5">
        <v>15</v>
      </c>
      <c r="F1042" s="1">
        <v>5</v>
      </c>
      <c r="G1042" s="5">
        <v>149.94999999999999</v>
      </c>
      <c r="H1042" t="s">
        <v>26</v>
      </c>
      <c r="I1042" t="s">
        <v>0</v>
      </c>
      <c r="J1042" s="1" t="s">
        <v>156</v>
      </c>
      <c r="K1042" s="1">
        <v>2023</v>
      </c>
    </row>
    <row r="1043" spans="1:11" x14ac:dyDescent="0.35">
      <c r="A1043" s="2">
        <v>45279</v>
      </c>
      <c r="B1043" t="s">
        <v>96</v>
      </c>
      <c r="C1043" t="s">
        <v>1</v>
      </c>
      <c r="D1043" s="1">
        <v>0</v>
      </c>
      <c r="E1043" s="5">
        <v>0</v>
      </c>
      <c r="F1043" s="1">
        <v>1</v>
      </c>
      <c r="G1043" s="5">
        <v>431.99</v>
      </c>
      <c r="H1043" t="s">
        <v>17</v>
      </c>
      <c r="I1043" t="s">
        <v>0</v>
      </c>
      <c r="J1043" s="1" t="s">
        <v>156</v>
      </c>
      <c r="K1043" s="1">
        <v>2023</v>
      </c>
    </row>
    <row r="1044" spans="1:11" x14ac:dyDescent="0.35">
      <c r="A1044" s="2">
        <v>45280</v>
      </c>
      <c r="B1044" t="s">
        <v>112</v>
      </c>
      <c r="C1044" t="s">
        <v>39</v>
      </c>
      <c r="D1044" s="1">
        <v>1</v>
      </c>
      <c r="E1044" s="5">
        <v>207.99</v>
      </c>
      <c r="F1044" s="1">
        <v>3</v>
      </c>
      <c r="G1044" s="5">
        <v>779.97</v>
      </c>
      <c r="H1044" t="s">
        <v>29</v>
      </c>
      <c r="I1044" t="s">
        <v>3</v>
      </c>
      <c r="J1044" s="1" t="s">
        <v>156</v>
      </c>
      <c r="K1044" s="1">
        <v>2023</v>
      </c>
    </row>
    <row r="1045" spans="1:11" x14ac:dyDescent="0.35">
      <c r="A1045" s="2">
        <v>45281</v>
      </c>
      <c r="B1045" t="s">
        <v>112</v>
      </c>
      <c r="C1045" t="s">
        <v>39</v>
      </c>
      <c r="D1045" s="1">
        <v>1</v>
      </c>
      <c r="E1045" s="5">
        <v>207.99</v>
      </c>
      <c r="F1045" s="1">
        <v>5</v>
      </c>
      <c r="G1045" s="5">
        <v>1299.95</v>
      </c>
      <c r="H1045" t="s">
        <v>29</v>
      </c>
      <c r="I1045" t="s">
        <v>3</v>
      </c>
      <c r="J1045" s="1" t="s">
        <v>156</v>
      </c>
      <c r="K1045" s="1">
        <v>2023</v>
      </c>
    </row>
    <row r="1046" spans="1:11" x14ac:dyDescent="0.35">
      <c r="A1046" s="2">
        <v>45282</v>
      </c>
      <c r="B1046" t="s">
        <v>107</v>
      </c>
      <c r="C1046" t="s">
        <v>38</v>
      </c>
      <c r="D1046" s="1">
        <v>3</v>
      </c>
      <c r="E1046" s="5">
        <v>65.97</v>
      </c>
      <c r="F1046" s="1">
        <v>5</v>
      </c>
      <c r="G1046" s="5">
        <v>199.95</v>
      </c>
      <c r="H1046" t="s">
        <v>23</v>
      </c>
      <c r="I1046" t="s">
        <v>2</v>
      </c>
      <c r="J1046" s="1" t="s">
        <v>156</v>
      </c>
      <c r="K1046" s="1">
        <v>2023</v>
      </c>
    </row>
    <row r="1047" spans="1:11" x14ac:dyDescent="0.35">
      <c r="A1047" s="2">
        <v>45283</v>
      </c>
      <c r="B1047" t="s">
        <v>96</v>
      </c>
      <c r="C1047" t="s">
        <v>1</v>
      </c>
      <c r="D1047" s="1">
        <v>2</v>
      </c>
      <c r="E1047" s="5">
        <v>691.18</v>
      </c>
      <c r="F1047" s="1">
        <v>2</v>
      </c>
      <c r="G1047" s="5">
        <v>863.98</v>
      </c>
      <c r="H1047" t="s">
        <v>17</v>
      </c>
      <c r="I1047" t="s">
        <v>0</v>
      </c>
      <c r="J1047" s="1" t="s">
        <v>156</v>
      </c>
      <c r="K1047" s="1">
        <v>2023</v>
      </c>
    </row>
    <row r="1048" spans="1:11" x14ac:dyDescent="0.35">
      <c r="A1048" s="2">
        <v>45284</v>
      </c>
      <c r="B1048" t="s">
        <v>104</v>
      </c>
      <c r="C1048" t="s">
        <v>28</v>
      </c>
      <c r="D1048" s="1">
        <v>2</v>
      </c>
      <c r="E1048" s="5">
        <v>399.98</v>
      </c>
      <c r="F1048" s="1">
        <v>5</v>
      </c>
      <c r="G1048" s="5">
        <v>1249.95</v>
      </c>
      <c r="H1048" t="s">
        <v>29</v>
      </c>
      <c r="I1048" t="s">
        <v>2</v>
      </c>
      <c r="J1048" s="1" t="s">
        <v>156</v>
      </c>
      <c r="K1048" s="1">
        <v>2023</v>
      </c>
    </row>
    <row r="1049" spans="1:11" x14ac:dyDescent="0.35">
      <c r="A1049" s="2">
        <v>45285</v>
      </c>
      <c r="B1049" t="s">
        <v>114</v>
      </c>
      <c r="C1049" t="s">
        <v>43</v>
      </c>
      <c r="D1049" s="1">
        <v>2</v>
      </c>
      <c r="E1049" s="5">
        <v>40</v>
      </c>
      <c r="F1049" s="1">
        <v>4</v>
      </c>
      <c r="G1049" s="5">
        <v>159.96</v>
      </c>
      <c r="H1049" t="s">
        <v>26</v>
      </c>
      <c r="I1049" t="s">
        <v>3</v>
      </c>
      <c r="J1049" s="1" t="s">
        <v>156</v>
      </c>
      <c r="K1049" s="1">
        <v>2023</v>
      </c>
    </row>
    <row r="1050" spans="1:11" x14ac:dyDescent="0.35">
      <c r="A1050" s="2">
        <v>45286</v>
      </c>
      <c r="B1050" t="s">
        <v>102</v>
      </c>
      <c r="C1050" t="s">
        <v>25</v>
      </c>
      <c r="D1050" s="1">
        <v>0</v>
      </c>
      <c r="E1050" s="5">
        <v>0</v>
      </c>
      <c r="F1050" s="1">
        <v>1</v>
      </c>
      <c r="G1050" s="5">
        <v>29.99</v>
      </c>
      <c r="H1050" t="s">
        <v>26</v>
      </c>
      <c r="I1050" t="s">
        <v>0</v>
      </c>
      <c r="J1050" s="1" t="s">
        <v>156</v>
      </c>
      <c r="K1050" s="1">
        <v>2023</v>
      </c>
    </row>
    <row r="1051" spans="1:11" x14ac:dyDescent="0.35">
      <c r="A1051" s="2">
        <v>45287</v>
      </c>
      <c r="B1051" t="s">
        <v>130</v>
      </c>
      <c r="C1051" t="s">
        <v>56</v>
      </c>
      <c r="D1051" s="1">
        <v>2</v>
      </c>
      <c r="E1051" s="5">
        <v>488.6</v>
      </c>
      <c r="F1051" s="1">
        <v>2</v>
      </c>
      <c r="G1051" s="5">
        <v>698</v>
      </c>
      <c r="H1051" t="s">
        <v>57</v>
      </c>
      <c r="I1051" t="s">
        <v>13</v>
      </c>
      <c r="J1051" s="1" t="s">
        <v>156</v>
      </c>
      <c r="K1051" s="1">
        <v>2023</v>
      </c>
    </row>
    <row r="1052" spans="1:11" x14ac:dyDescent="0.35">
      <c r="A1052" s="2">
        <v>45288</v>
      </c>
      <c r="B1052" t="s">
        <v>103</v>
      </c>
      <c r="C1052" t="s">
        <v>27</v>
      </c>
      <c r="D1052" s="1">
        <v>3</v>
      </c>
      <c r="E1052" s="5">
        <v>703.5</v>
      </c>
      <c r="F1052" s="1">
        <v>2</v>
      </c>
      <c r="G1052" s="5">
        <v>551.76</v>
      </c>
      <c r="H1052" t="s">
        <v>19</v>
      </c>
      <c r="I1052" t="s">
        <v>0</v>
      </c>
      <c r="J1052" s="1" t="s">
        <v>156</v>
      </c>
      <c r="K1052" s="1">
        <v>2023</v>
      </c>
    </row>
    <row r="1053" spans="1:11" x14ac:dyDescent="0.35">
      <c r="A1053" s="2">
        <v>45289</v>
      </c>
      <c r="B1053" t="s">
        <v>121</v>
      </c>
      <c r="C1053" t="s">
        <v>7</v>
      </c>
      <c r="D1053" s="1">
        <v>0</v>
      </c>
      <c r="E1053" s="5">
        <v>0</v>
      </c>
      <c r="F1053" s="1">
        <v>3</v>
      </c>
      <c r="G1053" s="5">
        <v>60</v>
      </c>
      <c r="H1053" t="s">
        <v>48</v>
      </c>
      <c r="I1053" t="s">
        <v>8</v>
      </c>
      <c r="J1053" s="1" t="s">
        <v>156</v>
      </c>
      <c r="K1053" s="1">
        <v>2023</v>
      </c>
    </row>
    <row r="1054" spans="1:11" x14ac:dyDescent="0.35">
      <c r="A1054" s="2">
        <v>45290</v>
      </c>
      <c r="B1054" t="s">
        <v>120</v>
      </c>
      <c r="C1054" t="s">
        <v>6</v>
      </c>
      <c r="D1054" s="1">
        <v>1</v>
      </c>
      <c r="E1054" s="5">
        <v>12600</v>
      </c>
      <c r="F1054" s="1">
        <v>1</v>
      </c>
      <c r="G1054" s="5">
        <v>14000</v>
      </c>
      <c r="H1054" t="s">
        <v>47</v>
      </c>
      <c r="I1054" t="s">
        <v>4</v>
      </c>
      <c r="J1054" s="1" t="s">
        <v>156</v>
      </c>
      <c r="K1054" s="1">
        <v>2023</v>
      </c>
    </row>
    <row r="1055" spans="1:11" x14ac:dyDescent="0.35">
      <c r="A1055" s="2">
        <v>45291</v>
      </c>
      <c r="B1055" t="s">
        <v>116</v>
      </c>
      <c r="C1055" t="s">
        <v>37</v>
      </c>
      <c r="D1055" s="1">
        <v>0</v>
      </c>
      <c r="E1055" s="5">
        <v>0</v>
      </c>
      <c r="F1055" s="1">
        <v>3</v>
      </c>
      <c r="G1055" s="5">
        <v>119.97</v>
      </c>
      <c r="H1055" t="s">
        <v>23</v>
      </c>
      <c r="I1055" t="s">
        <v>3</v>
      </c>
      <c r="J1055" s="1" t="s">
        <v>156</v>
      </c>
      <c r="K1055" s="1">
        <v>2023</v>
      </c>
    </row>
    <row r="1056" spans="1:11" x14ac:dyDescent="0.35">
      <c r="A1056" s="2">
        <v>45292</v>
      </c>
      <c r="B1056" t="s">
        <v>126</v>
      </c>
      <c r="C1056" t="s">
        <v>9</v>
      </c>
      <c r="D1056" s="1">
        <v>3</v>
      </c>
      <c r="E1056" s="5">
        <v>188.97</v>
      </c>
      <c r="F1056" s="1">
        <v>3</v>
      </c>
      <c r="G1056" s="5">
        <v>269.97000000000003</v>
      </c>
      <c r="H1056" t="s">
        <v>54</v>
      </c>
      <c r="I1056" t="s">
        <v>8</v>
      </c>
      <c r="J1056" s="1" t="s">
        <v>145</v>
      </c>
      <c r="K1056" s="1">
        <v>2024</v>
      </c>
    </row>
    <row r="1057" spans="1:11" x14ac:dyDescent="0.35">
      <c r="A1057" s="2">
        <v>45293</v>
      </c>
      <c r="B1057" t="s">
        <v>97</v>
      </c>
      <c r="C1057" t="s">
        <v>18</v>
      </c>
      <c r="D1057" s="1">
        <v>1</v>
      </c>
      <c r="E1057" s="5">
        <v>174.99</v>
      </c>
      <c r="F1057" s="1">
        <v>5</v>
      </c>
      <c r="G1057" s="5">
        <v>1249.95</v>
      </c>
      <c r="H1057" t="s">
        <v>19</v>
      </c>
      <c r="I1057" t="s">
        <v>0</v>
      </c>
      <c r="J1057" s="1" t="s">
        <v>145</v>
      </c>
      <c r="K1057" s="1">
        <v>2024</v>
      </c>
    </row>
    <row r="1058" spans="1:11" x14ac:dyDescent="0.35">
      <c r="A1058" s="2">
        <v>45294</v>
      </c>
      <c r="B1058" t="s">
        <v>111</v>
      </c>
      <c r="C1058" t="s">
        <v>34</v>
      </c>
      <c r="D1058" s="1">
        <v>1</v>
      </c>
      <c r="E1058" s="5">
        <v>89.99</v>
      </c>
      <c r="F1058" s="1">
        <v>2</v>
      </c>
      <c r="G1058" s="5">
        <v>239.98</v>
      </c>
      <c r="H1058" t="s">
        <v>35</v>
      </c>
      <c r="I1058" t="s">
        <v>2</v>
      </c>
      <c r="J1058" s="1" t="s">
        <v>145</v>
      </c>
      <c r="K1058" s="1">
        <v>2024</v>
      </c>
    </row>
    <row r="1059" spans="1:11" x14ac:dyDescent="0.35">
      <c r="A1059" s="2">
        <v>45295</v>
      </c>
      <c r="B1059" t="s">
        <v>117</v>
      </c>
      <c r="C1059" t="s">
        <v>42</v>
      </c>
      <c r="D1059" s="1">
        <v>3</v>
      </c>
      <c r="E1059" s="5">
        <v>1754.97</v>
      </c>
      <c r="F1059" s="1">
        <v>3</v>
      </c>
      <c r="G1059" s="5">
        <v>1949.97</v>
      </c>
      <c r="H1059" t="s">
        <v>29</v>
      </c>
      <c r="I1059" t="s">
        <v>3</v>
      </c>
      <c r="J1059" s="1" t="s">
        <v>145</v>
      </c>
      <c r="K1059" s="1">
        <v>2024</v>
      </c>
    </row>
    <row r="1060" spans="1:11" x14ac:dyDescent="0.35">
      <c r="A1060" s="2">
        <v>45296</v>
      </c>
      <c r="B1060" t="s">
        <v>112</v>
      </c>
      <c r="C1060" t="s">
        <v>39</v>
      </c>
      <c r="D1060" s="1">
        <v>0</v>
      </c>
      <c r="E1060" s="5">
        <v>0</v>
      </c>
      <c r="F1060" s="1">
        <v>1</v>
      </c>
      <c r="G1060" s="5">
        <v>259.99</v>
      </c>
      <c r="H1060" t="s">
        <v>29</v>
      </c>
      <c r="I1060" t="s">
        <v>3</v>
      </c>
      <c r="J1060" s="1" t="s">
        <v>145</v>
      </c>
      <c r="K1060" s="1">
        <v>2024</v>
      </c>
    </row>
    <row r="1061" spans="1:11" x14ac:dyDescent="0.35">
      <c r="A1061" s="2">
        <v>45297</v>
      </c>
      <c r="B1061" t="s">
        <v>97</v>
      </c>
      <c r="C1061" t="s">
        <v>18</v>
      </c>
      <c r="D1061" s="1">
        <v>1</v>
      </c>
      <c r="E1061" s="5">
        <v>174.99</v>
      </c>
      <c r="F1061" s="1">
        <v>4</v>
      </c>
      <c r="G1061" s="5">
        <v>999.96</v>
      </c>
      <c r="H1061" t="s">
        <v>19</v>
      </c>
      <c r="I1061" t="s">
        <v>0</v>
      </c>
      <c r="J1061" s="1" t="s">
        <v>145</v>
      </c>
      <c r="K1061" s="1">
        <v>2024</v>
      </c>
    </row>
    <row r="1062" spans="1:11" x14ac:dyDescent="0.35">
      <c r="A1062" s="2">
        <v>45298</v>
      </c>
      <c r="B1062" t="s">
        <v>106</v>
      </c>
      <c r="C1062" t="s">
        <v>37</v>
      </c>
      <c r="D1062" s="1">
        <v>1</v>
      </c>
      <c r="E1062" s="5">
        <v>21.99</v>
      </c>
      <c r="F1062" s="1">
        <v>1</v>
      </c>
      <c r="G1062" s="5">
        <v>39.99</v>
      </c>
      <c r="H1062" t="s">
        <v>23</v>
      </c>
      <c r="I1062" t="s">
        <v>2</v>
      </c>
      <c r="J1062" s="1" t="s">
        <v>145</v>
      </c>
      <c r="K1062" s="1">
        <v>2024</v>
      </c>
    </row>
    <row r="1063" spans="1:11" x14ac:dyDescent="0.35">
      <c r="A1063" s="2">
        <v>45299</v>
      </c>
      <c r="B1063" t="s">
        <v>116</v>
      </c>
      <c r="C1063" t="s">
        <v>37</v>
      </c>
      <c r="D1063" s="1">
        <v>1</v>
      </c>
      <c r="E1063" s="5">
        <v>20</v>
      </c>
      <c r="F1063" s="1">
        <v>1</v>
      </c>
      <c r="G1063" s="5">
        <v>39.99</v>
      </c>
      <c r="H1063" t="s">
        <v>23</v>
      </c>
      <c r="I1063" t="s">
        <v>3</v>
      </c>
      <c r="J1063" s="1" t="s">
        <v>145</v>
      </c>
      <c r="K1063" s="1">
        <v>2024</v>
      </c>
    </row>
    <row r="1064" spans="1:11" x14ac:dyDescent="0.35">
      <c r="A1064" s="2">
        <v>45300</v>
      </c>
      <c r="B1064" t="s">
        <v>112</v>
      </c>
      <c r="C1064" t="s">
        <v>39</v>
      </c>
      <c r="D1064" s="1">
        <v>2</v>
      </c>
      <c r="E1064" s="5">
        <v>415.98</v>
      </c>
      <c r="F1064" s="1">
        <v>2</v>
      </c>
      <c r="G1064" s="5">
        <v>519.98</v>
      </c>
      <c r="H1064" t="s">
        <v>29</v>
      </c>
      <c r="I1064" t="s">
        <v>3</v>
      </c>
      <c r="J1064" s="1" t="s">
        <v>145</v>
      </c>
      <c r="K1064" s="1">
        <v>2024</v>
      </c>
    </row>
    <row r="1065" spans="1:11" x14ac:dyDescent="0.35">
      <c r="A1065" s="2">
        <v>45301</v>
      </c>
      <c r="B1065" t="s">
        <v>99</v>
      </c>
      <c r="C1065" t="s">
        <v>21</v>
      </c>
      <c r="D1065" s="1">
        <v>1</v>
      </c>
      <c r="E1065" s="5">
        <v>41.99</v>
      </c>
      <c r="F1065" s="1">
        <v>2</v>
      </c>
      <c r="G1065" s="5">
        <v>139.97999999999999</v>
      </c>
      <c r="H1065" t="s">
        <v>19</v>
      </c>
      <c r="I1065" t="s">
        <v>0</v>
      </c>
      <c r="J1065" s="1" t="s">
        <v>145</v>
      </c>
      <c r="K1065" s="1">
        <v>2024</v>
      </c>
    </row>
    <row r="1066" spans="1:11" x14ac:dyDescent="0.35">
      <c r="A1066" s="2">
        <v>45302</v>
      </c>
      <c r="B1066" t="s">
        <v>122</v>
      </c>
      <c r="C1066" t="s">
        <v>49</v>
      </c>
      <c r="D1066" s="1">
        <v>1</v>
      </c>
      <c r="E1066" s="5">
        <v>211.65</v>
      </c>
      <c r="F1066" s="1">
        <v>1</v>
      </c>
      <c r="G1066" s="5">
        <v>249</v>
      </c>
      <c r="H1066" t="s">
        <v>133</v>
      </c>
      <c r="I1066" t="s">
        <v>8</v>
      </c>
      <c r="J1066" s="1" t="s">
        <v>145</v>
      </c>
      <c r="K1066" s="1">
        <v>2024</v>
      </c>
    </row>
    <row r="1067" spans="1:11" x14ac:dyDescent="0.35">
      <c r="A1067" s="2">
        <v>45303</v>
      </c>
      <c r="B1067" t="s">
        <v>101</v>
      </c>
      <c r="C1067" t="s">
        <v>24</v>
      </c>
      <c r="D1067" s="1">
        <v>36</v>
      </c>
      <c r="E1067" s="5">
        <v>504</v>
      </c>
      <c r="F1067" s="1">
        <v>3</v>
      </c>
      <c r="G1067" s="5">
        <v>83.97</v>
      </c>
      <c r="H1067" t="s">
        <v>23</v>
      </c>
      <c r="I1067" t="s">
        <v>0</v>
      </c>
      <c r="J1067" s="1" t="s">
        <v>145</v>
      </c>
      <c r="K1067" s="1">
        <v>2024</v>
      </c>
    </row>
    <row r="1068" spans="1:11" x14ac:dyDescent="0.35">
      <c r="A1068" s="2">
        <v>45304</v>
      </c>
      <c r="B1068" t="s">
        <v>99</v>
      </c>
      <c r="C1068" t="s">
        <v>21</v>
      </c>
      <c r="D1068" s="1">
        <v>0</v>
      </c>
      <c r="E1068" s="5">
        <v>0</v>
      </c>
      <c r="F1068" s="1">
        <v>5</v>
      </c>
      <c r="G1068" s="5">
        <v>349.95</v>
      </c>
      <c r="H1068" t="s">
        <v>19</v>
      </c>
      <c r="I1068" t="s">
        <v>0</v>
      </c>
      <c r="J1068" s="1" t="s">
        <v>145</v>
      </c>
      <c r="K1068" s="1">
        <v>2024</v>
      </c>
    </row>
    <row r="1069" spans="1:11" x14ac:dyDescent="0.35">
      <c r="A1069" s="2">
        <v>45305</v>
      </c>
      <c r="B1069" t="s">
        <v>119</v>
      </c>
      <c r="C1069" t="s">
        <v>45</v>
      </c>
      <c r="D1069" s="1">
        <v>2</v>
      </c>
      <c r="E1069" s="5">
        <v>70</v>
      </c>
      <c r="F1069" s="1">
        <v>1</v>
      </c>
      <c r="G1069" s="5">
        <v>70</v>
      </c>
      <c r="H1069" t="s">
        <v>46</v>
      </c>
      <c r="I1069" t="s">
        <v>4</v>
      </c>
      <c r="J1069" s="1" t="s">
        <v>145</v>
      </c>
      <c r="K1069" s="1">
        <v>2024</v>
      </c>
    </row>
    <row r="1070" spans="1:11" x14ac:dyDescent="0.35">
      <c r="A1070" s="2">
        <v>45306</v>
      </c>
      <c r="B1070" t="s">
        <v>99</v>
      </c>
      <c r="C1070" t="s">
        <v>21</v>
      </c>
      <c r="D1070" s="1">
        <v>0</v>
      </c>
      <c r="E1070" s="5">
        <v>0</v>
      </c>
      <c r="F1070" s="1">
        <v>3</v>
      </c>
      <c r="G1070" s="5">
        <v>209.97</v>
      </c>
      <c r="H1070" t="s">
        <v>19</v>
      </c>
      <c r="I1070" t="s">
        <v>0</v>
      </c>
      <c r="J1070" s="1" t="s">
        <v>145</v>
      </c>
      <c r="K1070" s="1">
        <v>2024</v>
      </c>
    </row>
    <row r="1071" spans="1:11" x14ac:dyDescent="0.35">
      <c r="A1071" s="2">
        <v>45307</v>
      </c>
      <c r="B1071" t="s">
        <v>97</v>
      </c>
      <c r="C1071" t="s">
        <v>18</v>
      </c>
      <c r="D1071" s="1">
        <v>0</v>
      </c>
      <c r="E1071" s="5">
        <v>0</v>
      </c>
      <c r="F1071" s="1">
        <v>4</v>
      </c>
      <c r="G1071" s="5">
        <v>999.96</v>
      </c>
      <c r="H1071" t="s">
        <v>19</v>
      </c>
      <c r="I1071" t="s">
        <v>0</v>
      </c>
      <c r="J1071" s="1" t="s">
        <v>145</v>
      </c>
      <c r="K1071" s="1">
        <v>2024</v>
      </c>
    </row>
    <row r="1072" spans="1:11" x14ac:dyDescent="0.35">
      <c r="A1072" s="2">
        <v>45308</v>
      </c>
      <c r="B1072" t="s">
        <v>108</v>
      </c>
      <c r="C1072" t="s">
        <v>30</v>
      </c>
      <c r="D1072" s="1">
        <v>0</v>
      </c>
      <c r="E1072" s="5">
        <v>0</v>
      </c>
      <c r="F1072" s="1">
        <v>5</v>
      </c>
      <c r="G1072" s="5">
        <v>251.6</v>
      </c>
      <c r="H1072" t="s">
        <v>33</v>
      </c>
      <c r="I1072" t="s">
        <v>2</v>
      </c>
      <c r="J1072" s="1" t="s">
        <v>145</v>
      </c>
      <c r="K1072" s="1">
        <v>2024</v>
      </c>
    </row>
    <row r="1073" spans="1:11" x14ac:dyDescent="0.35">
      <c r="A1073" s="2">
        <v>45309</v>
      </c>
      <c r="B1073" t="s">
        <v>112</v>
      </c>
      <c r="C1073" t="s">
        <v>39</v>
      </c>
      <c r="D1073" s="1">
        <v>3</v>
      </c>
      <c r="E1073" s="5">
        <v>623.97</v>
      </c>
      <c r="F1073" s="1">
        <v>1</v>
      </c>
      <c r="G1073" s="5">
        <v>259.99</v>
      </c>
      <c r="H1073" t="s">
        <v>29</v>
      </c>
      <c r="I1073" t="s">
        <v>3</v>
      </c>
      <c r="J1073" s="1" t="s">
        <v>145</v>
      </c>
      <c r="K1073" s="1">
        <v>2024</v>
      </c>
    </row>
    <row r="1074" spans="1:11" x14ac:dyDescent="0.35">
      <c r="A1074" s="2">
        <v>45310</v>
      </c>
      <c r="B1074" t="s">
        <v>129</v>
      </c>
      <c r="C1074" t="s">
        <v>14</v>
      </c>
      <c r="D1074" s="1">
        <v>0</v>
      </c>
      <c r="E1074" s="5">
        <v>0</v>
      </c>
      <c r="F1074" s="1">
        <v>2</v>
      </c>
      <c r="G1074" s="5">
        <v>799.9</v>
      </c>
      <c r="H1074" t="s">
        <v>17</v>
      </c>
      <c r="I1074" t="s">
        <v>13</v>
      </c>
      <c r="J1074" s="1" t="s">
        <v>145</v>
      </c>
      <c r="K1074" s="1">
        <v>2024</v>
      </c>
    </row>
    <row r="1075" spans="1:11" x14ac:dyDescent="0.35">
      <c r="A1075" s="2">
        <v>45311</v>
      </c>
      <c r="B1075" t="s">
        <v>116</v>
      </c>
      <c r="C1075" t="s">
        <v>37</v>
      </c>
      <c r="D1075" s="1">
        <v>3</v>
      </c>
      <c r="E1075" s="5">
        <v>60</v>
      </c>
      <c r="F1075" s="1">
        <v>5</v>
      </c>
      <c r="G1075" s="5">
        <v>199.95</v>
      </c>
      <c r="H1075" t="s">
        <v>23</v>
      </c>
      <c r="I1075" t="s">
        <v>3</v>
      </c>
      <c r="J1075" s="1" t="s">
        <v>145</v>
      </c>
      <c r="K1075" s="1">
        <v>2024</v>
      </c>
    </row>
    <row r="1076" spans="1:11" x14ac:dyDescent="0.35">
      <c r="A1076" s="2">
        <v>45312</v>
      </c>
      <c r="B1076" t="s">
        <v>110</v>
      </c>
      <c r="C1076" t="s">
        <v>32</v>
      </c>
      <c r="D1076" s="1">
        <v>0</v>
      </c>
      <c r="E1076" s="5">
        <v>0</v>
      </c>
      <c r="F1076" s="1">
        <v>1</v>
      </c>
      <c r="G1076" s="5">
        <v>41.88</v>
      </c>
      <c r="H1076" t="s">
        <v>33</v>
      </c>
      <c r="I1076" t="s">
        <v>2</v>
      </c>
      <c r="J1076" s="1" t="s">
        <v>145</v>
      </c>
      <c r="K1076" s="1">
        <v>2024</v>
      </c>
    </row>
    <row r="1077" spans="1:11" x14ac:dyDescent="0.35">
      <c r="A1077" s="2">
        <v>45313</v>
      </c>
      <c r="B1077" t="s">
        <v>115</v>
      </c>
      <c r="C1077" t="s">
        <v>44</v>
      </c>
      <c r="D1077" s="1">
        <v>51</v>
      </c>
      <c r="E1077" s="5">
        <v>14995.019999999999</v>
      </c>
      <c r="F1077" s="1">
        <v>1</v>
      </c>
      <c r="G1077" s="5">
        <v>326.69</v>
      </c>
      <c r="H1077" t="s">
        <v>41</v>
      </c>
      <c r="I1077" t="s">
        <v>3</v>
      </c>
      <c r="J1077" s="1" t="s">
        <v>145</v>
      </c>
      <c r="K1077" s="1">
        <v>2024</v>
      </c>
    </row>
    <row r="1078" spans="1:11" x14ac:dyDescent="0.35">
      <c r="A1078" s="2">
        <v>45314</v>
      </c>
      <c r="B1078" t="s">
        <v>131</v>
      </c>
      <c r="C1078" t="s">
        <v>16</v>
      </c>
      <c r="D1078" s="1">
        <v>0</v>
      </c>
      <c r="E1078" s="5">
        <v>0</v>
      </c>
      <c r="F1078" s="1">
        <v>3</v>
      </c>
      <c r="G1078" s="5">
        <v>159.44999999999999</v>
      </c>
      <c r="H1078" t="s">
        <v>58</v>
      </c>
      <c r="I1078" t="s">
        <v>13</v>
      </c>
      <c r="J1078" s="1" t="s">
        <v>145</v>
      </c>
      <c r="K1078" s="1">
        <v>2024</v>
      </c>
    </row>
    <row r="1079" spans="1:11" x14ac:dyDescent="0.35">
      <c r="A1079" s="2">
        <v>45315</v>
      </c>
      <c r="B1079" t="s">
        <v>105</v>
      </c>
      <c r="C1079" t="s">
        <v>36</v>
      </c>
      <c r="D1079" s="1">
        <v>3</v>
      </c>
      <c r="E1079" s="5">
        <v>116.97</v>
      </c>
      <c r="F1079" s="1">
        <v>1</v>
      </c>
      <c r="G1079" s="5">
        <v>59.99</v>
      </c>
      <c r="H1079" t="s">
        <v>35</v>
      </c>
      <c r="I1079" t="s">
        <v>2</v>
      </c>
      <c r="J1079" s="1" t="s">
        <v>145</v>
      </c>
      <c r="K1079" s="1">
        <v>2024</v>
      </c>
    </row>
    <row r="1080" spans="1:11" x14ac:dyDescent="0.35">
      <c r="A1080" s="2">
        <v>45316</v>
      </c>
      <c r="B1080" t="s">
        <v>127</v>
      </c>
      <c r="C1080" t="s">
        <v>10</v>
      </c>
      <c r="D1080" s="1">
        <v>0</v>
      </c>
      <c r="E1080" s="5">
        <v>0</v>
      </c>
      <c r="F1080" s="1">
        <v>4</v>
      </c>
      <c r="G1080" s="5">
        <v>239.96</v>
      </c>
      <c r="H1080" t="s">
        <v>55</v>
      </c>
      <c r="I1080" t="s">
        <v>12</v>
      </c>
      <c r="J1080" s="1" t="s">
        <v>145</v>
      </c>
      <c r="K1080" s="1">
        <v>2024</v>
      </c>
    </row>
    <row r="1081" spans="1:11" x14ac:dyDescent="0.35">
      <c r="A1081" s="2">
        <v>45317</v>
      </c>
      <c r="B1081" t="s">
        <v>127</v>
      </c>
      <c r="C1081" t="s">
        <v>10</v>
      </c>
      <c r="D1081" s="1">
        <v>0</v>
      </c>
      <c r="E1081" s="5">
        <v>0</v>
      </c>
      <c r="F1081" s="1">
        <v>5</v>
      </c>
      <c r="G1081" s="5">
        <v>299.95</v>
      </c>
      <c r="H1081" t="s">
        <v>55</v>
      </c>
      <c r="I1081" t="s">
        <v>12</v>
      </c>
      <c r="J1081" s="1" t="s">
        <v>145</v>
      </c>
      <c r="K1081" s="1">
        <v>2024</v>
      </c>
    </row>
    <row r="1082" spans="1:11" x14ac:dyDescent="0.35">
      <c r="A1082" s="2">
        <v>45318</v>
      </c>
      <c r="B1082" t="s">
        <v>110</v>
      </c>
      <c r="C1082" t="s">
        <v>32</v>
      </c>
      <c r="D1082" s="1">
        <v>2</v>
      </c>
      <c r="E1082" s="5">
        <v>46.06</v>
      </c>
      <c r="F1082" s="1">
        <v>3</v>
      </c>
      <c r="G1082" s="5">
        <v>125.64</v>
      </c>
      <c r="H1082" t="s">
        <v>33</v>
      </c>
      <c r="I1082" t="s">
        <v>2</v>
      </c>
      <c r="J1082" s="1" t="s">
        <v>145</v>
      </c>
      <c r="K1082" s="1">
        <v>2024</v>
      </c>
    </row>
    <row r="1083" spans="1:11" x14ac:dyDescent="0.35">
      <c r="A1083" s="2">
        <v>45319</v>
      </c>
      <c r="B1083" t="s">
        <v>124</v>
      </c>
      <c r="C1083" t="s">
        <v>51</v>
      </c>
      <c r="D1083" s="1">
        <v>1</v>
      </c>
      <c r="E1083" s="5">
        <v>96.75</v>
      </c>
      <c r="F1083" s="1">
        <v>2</v>
      </c>
      <c r="G1083" s="5">
        <v>258</v>
      </c>
      <c r="H1083" t="s">
        <v>52</v>
      </c>
      <c r="I1083" t="s">
        <v>8</v>
      </c>
      <c r="J1083" s="1" t="s">
        <v>145</v>
      </c>
      <c r="K1083" s="1">
        <v>2024</v>
      </c>
    </row>
    <row r="1084" spans="1:11" x14ac:dyDescent="0.35">
      <c r="A1084" s="2">
        <v>45320</v>
      </c>
      <c r="B1084" t="s">
        <v>110</v>
      </c>
      <c r="C1084" t="s">
        <v>32</v>
      </c>
      <c r="D1084" s="1">
        <v>0</v>
      </c>
      <c r="E1084" s="5">
        <v>0</v>
      </c>
      <c r="F1084" s="1">
        <v>1</v>
      </c>
      <c r="G1084" s="5">
        <v>41.88</v>
      </c>
      <c r="H1084" t="s">
        <v>33</v>
      </c>
      <c r="I1084" t="s">
        <v>2</v>
      </c>
      <c r="J1084" s="1" t="s">
        <v>145</v>
      </c>
      <c r="K1084" s="1">
        <v>2024</v>
      </c>
    </row>
    <row r="1085" spans="1:11" x14ac:dyDescent="0.35">
      <c r="A1085" s="2">
        <v>45321</v>
      </c>
      <c r="B1085" t="s">
        <v>97</v>
      </c>
      <c r="C1085" t="s">
        <v>18</v>
      </c>
      <c r="D1085" s="1">
        <v>0</v>
      </c>
      <c r="E1085" s="5">
        <v>0</v>
      </c>
      <c r="F1085" s="1">
        <v>2</v>
      </c>
      <c r="G1085" s="5">
        <v>499.98</v>
      </c>
      <c r="H1085" t="s">
        <v>19</v>
      </c>
      <c r="I1085" t="s">
        <v>0</v>
      </c>
      <c r="J1085" s="1" t="s">
        <v>145</v>
      </c>
      <c r="K1085" s="1">
        <v>2024</v>
      </c>
    </row>
    <row r="1086" spans="1:11" x14ac:dyDescent="0.35">
      <c r="A1086" s="2">
        <v>45322</v>
      </c>
      <c r="B1086" t="s">
        <v>100</v>
      </c>
      <c r="C1086" t="s">
        <v>22</v>
      </c>
      <c r="D1086" s="1">
        <v>1</v>
      </c>
      <c r="E1086" s="5">
        <v>10</v>
      </c>
      <c r="F1086" s="1">
        <v>3</v>
      </c>
      <c r="G1086" s="5">
        <v>59.97</v>
      </c>
      <c r="H1086" t="s">
        <v>23</v>
      </c>
      <c r="I1086" t="s">
        <v>0</v>
      </c>
      <c r="J1086" s="1" t="s">
        <v>145</v>
      </c>
      <c r="K1086" s="1">
        <v>2024</v>
      </c>
    </row>
    <row r="1087" spans="1:11" x14ac:dyDescent="0.35">
      <c r="A1087" s="2">
        <v>45323</v>
      </c>
      <c r="B1087" t="s">
        <v>122</v>
      </c>
      <c r="C1087" t="s">
        <v>49</v>
      </c>
      <c r="D1087" s="1">
        <v>43</v>
      </c>
      <c r="E1087" s="5">
        <v>9100.9500000000007</v>
      </c>
      <c r="F1087" s="1">
        <v>5</v>
      </c>
      <c r="G1087" s="5">
        <v>1245</v>
      </c>
      <c r="H1087" t="s">
        <v>133</v>
      </c>
      <c r="I1087" t="s">
        <v>8</v>
      </c>
      <c r="J1087" s="1" t="s">
        <v>146</v>
      </c>
      <c r="K1087" s="1">
        <v>2024</v>
      </c>
    </row>
    <row r="1088" spans="1:11" x14ac:dyDescent="0.35">
      <c r="A1088" s="2">
        <v>45324</v>
      </c>
      <c r="B1088" t="s">
        <v>112</v>
      </c>
      <c r="C1088" t="s">
        <v>39</v>
      </c>
      <c r="D1088" s="1">
        <v>0</v>
      </c>
      <c r="E1088" s="5">
        <v>0</v>
      </c>
      <c r="F1088" s="1">
        <v>4</v>
      </c>
      <c r="G1088" s="5">
        <v>1039.96</v>
      </c>
      <c r="H1088" t="s">
        <v>29</v>
      </c>
      <c r="I1088" t="s">
        <v>3</v>
      </c>
      <c r="J1088" s="1" t="s">
        <v>146</v>
      </c>
      <c r="K1088" s="1">
        <v>2024</v>
      </c>
    </row>
    <row r="1089" spans="1:11" x14ac:dyDescent="0.35">
      <c r="A1089" s="2">
        <v>45325</v>
      </c>
      <c r="B1089" t="s">
        <v>119</v>
      </c>
      <c r="C1089" t="s">
        <v>45</v>
      </c>
      <c r="D1089" s="1">
        <v>3</v>
      </c>
      <c r="E1089" s="5">
        <v>105</v>
      </c>
      <c r="F1089" s="1">
        <v>1</v>
      </c>
      <c r="G1089" s="5">
        <v>70</v>
      </c>
      <c r="H1089" t="s">
        <v>46</v>
      </c>
      <c r="I1089" t="s">
        <v>4</v>
      </c>
      <c r="J1089" s="1" t="s">
        <v>146</v>
      </c>
      <c r="K1089" s="1">
        <v>2024</v>
      </c>
    </row>
    <row r="1090" spans="1:11" x14ac:dyDescent="0.35">
      <c r="A1090" s="2">
        <v>45326</v>
      </c>
      <c r="B1090" t="s">
        <v>120</v>
      </c>
      <c r="C1090" t="s">
        <v>6</v>
      </c>
      <c r="D1090" s="1">
        <v>5</v>
      </c>
      <c r="E1090" s="5">
        <v>63000</v>
      </c>
      <c r="F1090" s="1">
        <v>1</v>
      </c>
      <c r="G1090" s="5">
        <v>14000</v>
      </c>
      <c r="H1090" t="s">
        <v>47</v>
      </c>
      <c r="I1090" t="s">
        <v>4</v>
      </c>
      <c r="J1090" s="1" t="s">
        <v>146</v>
      </c>
      <c r="K1090" s="1">
        <v>2024</v>
      </c>
    </row>
    <row r="1091" spans="1:11" x14ac:dyDescent="0.35">
      <c r="A1091" s="2">
        <v>45327</v>
      </c>
      <c r="B1091" t="s">
        <v>130</v>
      </c>
      <c r="C1091" t="s">
        <v>56</v>
      </c>
      <c r="D1091" s="1">
        <v>2</v>
      </c>
      <c r="E1091" s="5">
        <v>488.6</v>
      </c>
      <c r="F1091" s="1">
        <v>4</v>
      </c>
      <c r="G1091" s="5">
        <v>1396</v>
      </c>
      <c r="H1091" t="s">
        <v>57</v>
      </c>
      <c r="I1091" t="s">
        <v>13</v>
      </c>
      <c r="J1091" s="1" t="s">
        <v>146</v>
      </c>
      <c r="K1091" s="1">
        <v>2024</v>
      </c>
    </row>
    <row r="1092" spans="1:11" x14ac:dyDescent="0.35">
      <c r="A1092" s="2">
        <v>45328</v>
      </c>
      <c r="B1092" t="s">
        <v>100</v>
      </c>
      <c r="C1092" t="s">
        <v>22</v>
      </c>
      <c r="D1092" s="1">
        <v>2</v>
      </c>
      <c r="E1092" s="5">
        <v>20</v>
      </c>
      <c r="F1092" s="1">
        <v>5</v>
      </c>
      <c r="G1092" s="5">
        <v>99.95</v>
      </c>
      <c r="H1092" t="s">
        <v>23</v>
      </c>
      <c r="I1092" t="s">
        <v>0</v>
      </c>
      <c r="J1092" s="1" t="s">
        <v>146</v>
      </c>
      <c r="K1092" s="1">
        <v>2024</v>
      </c>
    </row>
    <row r="1093" spans="1:11" x14ac:dyDescent="0.35">
      <c r="A1093" s="2">
        <v>45329</v>
      </c>
      <c r="B1093" t="s">
        <v>98</v>
      </c>
      <c r="C1093" t="s">
        <v>20</v>
      </c>
      <c r="D1093" s="1">
        <v>1</v>
      </c>
      <c r="E1093" s="5">
        <v>64.989999999999995</v>
      </c>
      <c r="F1093" s="1">
        <v>4</v>
      </c>
      <c r="G1093" s="5">
        <v>399.96</v>
      </c>
      <c r="H1093" t="s">
        <v>19</v>
      </c>
      <c r="I1093" t="s">
        <v>0</v>
      </c>
      <c r="J1093" s="1" t="s">
        <v>146</v>
      </c>
      <c r="K1093" s="1">
        <v>2024</v>
      </c>
    </row>
    <row r="1094" spans="1:11" x14ac:dyDescent="0.35">
      <c r="A1094" s="2">
        <v>45330</v>
      </c>
      <c r="B1094" t="s">
        <v>100</v>
      </c>
      <c r="C1094" t="s">
        <v>22</v>
      </c>
      <c r="D1094" s="1">
        <v>1</v>
      </c>
      <c r="E1094" s="5">
        <v>10</v>
      </c>
      <c r="F1094" s="1">
        <v>2</v>
      </c>
      <c r="G1094" s="5">
        <v>39.979999999999997</v>
      </c>
      <c r="H1094" t="s">
        <v>23</v>
      </c>
      <c r="I1094" t="s">
        <v>0</v>
      </c>
      <c r="J1094" s="1" t="s">
        <v>146</v>
      </c>
      <c r="K1094" s="1">
        <v>2024</v>
      </c>
    </row>
    <row r="1095" spans="1:11" x14ac:dyDescent="0.35">
      <c r="A1095" s="2">
        <v>45331</v>
      </c>
      <c r="B1095" t="s">
        <v>103</v>
      </c>
      <c r="C1095" t="s">
        <v>27</v>
      </c>
      <c r="D1095" s="1">
        <v>3</v>
      </c>
      <c r="E1095" s="5">
        <v>703.5</v>
      </c>
      <c r="F1095" s="1">
        <v>1</v>
      </c>
      <c r="G1095" s="5">
        <v>275.88</v>
      </c>
      <c r="H1095" t="s">
        <v>19</v>
      </c>
      <c r="I1095" t="s">
        <v>0</v>
      </c>
      <c r="J1095" s="1" t="s">
        <v>146</v>
      </c>
      <c r="K1095" s="1">
        <v>2024</v>
      </c>
    </row>
    <row r="1096" spans="1:11" x14ac:dyDescent="0.35">
      <c r="A1096" s="2">
        <v>45332</v>
      </c>
      <c r="B1096" t="s">
        <v>105</v>
      </c>
      <c r="C1096" t="s">
        <v>36</v>
      </c>
      <c r="D1096" s="1">
        <v>0</v>
      </c>
      <c r="E1096" s="5">
        <v>0</v>
      </c>
      <c r="F1096" s="1">
        <v>3</v>
      </c>
      <c r="G1096" s="5">
        <v>179.97</v>
      </c>
      <c r="H1096" t="s">
        <v>35</v>
      </c>
      <c r="I1096" t="s">
        <v>2</v>
      </c>
      <c r="J1096" s="1" t="s">
        <v>146</v>
      </c>
      <c r="K1096" s="1">
        <v>2024</v>
      </c>
    </row>
    <row r="1097" spans="1:11" x14ac:dyDescent="0.35">
      <c r="A1097" s="2">
        <v>45333</v>
      </c>
      <c r="B1097" t="s">
        <v>120</v>
      </c>
      <c r="C1097" t="s">
        <v>6</v>
      </c>
      <c r="D1097" s="1">
        <v>1</v>
      </c>
      <c r="E1097" s="5">
        <v>12600</v>
      </c>
      <c r="F1097" s="1">
        <v>1</v>
      </c>
      <c r="G1097" s="5">
        <v>14000</v>
      </c>
      <c r="H1097" t="s">
        <v>47</v>
      </c>
      <c r="I1097" t="s">
        <v>4</v>
      </c>
      <c r="J1097" s="1" t="s">
        <v>146</v>
      </c>
      <c r="K1097" s="1">
        <v>2024</v>
      </c>
    </row>
    <row r="1098" spans="1:11" x14ac:dyDescent="0.35">
      <c r="A1098" s="2">
        <v>45334</v>
      </c>
      <c r="B1098" t="s">
        <v>109</v>
      </c>
      <c r="C1098" t="s">
        <v>31</v>
      </c>
      <c r="D1098" s="1">
        <v>0</v>
      </c>
      <c r="E1098" s="5">
        <v>0</v>
      </c>
      <c r="F1098" s="1">
        <v>3</v>
      </c>
      <c r="G1098" s="5">
        <v>359.64</v>
      </c>
      <c r="H1098" t="s">
        <v>33</v>
      </c>
      <c r="I1098" t="s">
        <v>2</v>
      </c>
      <c r="J1098" s="1" t="s">
        <v>146</v>
      </c>
      <c r="K1098" s="1">
        <v>2024</v>
      </c>
    </row>
    <row r="1099" spans="1:11" x14ac:dyDescent="0.35">
      <c r="A1099" s="2">
        <v>45335</v>
      </c>
      <c r="B1099" t="s">
        <v>106</v>
      </c>
      <c r="C1099" t="s">
        <v>37</v>
      </c>
      <c r="D1099" s="1">
        <v>46</v>
      </c>
      <c r="E1099" s="5">
        <v>1011.54</v>
      </c>
      <c r="F1099" s="1">
        <v>5</v>
      </c>
      <c r="G1099" s="5">
        <v>199.95</v>
      </c>
      <c r="H1099" t="s">
        <v>23</v>
      </c>
      <c r="I1099" t="s">
        <v>2</v>
      </c>
      <c r="J1099" s="1" t="s">
        <v>146</v>
      </c>
      <c r="K1099" s="1">
        <v>2024</v>
      </c>
    </row>
    <row r="1100" spans="1:11" x14ac:dyDescent="0.35">
      <c r="A1100" s="2">
        <v>45336</v>
      </c>
      <c r="B1100" t="s">
        <v>108</v>
      </c>
      <c r="C1100" t="s">
        <v>30</v>
      </c>
      <c r="D1100" s="1">
        <v>0</v>
      </c>
      <c r="E1100" s="5">
        <v>0</v>
      </c>
      <c r="F1100" s="1">
        <v>5</v>
      </c>
      <c r="G1100" s="5">
        <v>251.6</v>
      </c>
      <c r="H1100" t="s">
        <v>33</v>
      </c>
      <c r="I1100" t="s">
        <v>2</v>
      </c>
      <c r="J1100" s="1" t="s">
        <v>146</v>
      </c>
      <c r="K1100" s="1">
        <v>2024</v>
      </c>
    </row>
    <row r="1101" spans="1:11" x14ac:dyDescent="0.35">
      <c r="A1101" s="2">
        <v>45337</v>
      </c>
      <c r="B1101" t="s">
        <v>124</v>
      </c>
      <c r="C1101" t="s">
        <v>51</v>
      </c>
      <c r="D1101" s="1">
        <v>3</v>
      </c>
      <c r="E1101" s="5">
        <v>290.25</v>
      </c>
      <c r="F1101" s="1">
        <v>2</v>
      </c>
      <c r="G1101" s="5">
        <v>258</v>
      </c>
      <c r="H1101" t="s">
        <v>52</v>
      </c>
      <c r="I1101" t="s">
        <v>8</v>
      </c>
      <c r="J1101" s="1" t="s">
        <v>146</v>
      </c>
      <c r="K1101" s="1">
        <v>2024</v>
      </c>
    </row>
    <row r="1102" spans="1:11" x14ac:dyDescent="0.35">
      <c r="A1102" s="2">
        <v>45338</v>
      </c>
      <c r="B1102" t="s">
        <v>116</v>
      </c>
      <c r="C1102" t="s">
        <v>37</v>
      </c>
      <c r="D1102" s="1">
        <v>2</v>
      </c>
      <c r="E1102" s="5">
        <v>40</v>
      </c>
      <c r="F1102" s="1">
        <v>3</v>
      </c>
      <c r="G1102" s="5">
        <v>119.97</v>
      </c>
      <c r="H1102" t="s">
        <v>23</v>
      </c>
      <c r="I1102" t="s">
        <v>3</v>
      </c>
      <c r="J1102" s="1" t="s">
        <v>146</v>
      </c>
      <c r="K1102" s="1">
        <v>2024</v>
      </c>
    </row>
    <row r="1103" spans="1:11" x14ac:dyDescent="0.35">
      <c r="A1103" s="2">
        <v>45339</v>
      </c>
      <c r="B1103" t="s">
        <v>116</v>
      </c>
      <c r="C1103" t="s">
        <v>37</v>
      </c>
      <c r="D1103" s="1">
        <v>0</v>
      </c>
      <c r="E1103" s="5">
        <v>0</v>
      </c>
      <c r="F1103" s="1">
        <v>4</v>
      </c>
      <c r="G1103" s="5">
        <v>159.96</v>
      </c>
      <c r="H1103" t="s">
        <v>23</v>
      </c>
      <c r="I1103" t="s">
        <v>3</v>
      </c>
      <c r="J1103" s="1" t="s">
        <v>146</v>
      </c>
      <c r="K1103" s="1">
        <v>2024</v>
      </c>
    </row>
    <row r="1104" spans="1:11" x14ac:dyDescent="0.35">
      <c r="A1104" s="2">
        <v>45340</v>
      </c>
      <c r="B1104" t="s">
        <v>96</v>
      </c>
      <c r="C1104" t="s">
        <v>1</v>
      </c>
      <c r="D1104" s="1">
        <v>1</v>
      </c>
      <c r="E1104" s="5">
        <v>345.59</v>
      </c>
      <c r="F1104" s="1">
        <v>4</v>
      </c>
      <c r="G1104" s="5">
        <v>1727.96</v>
      </c>
      <c r="H1104" t="s">
        <v>17</v>
      </c>
      <c r="I1104" t="s">
        <v>0</v>
      </c>
      <c r="J1104" s="1" t="s">
        <v>146</v>
      </c>
      <c r="K1104" s="1">
        <v>2024</v>
      </c>
    </row>
    <row r="1105" spans="1:11" x14ac:dyDescent="0.35">
      <c r="A1105" s="2">
        <v>45341</v>
      </c>
      <c r="B1105" t="s">
        <v>125</v>
      </c>
      <c r="C1105" t="s">
        <v>53</v>
      </c>
      <c r="D1105" s="1">
        <v>2</v>
      </c>
      <c r="E1105" s="5">
        <v>125.98</v>
      </c>
      <c r="F1105" s="1">
        <v>4</v>
      </c>
      <c r="G1105" s="5">
        <v>359.96</v>
      </c>
      <c r="H1105" t="s">
        <v>23</v>
      </c>
      <c r="I1105" t="s">
        <v>8</v>
      </c>
      <c r="J1105" s="1" t="s">
        <v>146</v>
      </c>
      <c r="K1105" s="1">
        <v>2024</v>
      </c>
    </row>
    <row r="1106" spans="1:11" x14ac:dyDescent="0.35">
      <c r="A1106" s="2">
        <v>45342</v>
      </c>
      <c r="B1106" t="s">
        <v>102</v>
      </c>
      <c r="C1106" t="s">
        <v>25</v>
      </c>
      <c r="D1106" s="1">
        <v>1</v>
      </c>
      <c r="E1106" s="5">
        <v>15</v>
      </c>
      <c r="F1106" s="1">
        <v>3</v>
      </c>
      <c r="G1106" s="5">
        <v>89.97</v>
      </c>
      <c r="H1106" t="s">
        <v>26</v>
      </c>
      <c r="I1106" t="s">
        <v>0</v>
      </c>
      <c r="J1106" s="1" t="s">
        <v>146</v>
      </c>
      <c r="K1106" s="1">
        <v>2024</v>
      </c>
    </row>
    <row r="1107" spans="1:11" x14ac:dyDescent="0.35">
      <c r="A1107" s="2">
        <v>45343</v>
      </c>
      <c r="B1107" t="s">
        <v>115</v>
      </c>
      <c r="C1107" t="s">
        <v>44</v>
      </c>
      <c r="D1107" s="1">
        <v>1</v>
      </c>
      <c r="E1107" s="5">
        <v>294.02</v>
      </c>
      <c r="F1107" s="1">
        <v>2</v>
      </c>
      <c r="G1107" s="5">
        <v>653.38</v>
      </c>
      <c r="H1107" t="s">
        <v>41</v>
      </c>
      <c r="I1107" t="s">
        <v>3</v>
      </c>
      <c r="J1107" s="1" t="s">
        <v>146</v>
      </c>
      <c r="K1107" s="1">
        <v>2024</v>
      </c>
    </row>
    <row r="1108" spans="1:11" x14ac:dyDescent="0.35">
      <c r="A1108" s="2">
        <v>45344</v>
      </c>
      <c r="B1108" t="s">
        <v>98</v>
      </c>
      <c r="C1108" t="s">
        <v>20</v>
      </c>
      <c r="D1108" s="1">
        <v>0</v>
      </c>
      <c r="E1108" s="5">
        <v>0</v>
      </c>
      <c r="F1108" s="1">
        <v>5</v>
      </c>
      <c r="G1108" s="5">
        <v>499.95</v>
      </c>
      <c r="H1108" t="s">
        <v>19</v>
      </c>
      <c r="I1108" t="s">
        <v>0</v>
      </c>
      <c r="J1108" s="1" t="s">
        <v>146</v>
      </c>
      <c r="K1108" s="1">
        <v>2024</v>
      </c>
    </row>
    <row r="1109" spans="1:11" x14ac:dyDescent="0.35">
      <c r="A1109" s="2">
        <v>45345</v>
      </c>
      <c r="B1109" t="s">
        <v>117</v>
      </c>
      <c r="C1109" t="s">
        <v>42</v>
      </c>
      <c r="D1109" s="1">
        <v>1</v>
      </c>
      <c r="E1109" s="5">
        <v>584.99</v>
      </c>
      <c r="F1109" s="1">
        <v>5</v>
      </c>
      <c r="G1109" s="5">
        <v>3249.95</v>
      </c>
      <c r="H1109" t="s">
        <v>29</v>
      </c>
      <c r="I1109" t="s">
        <v>3</v>
      </c>
      <c r="J1109" s="1" t="s">
        <v>146</v>
      </c>
      <c r="K1109" s="1">
        <v>2024</v>
      </c>
    </row>
    <row r="1110" spans="1:11" x14ac:dyDescent="0.35">
      <c r="A1110" s="2">
        <v>45346</v>
      </c>
      <c r="B1110" t="s">
        <v>123</v>
      </c>
      <c r="C1110" t="s">
        <v>50</v>
      </c>
      <c r="D1110" s="1">
        <v>2</v>
      </c>
      <c r="E1110" s="5">
        <v>193.5</v>
      </c>
      <c r="F1110" s="1">
        <v>1</v>
      </c>
      <c r="G1110" s="5">
        <v>129</v>
      </c>
      <c r="H1110" t="s">
        <v>48</v>
      </c>
      <c r="I1110" t="s">
        <v>8</v>
      </c>
      <c r="J1110" s="1" t="s">
        <v>146</v>
      </c>
      <c r="K1110" s="1">
        <v>2024</v>
      </c>
    </row>
    <row r="1111" spans="1:11" x14ac:dyDescent="0.35">
      <c r="A1111" s="2">
        <v>45347</v>
      </c>
      <c r="B1111" t="s">
        <v>101</v>
      </c>
      <c r="C1111" t="s">
        <v>24</v>
      </c>
      <c r="D1111" s="1">
        <v>3</v>
      </c>
      <c r="E1111" s="5">
        <v>42</v>
      </c>
      <c r="F1111" s="1">
        <v>1</v>
      </c>
      <c r="G1111" s="5">
        <v>27.99</v>
      </c>
      <c r="H1111" t="s">
        <v>23</v>
      </c>
      <c r="I1111" t="s">
        <v>0</v>
      </c>
      <c r="J1111" s="1" t="s">
        <v>146</v>
      </c>
      <c r="K1111" s="1">
        <v>2024</v>
      </c>
    </row>
    <row r="1112" spans="1:11" x14ac:dyDescent="0.35">
      <c r="A1112" s="2">
        <v>45348</v>
      </c>
      <c r="B1112" t="s">
        <v>127</v>
      </c>
      <c r="C1112" t="s">
        <v>10</v>
      </c>
      <c r="D1112" s="1">
        <v>0</v>
      </c>
      <c r="E1112" s="5">
        <v>0</v>
      </c>
      <c r="F1112" s="1">
        <v>1</v>
      </c>
      <c r="G1112" s="5">
        <v>59.99</v>
      </c>
      <c r="H1112" t="s">
        <v>55</v>
      </c>
      <c r="I1112" t="s">
        <v>12</v>
      </c>
      <c r="J1112" s="1" t="s">
        <v>146</v>
      </c>
      <c r="K1112" s="1">
        <v>2024</v>
      </c>
    </row>
    <row r="1113" spans="1:11" x14ac:dyDescent="0.35">
      <c r="A1113" s="2">
        <v>45349</v>
      </c>
      <c r="B1113" t="s">
        <v>124</v>
      </c>
      <c r="C1113" t="s">
        <v>51</v>
      </c>
      <c r="D1113" s="1">
        <v>2</v>
      </c>
      <c r="E1113" s="5">
        <v>193.5</v>
      </c>
      <c r="F1113" s="1">
        <v>5</v>
      </c>
      <c r="G1113" s="5">
        <v>645</v>
      </c>
      <c r="H1113" t="s">
        <v>52</v>
      </c>
      <c r="I1113" t="s">
        <v>8</v>
      </c>
      <c r="J1113" s="1" t="s">
        <v>146</v>
      </c>
      <c r="K1113" s="1">
        <v>2024</v>
      </c>
    </row>
    <row r="1114" spans="1:11" x14ac:dyDescent="0.35">
      <c r="A1114" s="2">
        <v>45350</v>
      </c>
      <c r="B1114" t="s">
        <v>129</v>
      </c>
      <c r="C1114" t="s">
        <v>14</v>
      </c>
      <c r="D1114" s="1">
        <v>0</v>
      </c>
      <c r="E1114" s="5">
        <v>0</v>
      </c>
      <c r="F1114" s="1">
        <v>5</v>
      </c>
      <c r="G1114" s="5">
        <v>1999.75</v>
      </c>
      <c r="H1114" t="s">
        <v>17</v>
      </c>
      <c r="I1114" t="s">
        <v>13</v>
      </c>
      <c r="J1114" s="1" t="s">
        <v>146</v>
      </c>
      <c r="K1114" s="1">
        <v>2024</v>
      </c>
    </row>
    <row r="1115" spans="1:11" x14ac:dyDescent="0.35">
      <c r="A1115" s="2">
        <v>45351</v>
      </c>
      <c r="B1115" t="s">
        <v>118</v>
      </c>
      <c r="C1115" t="s">
        <v>5</v>
      </c>
      <c r="D1115" s="1">
        <v>2</v>
      </c>
      <c r="E1115" s="5">
        <v>8991</v>
      </c>
      <c r="F1115" s="1">
        <v>4</v>
      </c>
      <c r="G1115" s="5">
        <v>19980</v>
      </c>
      <c r="H1115" t="s">
        <v>17</v>
      </c>
      <c r="I1115" t="s">
        <v>4</v>
      </c>
      <c r="J1115" s="1" t="s">
        <v>146</v>
      </c>
      <c r="K1115" s="1">
        <v>2024</v>
      </c>
    </row>
    <row r="1116" spans="1:11" x14ac:dyDescent="0.35">
      <c r="A1116" s="2">
        <v>45352</v>
      </c>
      <c r="B1116" t="s">
        <v>99</v>
      </c>
      <c r="C1116" t="s">
        <v>21</v>
      </c>
      <c r="D1116" s="1">
        <v>3</v>
      </c>
      <c r="E1116" s="5">
        <v>125.97</v>
      </c>
      <c r="F1116" s="1">
        <v>3</v>
      </c>
      <c r="G1116" s="5">
        <v>209.97</v>
      </c>
      <c r="H1116" t="s">
        <v>19</v>
      </c>
      <c r="I1116" t="s">
        <v>0</v>
      </c>
      <c r="J1116" s="1" t="s">
        <v>147</v>
      </c>
      <c r="K1116" s="1">
        <v>2024</v>
      </c>
    </row>
    <row r="1117" spans="1:11" x14ac:dyDescent="0.35">
      <c r="A1117" s="2">
        <v>45353</v>
      </c>
      <c r="B1117" t="s">
        <v>126</v>
      </c>
      <c r="C1117" t="s">
        <v>9</v>
      </c>
      <c r="D1117" s="1">
        <v>0</v>
      </c>
      <c r="E1117" s="5">
        <v>0</v>
      </c>
      <c r="F1117" s="1">
        <v>5</v>
      </c>
      <c r="G1117" s="5">
        <v>449.95</v>
      </c>
      <c r="H1117" t="s">
        <v>54</v>
      </c>
      <c r="I1117" t="s">
        <v>8</v>
      </c>
      <c r="J1117" s="1" t="s">
        <v>147</v>
      </c>
      <c r="K1117" s="1">
        <v>2024</v>
      </c>
    </row>
    <row r="1118" spans="1:11" x14ac:dyDescent="0.35">
      <c r="A1118" s="2">
        <v>45354</v>
      </c>
      <c r="B1118" t="s">
        <v>131</v>
      </c>
      <c r="C1118" t="s">
        <v>16</v>
      </c>
      <c r="D1118" s="1">
        <v>0</v>
      </c>
      <c r="E1118" s="5">
        <v>0</v>
      </c>
      <c r="F1118" s="1">
        <v>1</v>
      </c>
      <c r="G1118" s="5">
        <v>53.15</v>
      </c>
      <c r="H1118" t="s">
        <v>58</v>
      </c>
      <c r="I1118" t="s">
        <v>13</v>
      </c>
      <c r="J1118" s="1" t="s">
        <v>147</v>
      </c>
      <c r="K1118" s="1">
        <v>2024</v>
      </c>
    </row>
    <row r="1119" spans="1:11" x14ac:dyDescent="0.35">
      <c r="A1119" s="2">
        <v>45355</v>
      </c>
      <c r="B1119" t="s">
        <v>110</v>
      </c>
      <c r="C1119" t="s">
        <v>32</v>
      </c>
      <c r="D1119" s="1">
        <v>0</v>
      </c>
      <c r="E1119" s="5">
        <v>0</v>
      </c>
      <c r="F1119" s="1">
        <v>5</v>
      </c>
      <c r="G1119" s="5">
        <v>209.4</v>
      </c>
      <c r="H1119" t="s">
        <v>33</v>
      </c>
      <c r="I1119" t="s">
        <v>2</v>
      </c>
      <c r="J1119" s="1" t="s">
        <v>147</v>
      </c>
      <c r="K1119" s="1">
        <v>2024</v>
      </c>
    </row>
    <row r="1120" spans="1:11" x14ac:dyDescent="0.35">
      <c r="A1120" s="2">
        <v>45356</v>
      </c>
      <c r="B1120" t="s">
        <v>109</v>
      </c>
      <c r="C1120" t="s">
        <v>31</v>
      </c>
      <c r="D1120" s="1">
        <v>33</v>
      </c>
      <c r="E1120" s="5">
        <v>2967.0299999999997</v>
      </c>
      <c r="F1120" s="1">
        <v>3</v>
      </c>
      <c r="G1120" s="5">
        <v>359.64</v>
      </c>
      <c r="H1120" t="s">
        <v>33</v>
      </c>
      <c r="I1120" t="s">
        <v>2</v>
      </c>
      <c r="J1120" s="1" t="s">
        <v>147</v>
      </c>
      <c r="K1120" s="1">
        <v>2024</v>
      </c>
    </row>
    <row r="1121" spans="1:11" x14ac:dyDescent="0.35">
      <c r="A1121" s="2">
        <v>45357</v>
      </c>
      <c r="B1121" t="s">
        <v>106</v>
      </c>
      <c r="C1121" t="s">
        <v>37</v>
      </c>
      <c r="D1121" s="1">
        <v>2</v>
      </c>
      <c r="E1121" s="5">
        <v>43.98</v>
      </c>
      <c r="F1121" s="1">
        <v>4</v>
      </c>
      <c r="G1121" s="5">
        <v>159.96</v>
      </c>
      <c r="H1121" t="s">
        <v>23</v>
      </c>
      <c r="I1121" t="s">
        <v>2</v>
      </c>
      <c r="J1121" s="1" t="s">
        <v>147</v>
      </c>
      <c r="K1121" s="1">
        <v>2024</v>
      </c>
    </row>
    <row r="1122" spans="1:11" x14ac:dyDescent="0.35">
      <c r="A1122" s="2">
        <v>45358</v>
      </c>
      <c r="B1122" t="s">
        <v>123</v>
      </c>
      <c r="C1122" t="s">
        <v>50</v>
      </c>
      <c r="D1122" s="1">
        <v>3</v>
      </c>
      <c r="E1122" s="5">
        <v>290.25</v>
      </c>
      <c r="F1122" s="1">
        <v>5</v>
      </c>
      <c r="G1122" s="5">
        <v>645</v>
      </c>
      <c r="H1122" t="s">
        <v>48</v>
      </c>
      <c r="I1122" t="s">
        <v>8</v>
      </c>
      <c r="J1122" s="1" t="s">
        <v>147</v>
      </c>
      <c r="K1122" s="1">
        <v>2024</v>
      </c>
    </row>
    <row r="1123" spans="1:11" x14ac:dyDescent="0.35">
      <c r="A1123" s="2">
        <v>45359</v>
      </c>
      <c r="B1123" t="s">
        <v>109</v>
      </c>
      <c r="C1123" t="s">
        <v>31</v>
      </c>
      <c r="D1123" s="1">
        <v>2</v>
      </c>
      <c r="E1123" s="5">
        <v>179.82</v>
      </c>
      <c r="F1123" s="1">
        <v>1</v>
      </c>
      <c r="G1123" s="5">
        <v>119.88</v>
      </c>
      <c r="H1123" t="s">
        <v>33</v>
      </c>
      <c r="I1123" t="s">
        <v>2</v>
      </c>
      <c r="J1123" s="1" t="s">
        <v>147</v>
      </c>
      <c r="K1123" s="1">
        <v>2024</v>
      </c>
    </row>
    <row r="1124" spans="1:11" x14ac:dyDescent="0.35">
      <c r="A1124" s="2">
        <v>45360</v>
      </c>
      <c r="B1124" t="s">
        <v>101</v>
      </c>
      <c r="C1124" t="s">
        <v>24</v>
      </c>
      <c r="D1124" s="1">
        <v>0</v>
      </c>
      <c r="E1124" s="5">
        <v>0</v>
      </c>
      <c r="F1124" s="1">
        <v>3</v>
      </c>
      <c r="G1124" s="5">
        <v>83.97</v>
      </c>
      <c r="H1124" t="s">
        <v>23</v>
      </c>
      <c r="I1124" t="s">
        <v>0</v>
      </c>
      <c r="J1124" s="1" t="s">
        <v>147</v>
      </c>
      <c r="K1124" s="1">
        <v>2024</v>
      </c>
    </row>
    <row r="1125" spans="1:11" x14ac:dyDescent="0.35">
      <c r="A1125" s="2">
        <v>45361</v>
      </c>
      <c r="B1125" t="s">
        <v>118</v>
      </c>
      <c r="C1125" t="s">
        <v>5</v>
      </c>
      <c r="D1125" s="1">
        <v>1</v>
      </c>
      <c r="E1125" s="5">
        <v>4495.5</v>
      </c>
      <c r="F1125" s="1">
        <v>3</v>
      </c>
      <c r="G1125" s="5">
        <v>14985</v>
      </c>
      <c r="H1125" t="s">
        <v>17</v>
      </c>
      <c r="I1125" t="s">
        <v>4</v>
      </c>
      <c r="J1125" s="1" t="s">
        <v>147</v>
      </c>
      <c r="K1125" s="1">
        <v>2024</v>
      </c>
    </row>
    <row r="1126" spans="1:11" x14ac:dyDescent="0.35">
      <c r="A1126" s="2">
        <v>45362</v>
      </c>
      <c r="B1126" t="s">
        <v>120</v>
      </c>
      <c r="C1126" t="s">
        <v>6</v>
      </c>
      <c r="D1126" s="1">
        <v>1</v>
      </c>
      <c r="E1126" s="5">
        <v>12600</v>
      </c>
      <c r="F1126" s="1">
        <v>2</v>
      </c>
      <c r="G1126" s="5">
        <v>28000</v>
      </c>
      <c r="H1126" t="s">
        <v>47</v>
      </c>
      <c r="I1126" t="s">
        <v>4</v>
      </c>
      <c r="J1126" s="1" t="s">
        <v>147</v>
      </c>
      <c r="K1126" s="1">
        <v>2024</v>
      </c>
    </row>
    <row r="1127" spans="1:11" x14ac:dyDescent="0.35">
      <c r="A1127" s="2">
        <v>45363</v>
      </c>
      <c r="B1127" t="s">
        <v>109</v>
      </c>
      <c r="C1127" t="s">
        <v>31</v>
      </c>
      <c r="D1127" s="1">
        <v>3</v>
      </c>
      <c r="E1127" s="5">
        <v>269.73</v>
      </c>
      <c r="F1127" s="1">
        <v>2</v>
      </c>
      <c r="G1127" s="5">
        <v>239.76</v>
      </c>
      <c r="H1127" t="s">
        <v>33</v>
      </c>
      <c r="I1127" t="s">
        <v>2</v>
      </c>
      <c r="J1127" s="1" t="s">
        <v>147</v>
      </c>
      <c r="K1127" s="1">
        <v>2024</v>
      </c>
    </row>
    <row r="1128" spans="1:11" x14ac:dyDescent="0.35">
      <c r="A1128" s="2">
        <v>45364</v>
      </c>
      <c r="B1128" t="s">
        <v>115</v>
      </c>
      <c r="C1128" t="s">
        <v>44</v>
      </c>
      <c r="D1128" s="1">
        <v>3</v>
      </c>
      <c r="E1128" s="5">
        <v>882.06</v>
      </c>
      <c r="F1128" s="1">
        <v>5</v>
      </c>
      <c r="G1128" s="5">
        <v>1633.45</v>
      </c>
      <c r="H1128" t="s">
        <v>41</v>
      </c>
      <c r="I1128" t="s">
        <v>3</v>
      </c>
      <c r="J1128" s="1" t="s">
        <v>147</v>
      </c>
      <c r="K1128" s="1">
        <v>2024</v>
      </c>
    </row>
    <row r="1129" spans="1:11" x14ac:dyDescent="0.35">
      <c r="A1129" s="2">
        <v>45365</v>
      </c>
      <c r="B1129" t="s">
        <v>99</v>
      </c>
      <c r="C1129" t="s">
        <v>21</v>
      </c>
      <c r="D1129" s="1">
        <v>2</v>
      </c>
      <c r="E1129" s="5">
        <v>83.98</v>
      </c>
      <c r="F1129" s="1">
        <v>2</v>
      </c>
      <c r="G1129" s="5">
        <v>139.97999999999999</v>
      </c>
      <c r="H1129" t="s">
        <v>19</v>
      </c>
      <c r="I1129" t="s">
        <v>0</v>
      </c>
      <c r="J1129" s="1" t="s">
        <v>147</v>
      </c>
      <c r="K1129" s="1">
        <v>2024</v>
      </c>
    </row>
    <row r="1130" spans="1:11" x14ac:dyDescent="0.35">
      <c r="A1130" s="2">
        <v>45366</v>
      </c>
      <c r="B1130" t="s">
        <v>109</v>
      </c>
      <c r="C1130" t="s">
        <v>31</v>
      </c>
      <c r="D1130" s="1">
        <v>2</v>
      </c>
      <c r="E1130" s="5">
        <v>179.82</v>
      </c>
      <c r="F1130" s="1">
        <v>5</v>
      </c>
      <c r="G1130" s="5">
        <v>599.4</v>
      </c>
      <c r="H1130" t="s">
        <v>33</v>
      </c>
      <c r="I1130" t="s">
        <v>2</v>
      </c>
      <c r="J1130" s="1" t="s">
        <v>147</v>
      </c>
      <c r="K1130" s="1">
        <v>2024</v>
      </c>
    </row>
    <row r="1131" spans="1:11" x14ac:dyDescent="0.35">
      <c r="A1131" s="2">
        <v>45367</v>
      </c>
      <c r="B1131" t="s">
        <v>97</v>
      </c>
      <c r="C1131" t="s">
        <v>18</v>
      </c>
      <c r="D1131" s="1">
        <v>0</v>
      </c>
      <c r="E1131" s="5">
        <v>0</v>
      </c>
      <c r="F1131" s="1">
        <v>2</v>
      </c>
      <c r="G1131" s="5">
        <v>499.98</v>
      </c>
      <c r="H1131" t="s">
        <v>19</v>
      </c>
      <c r="I1131" t="s">
        <v>0</v>
      </c>
      <c r="J1131" s="1" t="s">
        <v>147</v>
      </c>
      <c r="K1131" s="1">
        <v>2024</v>
      </c>
    </row>
    <row r="1132" spans="1:11" x14ac:dyDescent="0.35">
      <c r="A1132" s="2">
        <v>45368</v>
      </c>
      <c r="B1132" t="s">
        <v>122</v>
      </c>
      <c r="C1132" t="s">
        <v>49</v>
      </c>
      <c r="D1132" s="1">
        <v>1</v>
      </c>
      <c r="E1132" s="5">
        <v>211.65</v>
      </c>
      <c r="F1132" s="1">
        <v>4</v>
      </c>
      <c r="G1132" s="5">
        <v>996</v>
      </c>
      <c r="H1132" t="s">
        <v>133</v>
      </c>
      <c r="I1132" t="s">
        <v>8</v>
      </c>
      <c r="J1132" s="1" t="s">
        <v>147</v>
      </c>
      <c r="K1132" s="1">
        <v>2024</v>
      </c>
    </row>
    <row r="1133" spans="1:11" x14ac:dyDescent="0.35">
      <c r="A1133" s="2">
        <v>45369</v>
      </c>
      <c r="B1133" t="s">
        <v>113</v>
      </c>
      <c r="C1133" t="s">
        <v>40</v>
      </c>
      <c r="D1133" s="1">
        <v>3</v>
      </c>
      <c r="E1133" s="5">
        <v>549.75</v>
      </c>
      <c r="F1133" s="1">
        <v>5</v>
      </c>
      <c r="G1133" s="5">
        <v>1077.95</v>
      </c>
      <c r="H1133" t="s">
        <v>41</v>
      </c>
      <c r="I1133" t="s">
        <v>3</v>
      </c>
      <c r="J1133" s="1" t="s">
        <v>147</v>
      </c>
      <c r="K1133" s="1">
        <v>2024</v>
      </c>
    </row>
    <row r="1134" spans="1:11" x14ac:dyDescent="0.35">
      <c r="A1134" s="2">
        <v>45370</v>
      </c>
      <c r="B1134" t="s">
        <v>127</v>
      </c>
      <c r="C1134" t="s">
        <v>10</v>
      </c>
      <c r="D1134" s="1">
        <v>3</v>
      </c>
      <c r="E1134" s="5">
        <v>116.97</v>
      </c>
      <c r="F1134" s="1">
        <v>4</v>
      </c>
      <c r="G1134" s="5">
        <v>239.96</v>
      </c>
      <c r="H1134" t="s">
        <v>55</v>
      </c>
      <c r="I1134" t="s">
        <v>12</v>
      </c>
      <c r="J1134" s="1" t="s">
        <v>147</v>
      </c>
      <c r="K1134" s="1">
        <v>2024</v>
      </c>
    </row>
    <row r="1135" spans="1:11" x14ac:dyDescent="0.35">
      <c r="A1135" s="2">
        <v>45371</v>
      </c>
      <c r="B1135" t="s">
        <v>118</v>
      </c>
      <c r="C1135" t="s">
        <v>5</v>
      </c>
      <c r="D1135" s="1">
        <v>1</v>
      </c>
      <c r="E1135" s="5">
        <v>4495.5</v>
      </c>
      <c r="F1135" s="1">
        <v>4</v>
      </c>
      <c r="G1135" s="5">
        <v>19980</v>
      </c>
      <c r="H1135" t="s">
        <v>17</v>
      </c>
      <c r="I1135" t="s">
        <v>4</v>
      </c>
      <c r="J1135" s="1" t="s">
        <v>147</v>
      </c>
      <c r="K1135" s="1">
        <v>2024</v>
      </c>
    </row>
    <row r="1136" spans="1:11" x14ac:dyDescent="0.35">
      <c r="A1136" s="2">
        <v>45372</v>
      </c>
      <c r="B1136" t="s">
        <v>122</v>
      </c>
      <c r="C1136" t="s">
        <v>49</v>
      </c>
      <c r="D1136" s="1">
        <v>1</v>
      </c>
      <c r="E1136" s="5">
        <v>211.65</v>
      </c>
      <c r="F1136" s="1">
        <v>1</v>
      </c>
      <c r="G1136" s="5">
        <v>249</v>
      </c>
      <c r="H1136" t="s">
        <v>133</v>
      </c>
      <c r="I1136" t="s">
        <v>8</v>
      </c>
      <c r="J1136" s="1" t="s">
        <v>147</v>
      </c>
      <c r="K1136" s="1">
        <v>2024</v>
      </c>
    </row>
    <row r="1137" spans="1:11" x14ac:dyDescent="0.35">
      <c r="A1137" s="2">
        <v>45373</v>
      </c>
      <c r="B1137" t="s">
        <v>116</v>
      </c>
      <c r="C1137" t="s">
        <v>37</v>
      </c>
      <c r="D1137" s="1">
        <v>1</v>
      </c>
      <c r="E1137" s="5">
        <v>20</v>
      </c>
      <c r="F1137" s="1">
        <v>5</v>
      </c>
      <c r="G1137" s="5">
        <v>199.95</v>
      </c>
      <c r="H1137" t="s">
        <v>23</v>
      </c>
      <c r="I1137" t="s">
        <v>3</v>
      </c>
      <c r="J1137" s="1" t="s">
        <v>147</v>
      </c>
      <c r="K1137" s="1">
        <v>2024</v>
      </c>
    </row>
    <row r="1138" spans="1:11" x14ac:dyDescent="0.35">
      <c r="A1138" s="2">
        <v>45374</v>
      </c>
      <c r="B1138" t="s">
        <v>119</v>
      </c>
      <c r="C1138" t="s">
        <v>45</v>
      </c>
      <c r="D1138" s="1">
        <v>3</v>
      </c>
      <c r="E1138" s="5">
        <v>105</v>
      </c>
      <c r="F1138" s="1">
        <v>1</v>
      </c>
      <c r="G1138" s="5">
        <v>70</v>
      </c>
      <c r="H1138" t="s">
        <v>46</v>
      </c>
      <c r="I1138" t="s">
        <v>4</v>
      </c>
      <c r="J1138" s="1" t="s">
        <v>147</v>
      </c>
      <c r="K1138" s="1">
        <v>2024</v>
      </c>
    </row>
    <row r="1139" spans="1:11" x14ac:dyDescent="0.35">
      <c r="A1139" s="2">
        <v>45375</v>
      </c>
      <c r="B1139" t="s">
        <v>118</v>
      </c>
      <c r="C1139" t="s">
        <v>5</v>
      </c>
      <c r="D1139" s="1">
        <v>0</v>
      </c>
      <c r="E1139" s="5">
        <v>0</v>
      </c>
      <c r="F1139" s="1">
        <v>5</v>
      </c>
      <c r="G1139" s="5">
        <v>24975</v>
      </c>
      <c r="H1139" t="s">
        <v>17</v>
      </c>
      <c r="I1139" t="s">
        <v>4</v>
      </c>
      <c r="J1139" s="1" t="s">
        <v>147</v>
      </c>
      <c r="K1139" s="1">
        <v>2024</v>
      </c>
    </row>
    <row r="1140" spans="1:11" x14ac:dyDescent="0.35">
      <c r="A1140" s="2">
        <v>45376</v>
      </c>
      <c r="B1140" t="s">
        <v>117</v>
      </c>
      <c r="C1140" t="s">
        <v>42</v>
      </c>
      <c r="D1140" s="1">
        <v>2</v>
      </c>
      <c r="E1140" s="5">
        <v>1169.98</v>
      </c>
      <c r="F1140" s="1">
        <v>3</v>
      </c>
      <c r="G1140" s="5">
        <v>1949.97</v>
      </c>
      <c r="H1140" t="s">
        <v>29</v>
      </c>
      <c r="I1140" t="s">
        <v>3</v>
      </c>
      <c r="J1140" s="1" t="s">
        <v>147</v>
      </c>
      <c r="K1140" s="1">
        <v>2024</v>
      </c>
    </row>
    <row r="1141" spans="1:11" x14ac:dyDescent="0.35">
      <c r="A1141" s="2">
        <v>45377</v>
      </c>
      <c r="B1141" t="s">
        <v>114</v>
      </c>
      <c r="C1141" t="s">
        <v>43</v>
      </c>
      <c r="D1141" s="1">
        <v>47</v>
      </c>
      <c r="E1141" s="5">
        <v>940</v>
      </c>
      <c r="F1141" s="1">
        <v>3</v>
      </c>
      <c r="G1141" s="5">
        <v>119.97</v>
      </c>
      <c r="H1141" t="s">
        <v>26</v>
      </c>
      <c r="I1141" t="s">
        <v>3</v>
      </c>
      <c r="J1141" s="1" t="s">
        <v>147</v>
      </c>
      <c r="K1141" s="1">
        <v>2024</v>
      </c>
    </row>
    <row r="1142" spans="1:11" x14ac:dyDescent="0.35">
      <c r="A1142" s="2">
        <v>45378</v>
      </c>
      <c r="B1142" t="s">
        <v>114</v>
      </c>
      <c r="C1142" t="s">
        <v>43</v>
      </c>
      <c r="D1142" s="1">
        <v>1</v>
      </c>
      <c r="E1142" s="5">
        <v>20</v>
      </c>
      <c r="F1142" s="1">
        <v>3</v>
      </c>
      <c r="G1142" s="5">
        <v>119.97</v>
      </c>
      <c r="H1142" t="s">
        <v>26</v>
      </c>
      <c r="I1142" t="s">
        <v>3</v>
      </c>
      <c r="J1142" s="1" t="s">
        <v>147</v>
      </c>
      <c r="K1142" s="1">
        <v>2024</v>
      </c>
    </row>
    <row r="1143" spans="1:11" x14ac:dyDescent="0.35">
      <c r="A1143" s="2">
        <v>45379</v>
      </c>
      <c r="B1143" t="s">
        <v>100</v>
      </c>
      <c r="C1143" t="s">
        <v>22</v>
      </c>
      <c r="D1143" s="1">
        <v>0</v>
      </c>
      <c r="E1143" s="5">
        <v>0</v>
      </c>
      <c r="F1143" s="1">
        <v>4</v>
      </c>
      <c r="G1143" s="5">
        <v>79.959999999999994</v>
      </c>
      <c r="H1143" t="s">
        <v>23</v>
      </c>
      <c r="I1143" t="s">
        <v>0</v>
      </c>
      <c r="J1143" s="1" t="s">
        <v>147</v>
      </c>
      <c r="K1143" s="1">
        <v>2024</v>
      </c>
    </row>
    <row r="1144" spans="1:11" x14ac:dyDescent="0.35">
      <c r="A1144" s="2">
        <v>45380</v>
      </c>
      <c r="B1144" t="s">
        <v>119</v>
      </c>
      <c r="C1144" t="s">
        <v>45</v>
      </c>
      <c r="D1144" s="1">
        <v>2</v>
      </c>
      <c r="E1144" s="5">
        <v>70</v>
      </c>
      <c r="F1144" s="1">
        <v>1</v>
      </c>
      <c r="G1144" s="5">
        <v>70</v>
      </c>
      <c r="H1144" t="s">
        <v>46</v>
      </c>
      <c r="I1144" t="s">
        <v>4</v>
      </c>
      <c r="J1144" s="1" t="s">
        <v>147</v>
      </c>
      <c r="K1144" s="1">
        <v>2024</v>
      </c>
    </row>
    <row r="1145" spans="1:11" x14ac:dyDescent="0.35">
      <c r="A1145" s="2">
        <v>45381</v>
      </c>
      <c r="B1145" t="s">
        <v>110</v>
      </c>
      <c r="C1145" t="s">
        <v>32</v>
      </c>
      <c r="D1145" s="1">
        <v>3</v>
      </c>
      <c r="E1145" s="5">
        <v>69.09</v>
      </c>
      <c r="F1145" s="1">
        <v>1</v>
      </c>
      <c r="G1145" s="5">
        <v>41.88</v>
      </c>
      <c r="H1145" t="s">
        <v>33</v>
      </c>
      <c r="I1145" t="s">
        <v>2</v>
      </c>
      <c r="J1145" s="1" t="s">
        <v>147</v>
      </c>
      <c r="K1145" s="1">
        <v>2024</v>
      </c>
    </row>
    <row r="1146" spans="1:11" x14ac:dyDescent="0.35">
      <c r="A1146" s="2">
        <v>45382</v>
      </c>
      <c r="B1146" t="s">
        <v>105</v>
      </c>
      <c r="C1146" t="s">
        <v>36</v>
      </c>
      <c r="D1146" s="1">
        <v>2</v>
      </c>
      <c r="E1146" s="5">
        <v>77.98</v>
      </c>
      <c r="F1146" s="1">
        <v>5</v>
      </c>
      <c r="G1146" s="5">
        <v>299.95</v>
      </c>
      <c r="H1146" t="s">
        <v>35</v>
      </c>
      <c r="I1146" t="s">
        <v>2</v>
      </c>
      <c r="J1146" s="1" t="s">
        <v>147</v>
      </c>
      <c r="K1146" s="1">
        <v>2024</v>
      </c>
    </row>
    <row r="1147" spans="1:11" x14ac:dyDescent="0.35">
      <c r="A1147" s="2">
        <v>45383</v>
      </c>
      <c r="B1147" t="s">
        <v>105</v>
      </c>
      <c r="C1147" t="s">
        <v>36</v>
      </c>
      <c r="D1147" s="1">
        <v>1</v>
      </c>
      <c r="E1147" s="5">
        <v>38.99</v>
      </c>
      <c r="F1147" s="1">
        <v>4</v>
      </c>
      <c r="G1147" s="5">
        <v>239.96</v>
      </c>
      <c r="H1147" t="s">
        <v>35</v>
      </c>
      <c r="I1147" t="s">
        <v>2</v>
      </c>
      <c r="J1147" s="1" t="s">
        <v>148</v>
      </c>
      <c r="K1147" s="1">
        <v>2024</v>
      </c>
    </row>
    <row r="1148" spans="1:11" x14ac:dyDescent="0.35">
      <c r="A1148" s="2">
        <v>45384</v>
      </c>
      <c r="B1148" t="s">
        <v>125</v>
      </c>
      <c r="C1148" t="s">
        <v>53</v>
      </c>
      <c r="D1148" s="1">
        <v>0</v>
      </c>
      <c r="E1148" s="5">
        <v>0</v>
      </c>
      <c r="F1148" s="1">
        <v>1</v>
      </c>
      <c r="G1148" s="5">
        <v>89.99</v>
      </c>
      <c r="H1148" t="s">
        <v>23</v>
      </c>
      <c r="I1148" t="s">
        <v>8</v>
      </c>
      <c r="J1148" s="1" t="s">
        <v>148</v>
      </c>
      <c r="K1148" s="1">
        <v>2024</v>
      </c>
    </row>
    <row r="1149" spans="1:11" x14ac:dyDescent="0.35">
      <c r="A1149" s="2">
        <v>45385</v>
      </c>
      <c r="B1149" t="s">
        <v>104</v>
      </c>
      <c r="C1149" t="s">
        <v>28</v>
      </c>
      <c r="D1149" s="1">
        <v>0</v>
      </c>
      <c r="E1149" s="5">
        <v>0</v>
      </c>
      <c r="F1149" s="1">
        <v>5</v>
      </c>
      <c r="G1149" s="5">
        <v>1249.95</v>
      </c>
      <c r="H1149" t="s">
        <v>29</v>
      </c>
      <c r="I1149" t="s">
        <v>2</v>
      </c>
      <c r="J1149" s="1" t="s">
        <v>148</v>
      </c>
      <c r="K1149" s="1">
        <v>2024</v>
      </c>
    </row>
    <row r="1150" spans="1:11" x14ac:dyDescent="0.35">
      <c r="A1150" s="2">
        <v>45386</v>
      </c>
      <c r="B1150" t="s">
        <v>110</v>
      </c>
      <c r="C1150" t="s">
        <v>32</v>
      </c>
      <c r="D1150" s="1">
        <v>3</v>
      </c>
      <c r="E1150" s="5">
        <v>69.09</v>
      </c>
      <c r="F1150" s="1">
        <v>1</v>
      </c>
      <c r="G1150" s="5">
        <v>41.88</v>
      </c>
      <c r="H1150" t="s">
        <v>33</v>
      </c>
      <c r="I1150" t="s">
        <v>2</v>
      </c>
      <c r="J1150" s="1" t="s">
        <v>148</v>
      </c>
      <c r="K1150" s="1">
        <v>2024</v>
      </c>
    </row>
    <row r="1151" spans="1:11" x14ac:dyDescent="0.35">
      <c r="A1151" s="2">
        <v>45387</v>
      </c>
      <c r="B1151" t="s">
        <v>100</v>
      </c>
      <c r="C1151" t="s">
        <v>22</v>
      </c>
      <c r="D1151" s="1">
        <v>42</v>
      </c>
      <c r="E1151" s="5">
        <v>420</v>
      </c>
      <c r="F1151" s="1">
        <v>4</v>
      </c>
      <c r="G1151" s="5">
        <v>79.959999999999994</v>
      </c>
      <c r="H1151" t="s">
        <v>23</v>
      </c>
      <c r="I1151" t="s">
        <v>0</v>
      </c>
      <c r="J1151" s="1" t="s">
        <v>148</v>
      </c>
      <c r="K1151" s="1">
        <v>2024</v>
      </c>
    </row>
    <row r="1152" spans="1:11" x14ac:dyDescent="0.35">
      <c r="A1152" s="2">
        <v>45388</v>
      </c>
      <c r="B1152" t="s">
        <v>108</v>
      </c>
      <c r="C1152" t="s">
        <v>30</v>
      </c>
      <c r="D1152" s="1">
        <v>0</v>
      </c>
      <c r="E1152" s="5">
        <v>0</v>
      </c>
      <c r="F1152" s="1">
        <v>4</v>
      </c>
      <c r="G1152" s="5">
        <v>201.28</v>
      </c>
      <c r="H1152" t="s">
        <v>33</v>
      </c>
      <c r="I1152" t="s">
        <v>2</v>
      </c>
      <c r="J1152" s="1" t="s">
        <v>148</v>
      </c>
      <c r="K1152" s="1">
        <v>2024</v>
      </c>
    </row>
    <row r="1153" spans="1:11" x14ac:dyDescent="0.35">
      <c r="A1153" s="2">
        <v>45389</v>
      </c>
      <c r="B1153" t="s">
        <v>121</v>
      </c>
      <c r="C1153" t="s">
        <v>7</v>
      </c>
      <c r="D1153" s="1">
        <v>2</v>
      </c>
      <c r="E1153" s="5">
        <v>24</v>
      </c>
      <c r="F1153" s="1">
        <v>4</v>
      </c>
      <c r="G1153" s="5">
        <v>80</v>
      </c>
      <c r="H1153" t="s">
        <v>48</v>
      </c>
      <c r="I1153" t="s">
        <v>8</v>
      </c>
      <c r="J1153" s="1" t="s">
        <v>148</v>
      </c>
      <c r="K1153" s="1">
        <v>2024</v>
      </c>
    </row>
    <row r="1154" spans="1:11" x14ac:dyDescent="0.35">
      <c r="A1154" s="2">
        <v>45390</v>
      </c>
      <c r="B1154" t="s">
        <v>102</v>
      </c>
      <c r="C1154" t="s">
        <v>25</v>
      </c>
      <c r="D1154" s="1">
        <v>27</v>
      </c>
      <c r="E1154" s="5">
        <v>405</v>
      </c>
      <c r="F1154" s="1">
        <v>2</v>
      </c>
      <c r="G1154" s="5">
        <v>59.98</v>
      </c>
      <c r="H1154" t="s">
        <v>26</v>
      </c>
      <c r="I1154" t="s">
        <v>0</v>
      </c>
      <c r="J1154" s="1" t="s">
        <v>148</v>
      </c>
      <c r="K1154" s="1">
        <v>2024</v>
      </c>
    </row>
    <row r="1155" spans="1:11" x14ac:dyDescent="0.35">
      <c r="A1155" s="2">
        <v>45391</v>
      </c>
      <c r="B1155" t="s">
        <v>102</v>
      </c>
      <c r="C1155" t="s">
        <v>25</v>
      </c>
      <c r="D1155" s="1">
        <v>0</v>
      </c>
      <c r="E1155" s="5">
        <v>0</v>
      </c>
      <c r="F1155" s="1">
        <v>2</v>
      </c>
      <c r="G1155" s="5">
        <v>59.98</v>
      </c>
      <c r="H1155" t="s">
        <v>26</v>
      </c>
      <c r="I1155" t="s">
        <v>0</v>
      </c>
      <c r="J1155" s="1" t="s">
        <v>148</v>
      </c>
      <c r="K1155" s="1">
        <v>2024</v>
      </c>
    </row>
    <row r="1156" spans="1:11" x14ac:dyDescent="0.35">
      <c r="A1156" s="2">
        <v>45392</v>
      </c>
      <c r="B1156" t="s">
        <v>125</v>
      </c>
      <c r="C1156" t="s">
        <v>53</v>
      </c>
      <c r="D1156" s="1">
        <v>1</v>
      </c>
      <c r="E1156" s="5">
        <v>62.99</v>
      </c>
      <c r="F1156" s="1">
        <v>1</v>
      </c>
      <c r="G1156" s="5">
        <v>89.99</v>
      </c>
      <c r="H1156" t="s">
        <v>23</v>
      </c>
      <c r="I1156" t="s">
        <v>8</v>
      </c>
      <c r="J1156" s="1" t="s">
        <v>148</v>
      </c>
      <c r="K1156" s="1">
        <v>2024</v>
      </c>
    </row>
    <row r="1157" spans="1:11" x14ac:dyDescent="0.35">
      <c r="A1157" s="2">
        <v>45393</v>
      </c>
      <c r="B1157" t="s">
        <v>120</v>
      </c>
      <c r="C1157" t="s">
        <v>6</v>
      </c>
      <c r="D1157" s="1">
        <v>1</v>
      </c>
      <c r="E1157" s="5">
        <v>12600</v>
      </c>
      <c r="F1157" s="1">
        <v>1</v>
      </c>
      <c r="G1157" s="5">
        <v>14000</v>
      </c>
      <c r="H1157" t="s">
        <v>47</v>
      </c>
      <c r="I1157" t="s">
        <v>4</v>
      </c>
      <c r="J1157" s="1" t="s">
        <v>148</v>
      </c>
      <c r="K1157" s="1">
        <v>2024</v>
      </c>
    </row>
    <row r="1158" spans="1:11" x14ac:dyDescent="0.35">
      <c r="A1158" s="2">
        <v>45394</v>
      </c>
      <c r="B1158" t="s">
        <v>130</v>
      </c>
      <c r="C1158" t="s">
        <v>56</v>
      </c>
      <c r="D1158" s="1">
        <v>28</v>
      </c>
      <c r="E1158" s="5">
        <v>6840.4000000000005</v>
      </c>
      <c r="F1158" s="1">
        <v>3</v>
      </c>
      <c r="G1158" s="5">
        <v>1047</v>
      </c>
      <c r="H1158" t="s">
        <v>57</v>
      </c>
      <c r="I1158" t="s">
        <v>13</v>
      </c>
      <c r="J1158" s="1" t="s">
        <v>148</v>
      </c>
      <c r="K1158" s="1">
        <v>2024</v>
      </c>
    </row>
    <row r="1159" spans="1:11" x14ac:dyDescent="0.35">
      <c r="A1159" s="2">
        <v>45395</v>
      </c>
      <c r="B1159" t="s">
        <v>127</v>
      </c>
      <c r="C1159" t="s">
        <v>10</v>
      </c>
      <c r="D1159" s="1">
        <v>1</v>
      </c>
      <c r="E1159" s="5">
        <v>38.99</v>
      </c>
      <c r="F1159" s="1">
        <v>1</v>
      </c>
      <c r="G1159" s="5">
        <v>59.99</v>
      </c>
      <c r="H1159" t="s">
        <v>55</v>
      </c>
      <c r="I1159" t="s">
        <v>12</v>
      </c>
      <c r="J1159" s="1" t="s">
        <v>148</v>
      </c>
      <c r="K1159" s="1">
        <v>2024</v>
      </c>
    </row>
    <row r="1160" spans="1:11" x14ac:dyDescent="0.35">
      <c r="A1160" s="2">
        <v>45396</v>
      </c>
      <c r="B1160" t="s">
        <v>105</v>
      </c>
      <c r="C1160" t="s">
        <v>36</v>
      </c>
      <c r="D1160" s="1">
        <v>1</v>
      </c>
      <c r="E1160" s="5">
        <v>38.99</v>
      </c>
      <c r="F1160" s="1">
        <v>4</v>
      </c>
      <c r="G1160" s="5">
        <v>239.96</v>
      </c>
      <c r="H1160" t="s">
        <v>35</v>
      </c>
      <c r="I1160" t="s">
        <v>2</v>
      </c>
      <c r="J1160" s="1" t="s">
        <v>148</v>
      </c>
      <c r="K1160" s="1">
        <v>2024</v>
      </c>
    </row>
    <row r="1161" spans="1:11" x14ac:dyDescent="0.35">
      <c r="A1161" s="2">
        <v>45397</v>
      </c>
      <c r="B1161" t="s">
        <v>114</v>
      </c>
      <c r="C1161" t="s">
        <v>43</v>
      </c>
      <c r="D1161" s="1">
        <v>3</v>
      </c>
      <c r="E1161" s="5">
        <v>60</v>
      </c>
      <c r="F1161" s="1">
        <v>4</v>
      </c>
      <c r="G1161" s="5">
        <v>159.96</v>
      </c>
      <c r="H1161" t="s">
        <v>26</v>
      </c>
      <c r="I1161" t="s">
        <v>3</v>
      </c>
      <c r="J1161" s="1" t="s">
        <v>148</v>
      </c>
      <c r="K1161" s="1">
        <v>2024</v>
      </c>
    </row>
    <row r="1162" spans="1:11" x14ac:dyDescent="0.35">
      <c r="A1162" s="2">
        <v>45398</v>
      </c>
      <c r="B1162" t="s">
        <v>105</v>
      </c>
      <c r="C1162" t="s">
        <v>36</v>
      </c>
      <c r="D1162" s="1">
        <v>1</v>
      </c>
      <c r="E1162" s="5">
        <v>38.99</v>
      </c>
      <c r="F1162" s="1">
        <v>1</v>
      </c>
      <c r="G1162" s="5">
        <v>59.99</v>
      </c>
      <c r="H1162" t="s">
        <v>35</v>
      </c>
      <c r="I1162" t="s">
        <v>2</v>
      </c>
      <c r="J1162" s="1" t="s">
        <v>148</v>
      </c>
      <c r="K1162" s="1">
        <v>2024</v>
      </c>
    </row>
    <row r="1163" spans="1:11" x14ac:dyDescent="0.35">
      <c r="A1163" s="2">
        <v>45399</v>
      </c>
      <c r="B1163" t="s">
        <v>107</v>
      </c>
      <c r="C1163" t="s">
        <v>38</v>
      </c>
      <c r="D1163" s="1">
        <v>41</v>
      </c>
      <c r="E1163" s="5">
        <v>901.58999999999992</v>
      </c>
      <c r="F1163" s="1">
        <v>3</v>
      </c>
      <c r="G1163" s="5">
        <v>119.97</v>
      </c>
      <c r="H1163" t="s">
        <v>23</v>
      </c>
      <c r="I1163" t="s">
        <v>2</v>
      </c>
      <c r="J1163" s="1" t="s">
        <v>148</v>
      </c>
      <c r="K1163" s="1">
        <v>2024</v>
      </c>
    </row>
    <row r="1164" spans="1:11" x14ac:dyDescent="0.35">
      <c r="A1164" s="2">
        <v>45400</v>
      </c>
      <c r="B1164" t="s">
        <v>110</v>
      </c>
      <c r="C1164" t="s">
        <v>32</v>
      </c>
      <c r="D1164" s="1">
        <v>2</v>
      </c>
      <c r="E1164" s="5">
        <v>46.06</v>
      </c>
      <c r="F1164" s="1">
        <v>2</v>
      </c>
      <c r="G1164" s="5">
        <v>83.76</v>
      </c>
      <c r="H1164" t="s">
        <v>33</v>
      </c>
      <c r="I1164" t="s">
        <v>2</v>
      </c>
      <c r="J1164" s="1" t="s">
        <v>148</v>
      </c>
      <c r="K1164" s="1">
        <v>2024</v>
      </c>
    </row>
    <row r="1165" spans="1:11" x14ac:dyDescent="0.35">
      <c r="A1165" s="2">
        <v>45401</v>
      </c>
      <c r="B1165" t="s">
        <v>109</v>
      </c>
      <c r="C1165" t="s">
        <v>31</v>
      </c>
      <c r="D1165" s="1">
        <v>3</v>
      </c>
      <c r="E1165" s="5">
        <v>269.73</v>
      </c>
      <c r="F1165" s="1">
        <v>4</v>
      </c>
      <c r="G1165" s="5">
        <v>479.52</v>
      </c>
      <c r="H1165" t="s">
        <v>33</v>
      </c>
      <c r="I1165" t="s">
        <v>2</v>
      </c>
      <c r="J1165" s="1" t="s">
        <v>148</v>
      </c>
      <c r="K1165" s="1">
        <v>2024</v>
      </c>
    </row>
    <row r="1166" spans="1:11" x14ac:dyDescent="0.35">
      <c r="A1166" s="2">
        <v>45402</v>
      </c>
      <c r="B1166" t="s">
        <v>111</v>
      </c>
      <c r="C1166" t="s">
        <v>34</v>
      </c>
      <c r="D1166" s="1">
        <v>2</v>
      </c>
      <c r="E1166" s="5">
        <v>179.98</v>
      </c>
      <c r="F1166" s="1">
        <v>1</v>
      </c>
      <c r="G1166" s="5">
        <v>119.99</v>
      </c>
      <c r="H1166" t="s">
        <v>35</v>
      </c>
      <c r="I1166" t="s">
        <v>2</v>
      </c>
      <c r="J1166" s="1" t="s">
        <v>148</v>
      </c>
      <c r="K1166" s="1">
        <v>2024</v>
      </c>
    </row>
    <row r="1167" spans="1:11" x14ac:dyDescent="0.35">
      <c r="A1167" s="2">
        <v>45403</v>
      </c>
      <c r="B1167" t="s">
        <v>125</v>
      </c>
      <c r="C1167" t="s">
        <v>53</v>
      </c>
      <c r="D1167" s="1">
        <v>0</v>
      </c>
      <c r="E1167" s="5">
        <v>0</v>
      </c>
      <c r="F1167" s="1">
        <v>4</v>
      </c>
      <c r="G1167" s="5">
        <v>359.96</v>
      </c>
      <c r="H1167" t="s">
        <v>23</v>
      </c>
      <c r="I1167" t="s">
        <v>8</v>
      </c>
      <c r="J1167" s="1" t="s">
        <v>148</v>
      </c>
      <c r="K1167" s="1">
        <v>2024</v>
      </c>
    </row>
    <row r="1168" spans="1:11" x14ac:dyDescent="0.35">
      <c r="A1168" s="2">
        <v>45404</v>
      </c>
      <c r="B1168" t="s">
        <v>108</v>
      </c>
      <c r="C1168" t="s">
        <v>30</v>
      </c>
      <c r="D1168" s="1">
        <v>2</v>
      </c>
      <c r="E1168" s="5">
        <v>65.42</v>
      </c>
      <c r="F1168" s="1">
        <v>3</v>
      </c>
      <c r="G1168" s="5">
        <v>150.96</v>
      </c>
      <c r="H1168" t="s">
        <v>33</v>
      </c>
      <c r="I1168" t="s">
        <v>2</v>
      </c>
      <c r="J1168" s="1" t="s">
        <v>148</v>
      </c>
      <c r="K1168" s="1">
        <v>2024</v>
      </c>
    </row>
    <row r="1169" spans="1:11" x14ac:dyDescent="0.35">
      <c r="A1169" s="2">
        <v>45405</v>
      </c>
      <c r="B1169" t="s">
        <v>115</v>
      </c>
      <c r="C1169" t="s">
        <v>44</v>
      </c>
      <c r="D1169" s="1">
        <v>0</v>
      </c>
      <c r="E1169" s="5">
        <v>0</v>
      </c>
      <c r="F1169" s="1">
        <v>4</v>
      </c>
      <c r="G1169" s="5">
        <v>1306.76</v>
      </c>
      <c r="H1169" t="s">
        <v>41</v>
      </c>
      <c r="I1169" t="s">
        <v>3</v>
      </c>
      <c r="J1169" s="1" t="s">
        <v>148</v>
      </c>
      <c r="K1169" s="1">
        <v>2024</v>
      </c>
    </row>
    <row r="1170" spans="1:11" x14ac:dyDescent="0.35">
      <c r="A1170" s="2">
        <v>45406</v>
      </c>
      <c r="B1170" t="s">
        <v>127</v>
      </c>
      <c r="C1170" t="s">
        <v>10</v>
      </c>
      <c r="D1170" s="1">
        <v>3</v>
      </c>
      <c r="E1170" s="5">
        <v>116.97</v>
      </c>
      <c r="F1170" s="1">
        <v>4</v>
      </c>
      <c r="G1170" s="5">
        <v>239.96</v>
      </c>
      <c r="H1170" t="s">
        <v>55</v>
      </c>
      <c r="I1170" t="s">
        <v>12</v>
      </c>
      <c r="J1170" s="1" t="s">
        <v>148</v>
      </c>
      <c r="K1170" s="1">
        <v>2024</v>
      </c>
    </row>
    <row r="1171" spans="1:11" x14ac:dyDescent="0.35">
      <c r="A1171" s="2">
        <v>45407</v>
      </c>
      <c r="B1171" t="s">
        <v>108</v>
      </c>
      <c r="C1171" t="s">
        <v>30</v>
      </c>
      <c r="D1171" s="1">
        <v>2</v>
      </c>
      <c r="E1171" s="5">
        <v>65.42</v>
      </c>
      <c r="F1171" s="1">
        <v>1</v>
      </c>
      <c r="G1171" s="5">
        <v>50.32</v>
      </c>
      <c r="H1171" t="s">
        <v>33</v>
      </c>
      <c r="I1171" t="s">
        <v>2</v>
      </c>
      <c r="J1171" s="1" t="s">
        <v>148</v>
      </c>
      <c r="K1171" s="1">
        <v>2024</v>
      </c>
    </row>
    <row r="1172" spans="1:11" x14ac:dyDescent="0.35">
      <c r="A1172" s="2">
        <v>45408</v>
      </c>
      <c r="B1172" t="s">
        <v>117</v>
      </c>
      <c r="C1172" t="s">
        <v>42</v>
      </c>
      <c r="D1172" s="1">
        <v>0</v>
      </c>
      <c r="E1172" s="5">
        <v>0</v>
      </c>
      <c r="F1172" s="1">
        <v>1</v>
      </c>
      <c r="G1172" s="5">
        <v>649.99</v>
      </c>
      <c r="H1172" t="s">
        <v>29</v>
      </c>
      <c r="I1172" t="s">
        <v>3</v>
      </c>
      <c r="J1172" s="1" t="s">
        <v>148</v>
      </c>
      <c r="K1172" s="1">
        <v>2024</v>
      </c>
    </row>
    <row r="1173" spans="1:11" x14ac:dyDescent="0.35">
      <c r="A1173" s="2">
        <v>45409</v>
      </c>
      <c r="B1173" t="s">
        <v>99</v>
      </c>
      <c r="C1173" t="s">
        <v>21</v>
      </c>
      <c r="D1173" s="1">
        <v>3</v>
      </c>
      <c r="E1173" s="5">
        <v>125.97</v>
      </c>
      <c r="F1173" s="1">
        <v>3</v>
      </c>
      <c r="G1173" s="5">
        <v>209.97</v>
      </c>
      <c r="H1173" t="s">
        <v>19</v>
      </c>
      <c r="I1173" t="s">
        <v>0</v>
      </c>
      <c r="J1173" s="1" t="s">
        <v>148</v>
      </c>
      <c r="K1173" s="1">
        <v>2024</v>
      </c>
    </row>
    <row r="1174" spans="1:11" x14ac:dyDescent="0.35">
      <c r="A1174" s="2">
        <v>45410</v>
      </c>
      <c r="B1174" t="s">
        <v>108</v>
      </c>
      <c r="C1174" t="s">
        <v>30</v>
      </c>
      <c r="D1174" s="1">
        <v>1</v>
      </c>
      <c r="E1174" s="5">
        <v>32.71</v>
      </c>
      <c r="F1174" s="1">
        <v>2</v>
      </c>
      <c r="G1174" s="5">
        <v>100.64</v>
      </c>
      <c r="H1174" t="s">
        <v>33</v>
      </c>
      <c r="I1174" t="s">
        <v>2</v>
      </c>
      <c r="J1174" s="1" t="s">
        <v>148</v>
      </c>
      <c r="K1174" s="1">
        <v>2024</v>
      </c>
    </row>
    <row r="1175" spans="1:11" x14ac:dyDescent="0.35">
      <c r="A1175" s="2">
        <v>45411</v>
      </c>
      <c r="B1175" t="s">
        <v>98</v>
      </c>
      <c r="C1175" t="s">
        <v>20</v>
      </c>
      <c r="D1175" s="1">
        <v>3</v>
      </c>
      <c r="E1175" s="5">
        <v>194.96999999999997</v>
      </c>
      <c r="F1175" s="1">
        <v>2</v>
      </c>
      <c r="G1175" s="5">
        <v>199.98</v>
      </c>
      <c r="H1175" t="s">
        <v>19</v>
      </c>
      <c r="I1175" t="s">
        <v>0</v>
      </c>
      <c r="J1175" s="1" t="s">
        <v>148</v>
      </c>
      <c r="K1175" s="1">
        <v>2024</v>
      </c>
    </row>
    <row r="1176" spans="1:11" x14ac:dyDescent="0.35">
      <c r="A1176" s="2">
        <v>45412</v>
      </c>
      <c r="B1176" t="s">
        <v>128</v>
      </c>
      <c r="C1176" t="s">
        <v>11</v>
      </c>
      <c r="D1176" s="1">
        <v>0</v>
      </c>
      <c r="E1176" s="5">
        <v>0</v>
      </c>
      <c r="F1176" s="1">
        <v>2</v>
      </c>
      <c r="G1176" s="5">
        <v>199.98</v>
      </c>
      <c r="H1176" t="s">
        <v>23</v>
      </c>
      <c r="I1176" t="s">
        <v>12</v>
      </c>
      <c r="J1176" s="1" t="s">
        <v>148</v>
      </c>
      <c r="K1176" s="1">
        <v>2024</v>
      </c>
    </row>
    <row r="1177" spans="1:11" x14ac:dyDescent="0.35">
      <c r="A1177" s="2">
        <v>45413</v>
      </c>
      <c r="B1177" t="s">
        <v>125</v>
      </c>
      <c r="C1177" t="s">
        <v>53</v>
      </c>
      <c r="D1177" s="1">
        <v>1</v>
      </c>
      <c r="E1177" s="5">
        <v>62.99</v>
      </c>
      <c r="F1177" s="1">
        <v>5</v>
      </c>
      <c r="G1177" s="5">
        <v>449.95</v>
      </c>
      <c r="H1177" t="s">
        <v>23</v>
      </c>
      <c r="I1177" t="s">
        <v>8</v>
      </c>
      <c r="J1177" s="1" t="s">
        <v>149</v>
      </c>
      <c r="K1177" s="1">
        <v>2024</v>
      </c>
    </row>
    <row r="1178" spans="1:11" x14ac:dyDescent="0.35">
      <c r="A1178" s="2">
        <v>45414</v>
      </c>
      <c r="B1178" t="s">
        <v>117</v>
      </c>
      <c r="C1178" t="s">
        <v>42</v>
      </c>
      <c r="D1178" s="1">
        <v>3</v>
      </c>
      <c r="E1178" s="5">
        <v>1754.97</v>
      </c>
      <c r="F1178" s="1">
        <v>3</v>
      </c>
      <c r="G1178" s="5">
        <v>1949.97</v>
      </c>
      <c r="H1178" t="s">
        <v>29</v>
      </c>
      <c r="I1178" t="s">
        <v>3</v>
      </c>
      <c r="J1178" s="1" t="s">
        <v>149</v>
      </c>
      <c r="K1178" s="1">
        <v>2024</v>
      </c>
    </row>
    <row r="1179" spans="1:11" x14ac:dyDescent="0.35">
      <c r="A1179" s="2">
        <v>45415</v>
      </c>
      <c r="B1179" t="s">
        <v>96</v>
      </c>
      <c r="C1179" t="s">
        <v>1</v>
      </c>
      <c r="D1179" s="1">
        <v>2</v>
      </c>
      <c r="E1179" s="5">
        <v>691.18</v>
      </c>
      <c r="F1179" s="1">
        <v>2</v>
      </c>
      <c r="G1179" s="5">
        <v>863.98</v>
      </c>
      <c r="H1179" t="s">
        <v>17</v>
      </c>
      <c r="I1179" t="s">
        <v>0</v>
      </c>
      <c r="J1179" s="1" t="s">
        <v>149</v>
      </c>
      <c r="K1179" s="1">
        <v>2024</v>
      </c>
    </row>
    <row r="1180" spans="1:11" x14ac:dyDescent="0.35">
      <c r="A1180" s="2">
        <v>45416</v>
      </c>
      <c r="B1180" t="s">
        <v>103</v>
      </c>
      <c r="C1180" t="s">
        <v>27</v>
      </c>
      <c r="D1180" s="1">
        <v>0</v>
      </c>
      <c r="E1180" s="5">
        <v>0</v>
      </c>
      <c r="F1180" s="1">
        <v>3</v>
      </c>
      <c r="G1180" s="5">
        <v>827.64</v>
      </c>
      <c r="H1180" t="s">
        <v>19</v>
      </c>
      <c r="I1180" t="s">
        <v>0</v>
      </c>
      <c r="J1180" s="1" t="s">
        <v>149</v>
      </c>
      <c r="K1180" s="1">
        <v>2024</v>
      </c>
    </row>
    <row r="1181" spans="1:11" x14ac:dyDescent="0.35">
      <c r="A1181" s="2">
        <v>45417</v>
      </c>
      <c r="B1181" t="s">
        <v>125</v>
      </c>
      <c r="C1181" t="s">
        <v>53</v>
      </c>
      <c r="D1181" s="1">
        <v>3</v>
      </c>
      <c r="E1181" s="5">
        <v>188.97</v>
      </c>
      <c r="F1181" s="1">
        <v>4</v>
      </c>
      <c r="G1181" s="5">
        <v>359.96</v>
      </c>
      <c r="H1181" t="s">
        <v>23</v>
      </c>
      <c r="I1181" t="s">
        <v>8</v>
      </c>
      <c r="J1181" s="1" t="s">
        <v>149</v>
      </c>
      <c r="K1181" s="1">
        <v>2024</v>
      </c>
    </row>
    <row r="1182" spans="1:11" x14ac:dyDescent="0.35">
      <c r="A1182" s="2">
        <v>45418</v>
      </c>
      <c r="B1182" t="s">
        <v>96</v>
      </c>
      <c r="C1182" t="s">
        <v>1</v>
      </c>
      <c r="D1182" s="1">
        <v>2</v>
      </c>
      <c r="E1182" s="5">
        <v>691.18</v>
      </c>
      <c r="F1182" s="1">
        <v>5</v>
      </c>
      <c r="G1182" s="5">
        <v>2159.9499999999998</v>
      </c>
      <c r="H1182" t="s">
        <v>17</v>
      </c>
      <c r="I1182" t="s">
        <v>0</v>
      </c>
      <c r="J1182" s="1" t="s">
        <v>149</v>
      </c>
      <c r="K1182" s="1">
        <v>2024</v>
      </c>
    </row>
    <row r="1183" spans="1:11" x14ac:dyDescent="0.35">
      <c r="A1183" s="2">
        <v>45419</v>
      </c>
      <c r="B1183" t="s">
        <v>108</v>
      </c>
      <c r="C1183" t="s">
        <v>30</v>
      </c>
      <c r="D1183" s="1">
        <v>3</v>
      </c>
      <c r="E1183" s="5">
        <v>98.13</v>
      </c>
      <c r="F1183" s="1">
        <v>1</v>
      </c>
      <c r="G1183" s="5">
        <v>50.32</v>
      </c>
      <c r="H1183" t="s">
        <v>33</v>
      </c>
      <c r="I1183" t="s">
        <v>2</v>
      </c>
      <c r="J1183" s="1" t="s">
        <v>149</v>
      </c>
      <c r="K1183" s="1">
        <v>2024</v>
      </c>
    </row>
    <row r="1184" spans="1:11" x14ac:dyDescent="0.35">
      <c r="A1184" s="2">
        <v>45420</v>
      </c>
      <c r="B1184" t="s">
        <v>129</v>
      </c>
      <c r="C1184" t="s">
        <v>14</v>
      </c>
      <c r="D1184" s="1">
        <v>3</v>
      </c>
      <c r="E1184" s="5">
        <v>1079.8799999999999</v>
      </c>
      <c r="F1184" s="1">
        <v>3</v>
      </c>
      <c r="G1184" s="5">
        <v>1199.8499999999999</v>
      </c>
      <c r="H1184" t="s">
        <v>17</v>
      </c>
      <c r="I1184" t="s">
        <v>13</v>
      </c>
      <c r="J1184" s="1" t="s">
        <v>149</v>
      </c>
      <c r="K1184" s="1">
        <v>2024</v>
      </c>
    </row>
    <row r="1185" spans="1:11" x14ac:dyDescent="0.35">
      <c r="A1185" s="2">
        <v>45421</v>
      </c>
      <c r="B1185" t="s">
        <v>98</v>
      </c>
      <c r="C1185" t="s">
        <v>20</v>
      </c>
      <c r="D1185" s="1">
        <v>1</v>
      </c>
      <c r="E1185" s="5">
        <v>64.989999999999995</v>
      </c>
      <c r="F1185" s="1">
        <v>5</v>
      </c>
      <c r="G1185" s="5">
        <v>499.95</v>
      </c>
      <c r="H1185" t="s">
        <v>19</v>
      </c>
      <c r="I1185" t="s">
        <v>0</v>
      </c>
      <c r="J1185" s="1" t="s">
        <v>149</v>
      </c>
      <c r="K1185" s="1">
        <v>2024</v>
      </c>
    </row>
    <row r="1186" spans="1:11" x14ac:dyDescent="0.35">
      <c r="A1186" s="2">
        <v>45422</v>
      </c>
      <c r="B1186" t="s">
        <v>111</v>
      </c>
      <c r="C1186" t="s">
        <v>34</v>
      </c>
      <c r="D1186" s="1">
        <v>27</v>
      </c>
      <c r="E1186" s="5">
        <v>2429.73</v>
      </c>
      <c r="F1186" s="1">
        <v>2</v>
      </c>
      <c r="G1186" s="5">
        <v>239.98</v>
      </c>
      <c r="H1186" t="s">
        <v>35</v>
      </c>
      <c r="I1186" t="s">
        <v>2</v>
      </c>
      <c r="J1186" s="1" t="s">
        <v>149</v>
      </c>
      <c r="K1186" s="1">
        <v>2024</v>
      </c>
    </row>
    <row r="1187" spans="1:11" x14ac:dyDescent="0.35">
      <c r="A1187" s="2">
        <v>45423</v>
      </c>
      <c r="B1187" t="s">
        <v>102</v>
      </c>
      <c r="C1187" t="s">
        <v>25</v>
      </c>
      <c r="D1187" s="1">
        <v>2</v>
      </c>
      <c r="E1187" s="5">
        <v>30</v>
      </c>
      <c r="F1187" s="1">
        <v>1</v>
      </c>
      <c r="G1187" s="5">
        <v>29.99</v>
      </c>
      <c r="H1187" t="s">
        <v>26</v>
      </c>
      <c r="I1187" t="s">
        <v>0</v>
      </c>
      <c r="J1187" s="1" t="s">
        <v>149</v>
      </c>
      <c r="K1187" s="1">
        <v>2024</v>
      </c>
    </row>
    <row r="1188" spans="1:11" x14ac:dyDescent="0.35">
      <c r="A1188" s="2">
        <v>45424</v>
      </c>
      <c r="B1188" t="s">
        <v>113</v>
      </c>
      <c r="C1188" t="s">
        <v>40</v>
      </c>
      <c r="D1188" s="1">
        <v>1</v>
      </c>
      <c r="E1188" s="5">
        <v>183.25</v>
      </c>
      <c r="F1188" s="1">
        <v>3</v>
      </c>
      <c r="G1188" s="5">
        <v>646.77</v>
      </c>
      <c r="H1188" t="s">
        <v>41</v>
      </c>
      <c r="I1188" t="s">
        <v>3</v>
      </c>
      <c r="J1188" s="1" t="s">
        <v>149</v>
      </c>
      <c r="K1188" s="1">
        <v>2024</v>
      </c>
    </row>
    <row r="1189" spans="1:11" x14ac:dyDescent="0.35">
      <c r="A1189" s="2">
        <v>45425</v>
      </c>
      <c r="B1189" t="s">
        <v>112</v>
      </c>
      <c r="C1189" t="s">
        <v>39</v>
      </c>
      <c r="D1189" s="1">
        <v>3</v>
      </c>
      <c r="E1189" s="5">
        <v>623.97</v>
      </c>
      <c r="F1189" s="1">
        <v>2</v>
      </c>
      <c r="G1189" s="5">
        <v>519.98</v>
      </c>
      <c r="H1189" t="s">
        <v>29</v>
      </c>
      <c r="I1189" t="s">
        <v>3</v>
      </c>
      <c r="J1189" s="1" t="s">
        <v>149</v>
      </c>
      <c r="K1189" s="1">
        <v>2024</v>
      </c>
    </row>
    <row r="1190" spans="1:11" x14ac:dyDescent="0.35">
      <c r="A1190" s="2">
        <v>45426</v>
      </c>
      <c r="B1190" t="s">
        <v>117</v>
      </c>
      <c r="C1190" t="s">
        <v>42</v>
      </c>
      <c r="D1190" s="1">
        <v>3</v>
      </c>
      <c r="E1190" s="5">
        <v>1754.97</v>
      </c>
      <c r="F1190" s="1">
        <v>1</v>
      </c>
      <c r="G1190" s="5">
        <v>649.99</v>
      </c>
      <c r="H1190" t="s">
        <v>29</v>
      </c>
      <c r="I1190" t="s">
        <v>3</v>
      </c>
      <c r="J1190" s="1" t="s">
        <v>149</v>
      </c>
      <c r="K1190" s="1">
        <v>2024</v>
      </c>
    </row>
    <row r="1191" spans="1:11" x14ac:dyDescent="0.35">
      <c r="A1191" s="2">
        <v>45427</v>
      </c>
      <c r="B1191" t="s">
        <v>102</v>
      </c>
      <c r="C1191" t="s">
        <v>25</v>
      </c>
      <c r="D1191" s="1">
        <v>2</v>
      </c>
      <c r="E1191" s="5">
        <v>30</v>
      </c>
      <c r="F1191" s="1">
        <v>3</v>
      </c>
      <c r="G1191" s="5">
        <v>89.97</v>
      </c>
      <c r="H1191" t="s">
        <v>26</v>
      </c>
      <c r="I1191" t="s">
        <v>0</v>
      </c>
      <c r="J1191" s="1" t="s">
        <v>149</v>
      </c>
      <c r="K1191" s="1">
        <v>2024</v>
      </c>
    </row>
    <row r="1192" spans="1:11" x14ac:dyDescent="0.35">
      <c r="A1192" s="2">
        <v>45428</v>
      </c>
      <c r="B1192" t="s">
        <v>124</v>
      </c>
      <c r="C1192" t="s">
        <v>51</v>
      </c>
      <c r="D1192" s="1">
        <v>37</v>
      </c>
      <c r="E1192" s="5">
        <v>3579.75</v>
      </c>
      <c r="F1192" s="1">
        <v>1</v>
      </c>
      <c r="G1192" s="5">
        <v>129</v>
      </c>
      <c r="H1192" t="s">
        <v>52</v>
      </c>
      <c r="I1192" t="s">
        <v>8</v>
      </c>
      <c r="J1192" s="1" t="s">
        <v>149</v>
      </c>
      <c r="K1192" s="1">
        <v>2024</v>
      </c>
    </row>
    <row r="1193" spans="1:11" x14ac:dyDescent="0.35">
      <c r="A1193" s="2">
        <v>45429</v>
      </c>
      <c r="B1193" t="s">
        <v>127</v>
      </c>
      <c r="C1193" t="s">
        <v>10</v>
      </c>
      <c r="D1193" s="1">
        <v>1</v>
      </c>
      <c r="E1193" s="5">
        <v>38.99</v>
      </c>
      <c r="F1193" s="1">
        <v>5</v>
      </c>
      <c r="G1193" s="5">
        <v>299.95</v>
      </c>
      <c r="H1193" t="s">
        <v>55</v>
      </c>
      <c r="I1193" t="s">
        <v>12</v>
      </c>
      <c r="J1193" s="1" t="s">
        <v>149</v>
      </c>
      <c r="K1193" s="1">
        <v>2024</v>
      </c>
    </row>
    <row r="1194" spans="1:11" x14ac:dyDescent="0.35">
      <c r="A1194" s="2">
        <v>45430</v>
      </c>
      <c r="B1194" t="s">
        <v>110</v>
      </c>
      <c r="C1194" t="s">
        <v>32</v>
      </c>
      <c r="D1194" s="1">
        <v>3</v>
      </c>
      <c r="E1194" s="5">
        <v>69.09</v>
      </c>
      <c r="F1194" s="1">
        <v>1</v>
      </c>
      <c r="G1194" s="5">
        <v>41.88</v>
      </c>
      <c r="H1194" t="s">
        <v>33</v>
      </c>
      <c r="I1194" t="s">
        <v>2</v>
      </c>
      <c r="J1194" s="1" t="s">
        <v>149</v>
      </c>
      <c r="K1194" s="1">
        <v>2024</v>
      </c>
    </row>
    <row r="1195" spans="1:11" x14ac:dyDescent="0.35">
      <c r="A1195" s="2">
        <v>45431</v>
      </c>
      <c r="B1195" t="s">
        <v>128</v>
      </c>
      <c r="C1195" t="s">
        <v>11</v>
      </c>
      <c r="D1195" s="1">
        <v>3</v>
      </c>
      <c r="E1195" s="5">
        <v>224.96999999999997</v>
      </c>
      <c r="F1195" s="1">
        <v>2</v>
      </c>
      <c r="G1195" s="5">
        <v>199.98</v>
      </c>
      <c r="H1195" t="s">
        <v>23</v>
      </c>
      <c r="I1195" t="s">
        <v>12</v>
      </c>
      <c r="J1195" s="1" t="s">
        <v>149</v>
      </c>
      <c r="K1195" s="1">
        <v>2024</v>
      </c>
    </row>
    <row r="1196" spans="1:11" x14ac:dyDescent="0.35">
      <c r="A1196" s="2">
        <v>45432</v>
      </c>
      <c r="B1196" t="s">
        <v>121</v>
      </c>
      <c r="C1196" t="s">
        <v>7</v>
      </c>
      <c r="D1196" s="1">
        <v>47</v>
      </c>
      <c r="E1196" s="5">
        <v>564</v>
      </c>
      <c r="F1196" s="1">
        <v>3</v>
      </c>
      <c r="G1196" s="5">
        <v>60</v>
      </c>
      <c r="H1196" t="s">
        <v>48</v>
      </c>
      <c r="I1196" t="s">
        <v>8</v>
      </c>
      <c r="J1196" s="1" t="s">
        <v>149</v>
      </c>
      <c r="K1196" s="1">
        <v>2024</v>
      </c>
    </row>
    <row r="1197" spans="1:11" x14ac:dyDescent="0.35">
      <c r="A1197" s="2">
        <v>45433</v>
      </c>
      <c r="B1197" t="s">
        <v>100</v>
      </c>
      <c r="C1197" t="s">
        <v>22</v>
      </c>
      <c r="D1197" s="1">
        <v>1</v>
      </c>
      <c r="E1197" s="5">
        <v>10</v>
      </c>
      <c r="F1197" s="1">
        <v>5</v>
      </c>
      <c r="G1197" s="5">
        <v>99.95</v>
      </c>
      <c r="H1197" t="s">
        <v>23</v>
      </c>
      <c r="I1197" t="s">
        <v>0</v>
      </c>
      <c r="J1197" s="1" t="s">
        <v>149</v>
      </c>
      <c r="K1197" s="1">
        <v>2024</v>
      </c>
    </row>
    <row r="1198" spans="1:11" x14ac:dyDescent="0.35">
      <c r="A1198" s="2">
        <v>45434</v>
      </c>
      <c r="B1198" t="s">
        <v>125</v>
      </c>
      <c r="C1198" t="s">
        <v>53</v>
      </c>
      <c r="D1198" s="1">
        <v>1</v>
      </c>
      <c r="E1198" s="5">
        <v>62.99</v>
      </c>
      <c r="F1198" s="1">
        <v>3</v>
      </c>
      <c r="G1198" s="5">
        <v>269.97000000000003</v>
      </c>
      <c r="H1198" t="s">
        <v>23</v>
      </c>
      <c r="I1198" t="s">
        <v>8</v>
      </c>
      <c r="J1198" s="1" t="s">
        <v>149</v>
      </c>
      <c r="K1198" s="1">
        <v>2024</v>
      </c>
    </row>
    <row r="1199" spans="1:11" x14ac:dyDescent="0.35">
      <c r="A1199" s="2">
        <v>45435</v>
      </c>
      <c r="B1199" t="s">
        <v>125</v>
      </c>
      <c r="C1199" t="s">
        <v>53</v>
      </c>
      <c r="D1199" s="1">
        <v>1</v>
      </c>
      <c r="E1199" s="5">
        <v>62.99</v>
      </c>
      <c r="F1199" s="1">
        <v>5</v>
      </c>
      <c r="G1199" s="5">
        <v>449.95</v>
      </c>
      <c r="H1199" t="s">
        <v>23</v>
      </c>
      <c r="I1199" t="s">
        <v>8</v>
      </c>
      <c r="J1199" s="1" t="s">
        <v>149</v>
      </c>
      <c r="K1199" s="1">
        <v>2024</v>
      </c>
    </row>
    <row r="1200" spans="1:11" x14ac:dyDescent="0.35">
      <c r="A1200" s="2">
        <v>45436</v>
      </c>
      <c r="B1200" t="s">
        <v>122</v>
      </c>
      <c r="C1200" t="s">
        <v>49</v>
      </c>
      <c r="D1200" s="1">
        <v>3</v>
      </c>
      <c r="E1200" s="5">
        <v>634.95000000000005</v>
      </c>
      <c r="F1200" s="1">
        <v>2</v>
      </c>
      <c r="G1200" s="5">
        <v>498</v>
      </c>
      <c r="H1200" t="s">
        <v>133</v>
      </c>
      <c r="I1200" t="s">
        <v>8</v>
      </c>
      <c r="J1200" s="1" t="s">
        <v>149</v>
      </c>
      <c r="K1200" s="1">
        <v>2024</v>
      </c>
    </row>
    <row r="1201" spans="1:11" x14ac:dyDescent="0.35">
      <c r="A1201" s="2">
        <v>45437</v>
      </c>
      <c r="B1201" t="s">
        <v>109</v>
      </c>
      <c r="C1201" t="s">
        <v>31</v>
      </c>
      <c r="D1201" s="1">
        <v>3</v>
      </c>
      <c r="E1201" s="5">
        <v>269.73</v>
      </c>
      <c r="F1201" s="1">
        <v>5</v>
      </c>
      <c r="G1201" s="5">
        <v>599.4</v>
      </c>
      <c r="H1201" t="s">
        <v>33</v>
      </c>
      <c r="I1201" t="s">
        <v>2</v>
      </c>
      <c r="J1201" s="1" t="s">
        <v>149</v>
      </c>
      <c r="K1201" s="1">
        <v>2024</v>
      </c>
    </row>
    <row r="1202" spans="1:11" x14ac:dyDescent="0.35">
      <c r="A1202" s="2">
        <v>45438</v>
      </c>
      <c r="B1202" t="s">
        <v>111</v>
      </c>
      <c r="C1202" t="s">
        <v>34</v>
      </c>
      <c r="D1202" s="1">
        <v>3</v>
      </c>
      <c r="E1202" s="5">
        <v>269.96999999999997</v>
      </c>
      <c r="F1202" s="1">
        <v>1</v>
      </c>
      <c r="G1202" s="5">
        <v>119.99</v>
      </c>
      <c r="H1202" t="s">
        <v>35</v>
      </c>
      <c r="I1202" t="s">
        <v>2</v>
      </c>
      <c r="J1202" s="1" t="s">
        <v>149</v>
      </c>
      <c r="K1202" s="1">
        <v>2024</v>
      </c>
    </row>
    <row r="1203" spans="1:11" x14ac:dyDescent="0.35">
      <c r="A1203" s="2">
        <v>45439</v>
      </c>
      <c r="B1203" t="s">
        <v>124</v>
      </c>
      <c r="C1203" t="s">
        <v>51</v>
      </c>
      <c r="D1203" s="1">
        <v>2</v>
      </c>
      <c r="E1203" s="5">
        <v>193.5</v>
      </c>
      <c r="F1203" s="1">
        <v>3</v>
      </c>
      <c r="G1203" s="5">
        <v>387</v>
      </c>
      <c r="H1203" t="s">
        <v>52</v>
      </c>
      <c r="I1203" t="s">
        <v>8</v>
      </c>
      <c r="J1203" s="1" t="s">
        <v>149</v>
      </c>
      <c r="K1203" s="1">
        <v>2024</v>
      </c>
    </row>
    <row r="1204" spans="1:11" x14ac:dyDescent="0.35">
      <c r="A1204" s="2">
        <v>45440</v>
      </c>
      <c r="B1204" t="s">
        <v>99</v>
      </c>
      <c r="C1204" t="s">
        <v>21</v>
      </c>
      <c r="D1204" s="1">
        <v>3</v>
      </c>
      <c r="E1204" s="5">
        <v>125.97</v>
      </c>
      <c r="F1204" s="1">
        <v>2</v>
      </c>
      <c r="G1204" s="5">
        <v>139.97999999999999</v>
      </c>
      <c r="H1204" t="s">
        <v>19</v>
      </c>
      <c r="I1204" t="s">
        <v>0</v>
      </c>
      <c r="J1204" s="1" t="s">
        <v>149</v>
      </c>
      <c r="K1204" s="1">
        <v>2024</v>
      </c>
    </row>
    <row r="1205" spans="1:11" x14ac:dyDescent="0.35">
      <c r="A1205" s="2">
        <v>45441</v>
      </c>
      <c r="B1205" t="s">
        <v>119</v>
      </c>
      <c r="C1205" t="s">
        <v>45</v>
      </c>
      <c r="D1205" s="1">
        <v>2</v>
      </c>
      <c r="E1205" s="5">
        <v>70</v>
      </c>
      <c r="F1205" s="1">
        <v>4</v>
      </c>
      <c r="G1205" s="5">
        <v>280</v>
      </c>
      <c r="H1205" t="s">
        <v>46</v>
      </c>
      <c r="I1205" t="s">
        <v>4</v>
      </c>
      <c r="J1205" s="1" t="s">
        <v>149</v>
      </c>
      <c r="K1205" s="1">
        <v>2024</v>
      </c>
    </row>
    <row r="1206" spans="1:11" x14ac:dyDescent="0.35">
      <c r="A1206" s="2">
        <v>45442</v>
      </c>
      <c r="B1206" t="s">
        <v>131</v>
      </c>
      <c r="C1206" t="s">
        <v>16</v>
      </c>
      <c r="D1206" s="1">
        <v>0</v>
      </c>
      <c r="E1206" s="5">
        <v>0</v>
      </c>
      <c r="F1206" s="1">
        <v>3</v>
      </c>
      <c r="G1206" s="5">
        <v>159.44999999999999</v>
      </c>
      <c r="H1206" t="s">
        <v>58</v>
      </c>
      <c r="I1206" t="s">
        <v>13</v>
      </c>
      <c r="J1206" s="1" t="s">
        <v>149</v>
      </c>
      <c r="K1206" s="1">
        <v>2024</v>
      </c>
    </row>
    <row r="1207" spans="1:11" x14ac:dyDescent="0.35">
      <c r="A1207" s="2">
        <v>45443</v>
      </c>
      <c r="B1207" t="s">
        <v>110</v>
      </c>
      <c r="C1207" t="s">
        <v>32</v>
      </c>
      <c r="D1207" s="1">
        <v>2</v>
      </c>
      <c r="E1207" s="5">
        <v>46.06</v>
      </c>
      <c r="F1207" s="1">
        <v>2</v>
      </c>
      <c r="G1207" s="5">
        <v>83.76</v>
      </c>
      <c r="H1207" t="s">
        <v>33</v>
      </c>
      <c r="I1207" t="s">
        <v>2</v>
      </c>
      <c r="J1207" s="1" t="s">
        <v>149</v>
      </c>
      <c r="K1207" s="1">
        <v>2024</v>
      </c>
    </row>
    <row r="1208" spans="1:11" x14ac:dyDescent="0.35">
      <c r="A1208" s="2">
        <v>45444</v>
      </c>
      <c r="B1208" t="s">
        <v>123</v>
      </c>
      <c r="C1208" t="s">
        <v>50</v>
      </c>
      <c r="D1208" s="1">
        <v>1</v>
      </c>
      <c r="E1208" s="5">
        <v>96.75</v>
      </c>
      <c r="F1208" s="1">
        <v>4</v>
      </c>
      <c r="G1208" s="5">
        <v>516</v>
      </c>
      <c r="H1208" t="s">
        <v>48</v>
      </c>
      <c r="I1208" t="s">
        <v>8</v>
      </c>
      <c r="J1208" s="1" t="s">
        <v>150</v>
      </c>
      <c r="K1208" s="1">
        <v>2024</v>
      </c>
    </row>
    <row r="1209" spans="1:11" x14ac:dyDescent="0.35">
      <c r="A1209" s="2">
        <v>45445</v>
      </c>
      <c r="B1209" t="s">
        <v>111</v>
      </c>
      <c r="C1209" t="s">
        <v>34</v>
      </c>
      <c r="D1209" s="1">
        <v>1</v>
      </c>
      <c r="E1209" s="5">
        <v>89.99</v>
      </c>
      <c r="F1209" s="1">
        <v>5</v>
      </c>
      <c r="G1209" s="5">
        <v>599.95000000000005</v>
      </c>
      <c r="H1209" t="s">
        <v>35</v>
      </c>
      <c r="I1209" t="s">
        <v>2</v>
      </c>
      <c r="J1209" s="1" t="s">
        <v>150</v>
      </c>
      <c r="K1209" s="1">
        <v>2024</v>
      </c>
    </row>
    <row r="1210" spans="1:11" x14ac:dyDescent="0.35">
      <c r="A1210" s="2">
        <v>45446</v>
      </c>
      <c r="B1210" t="s">
        <v>115</v>
      </c>
      <c r="C1210" t="s">
        <v>44</v>
      </c>
      <c r="D1210" s="1">
        <v>2</v>
      </c>
      <c r="E1210" s="5">
        <v>588.04</v>
      </c>
      <c r="F1210" s="1">
        <v>4</v>
      </c>
      <c r="G1210" s="5">
        <v>1306.76</v>
      </c>
      <c r="H1210" t="s">
        <v>41</v>
      </c>
      <c r="I1210" t="s">
        <v>3</v>
      </c>
      <c r="J1210" s="1" t="s">
        <v>150</v>
      </c>
      <c r="K1210" s="1">
        <v>2024</v>
      </c>
    </row>
    <row r="1211" spans="1:11" x14ac:dyDescent="0.35">
      <c r="A1211" s="2">
        <v>45447</v>
      </c>
      <c r="B1211" t="s">
        <v>120</v>
      </c>
      <c r="C1211" t="s">
        <v>6</v>
      </c>
      <c r="D1211" s="1">
        <v>1</v>
      </c>
      <c r="E1211" s="5">
        <v>12600</v>
      </c>
      <c r="F1211" s="1">
        <v>1</v>
      </c>
      <c r="G1211" s="5">
        <v>14000</v>
      </c>
      <c r="H1211" t="s">
        <v>47</v>
      </c>
      <c r="I1211" t="s">
        <v>4</v>
      </c>
      <c r="J1211" s="1" t="s">
        <v>150</v>
      </c>
      <c r="K1211" s="1">
        <v>2024</v>
      </c>
    </row>
    <row r="1212" spans="1:11" x14ac:dyDescent="0.35">
      <c r="A1212" s="2">
        <v>45448</v>
      </c>
      <c r="B1212" t="s">
        <v>106</v>
      </c>
      <c r="C1212" t="s">
        <v>37</v>
      </c>
      <c r="D1212" s="1">
        <v>1</v>
      </c>
      <c r="E1212" s="5">
        <v>21.99</v>
      </c>
      <c r="F1212" s="1">
        <v>4</v>
      </c>
      <c r="G1212" s="5">
        <v>159.96</v>
      </c>
      <c r="H1212" t="s">
        <v>23</v>
      </c>
      <c r="I1212" t="s">
        <v>2</v>
      </c>
      <c r="J1212" s="1" t="s">
        <v>150</v>
      </c>
      <c r="K1212" s="1">
        <v>2024</v>
      </c>
    </row>
    <row r="1213" spans="1:11" x14ac:dyDescent="0.35">
      <c r="A1213" s="2">
        <v>45449</v>
      </c>
      <c r="B1213" t="s">
        <v>121</v>
      </c>
      <c r="C1213" t="s">
        <v>7</v>
      </c>
      <c r="D1213" s="1">
        <v>0</v>
      </c>
      <c r="E1213" s="5">
        <v>0</v>
      </c>
      <c r="F1213" s="1">
        <v>5</v>
      </c>
      <c r="G1213" s="5">
        <v>100</v>
      </c>
      <c r="H1213" t="s">
        <v>48</v>
      </c>
      <c r="I1213" t="s">
        <v>8</v>
      </c>
      <c r="J1213" s="1" t="s">
        <v>150</v>
      </c>
      <c r="K1213" s="1">
        <v>2024</v>
      </c>
    </row>
    <row r="1214" spans="1:11" x14ac:dyDescent="0.35">
      <c r="A1214" s="2">
        <v>45450</v>
      </c>
      <c r="B1214" t="s">
        <v>115</v>
      </c>
      <c r="C1214" t="s">
        <v>44</v>
      </c>
      <c r="D1214" s="1">
        <v>1</v>
      </c>
      <c r="E1214" s="5">
        <v>294.02</v>
      </c>
      <c r="F1214" s="1">
        <v>1</v>
      </c>
      <c r="G1214" s="5">
        <v>326.69</v>
      </c>
      <c r="H1214" t="s">
        <v>41</v>
      </c>
      <c r="I1214" t="s">
        <v>3</v>
      </c>
      <c r="J1214" s="1" t="s">
        <v>150</v>
      </c>
      <c r="K1214" s="1">
        <v>2024</v>
      </c>
    </row>
    <row r="1215" spans="1:11" x14ac:dyDescent="0.35">
      <c r="A1215" s="2">
        <v>45451</v>
      </c>
      <c r="B1215" t="s">
        <v>122</v>
      </c>
      <c r="C1215" t="s">
        <v>49</v>
      </c>
      <c r="D1215" s="1">
        <v>2</v>
      </c>
      <c r="E1215" s="5">
        <v>423.3</v>
      </c>
      <c r="F1215" s="1">
        <v>3</v>
      </c>
      <c r="G1215" s="5">
        <v>747</v>
      </c>
      <c r="H1215" t="s">
        <v>133</v>
      </c>
      <c r="I1215" t="s">
        <v>8</v>
      </c>
      <c r="J1215" s="1" t="s">
        <v>150</v>
      </c>
      <c r="K1215" s="1">
        <v>2024</v>
      </c>
    </row>
    <row r="1216" spans="1:11" x14ac:dyDescent="0.35">
      <c r="A1216" s="2">
        <v>45452</v>
      </c>
      <c r="B1216" t="s">
        <v>125</v>
      </c>
      <c r="C1216" t="s">
        <v>53</v>
      </c>
      <c r="D1216" s="1">
        <v>3</v>
      </c>
      <c r="E1216" s="5">
        <v>188.97</v>
      </c>
      <c r="F1216" s="1">
        <v>5</v>
      </c>
      <c r="G1216" s="5">
        <v>449.95</v>
      </c>
      <c r="H1216" t="s">
        <v>23</v>
      </c>
      <c r="I1216" t="s">
        <v>8</v>
      </c>
      <c r="J1216" s="1" t="s">
        <v>150</v>
      </c>
      <c r="K1216" s="1">
        <v>2024</v>
      </c>
    </row>
    <row r="1217" spans="1:11" x14ac:dyDescent="0.35">
      <c r="A1217" s="2">
        <v>45453</v>
      </c>
      <c r="B1217" t="s">
        <v>109</v>
      </c>
      <c r="C1217" t="s">
        <v>31</v>
      </c>
      <c r="D1217" s="1">
        <v>1</v>
      </c>
      <c r="E1217" s="5">
        <v>89.91</v>
      </c>
      <c r="F1217" s="1">
        <v>3</v>
      </c>
      <c r="G1217" s="5">
        <v>359.64</v>
      </c>
      <c r="H1217" t="s">
        <v>33</v>
      </c>
      <c r="I1217" t="s">
        <v>2</v>
      </c>
      <c r="J1217" s="1" t="s">
        <v>150</v>
      </c>
      <c r="K1217" s="1">
        <v>2024</v>
      </c>
    </row>
    <row r="1218" spans="1:11" x14ac:dyDescent="0.35">
      <c r="A1218" s="2">
        <v>45454</v>
      </c>
      <c r="B1218" t="s">
        <v>100</v>
      </c>
      <c r="C1218" t="s">
        <v>22</v>
      </c>
      <c r="D1218" s="1">
        <v>3</v>
      </c>
      <c r="E1218" s="5">
        <v>30</v>
      </c>
      <c r="F1218" s="1">
        <v>2</v>
      </c>
      <c r="G1218" s="5">
        <v>39.979999999999997</v>
      </c>
      <c r="H1218" t="s">
        <v>23</v>
      </c>
      <c r="I1218" t="s">
        <v>0</v>
      </c>
      <c r="J1218" s="1" t="s">
        <v>150</v>
      </c>
      <c r="K1218" s="1">
        <v>2024</v>
      </c>
    </row>
    <row r="1219" spans="1:11" x14ac:dyDescent="0.35">
      <c r="A1219" s="2">
        <v>45455</v>
      </c>
      <c r="B1219" t="s">
        <v>107</v>
      </c>
      <c r="C1219" t="s">
        <v>38</v>
      </c>
      <c r="D1219" s="1">
        <v>2</v>
      </c>
      <c r="E1219" s="5">
        <v>43.98</v>
      </c>
      <c r="F1219" s="1">
        <v>4</v>
      </c>
      <c r="G1219" s="5">
        <v>159.96</v>
      </c>
      <c r="H1219" t="s">
        <v>23</v>
      </c>
      <c r="I1219" t="s">
        <v>2</v>
      </c>
      <c r="J1219" s="1" t="s">
        <v>150</v>
      </c>
      <c r="K1219" s="1">
        <v>2024</v>
      </c>
    </row>
    <row r="1220" spans="1:11" x14ac:dyDescent="0.35">
      <c r="A1220" s="2">
        <v>45456</v>
      </c>
      <c r="B1220" t="s">
        <v>101</v>
      </c>
      <c r="C1220" t="s">
        <v>24</v>
      </c>
      <c r="D1220" s="1">
        <v>1</v>
      </c>
      <c r="E1220" s="5">
        <v>14</v>
      </c>
      <c r="F1220" s="1">
        <v>4</v>
      </c>
      <c r="G1220" s="5">
        <v>111.96</v>
      </c>
      <c r="H1220" t="s">
        <v>23</v>
      </c>
      <c r="I1220" t="s">
        <v>0</v>
      </c>
      <c r="J1220" s="1" t="s">
        <v>150</v>
      </c>
      <c r="K1220" s="1">
        <v>2024</v>
      </c>
    </row>
    <row r="1221" spans="1:11" x14ac:dyDescent="0.35">
      <c r="A1221" s="2">
        <v>45457</v>
      </c>
      <c r="B1221" t="s">
        <v>121</v>
      </c>
      <c r="C1221" t="s">
        <v>7</v>
      </c>
      <c r="D1221" s="1">
        <v>0</v>
      </c>
      <c r="E1221" s="5">
        <v>0</v>
      </c>
      <c r="F1221" s="1">
        <v>4</v>
      </c>
      <c r="G1221" s="5">
        <v>80</v>
      </c>
      <c r="H1221" t="s">
        <v>48</v>
      </c>
      <c r="I1221" t="s">
        <v>8</v>
      </c>
      <c r="J1221" s="1" t="s">
        <v>150</v>
      </c>
      <c r="K1221" s="1">
        <v>2024</v>
      </c>
    </row>
    <row r="1222" spans="1:11" x14ac:dyDescent="0.35">
      <c r="A1222" s="2">
        <v>45458</v>
      </c>
      <c r="B1222" t="s">
        <v>107</v>
      </c>
      <c r="C1222" t="s">
        <v>38</v>
      </c>
      <c r="D1222" s="1">
        <v>0</v>
      </c>
      <c r="E1222" s="5">
        <v>0</v>
      </c>
      <c r="F1222" s="1">
        <v>1</v>
      </c>
      <c r="G1222" s="5">
        <v>39.99</v>
      </c>
      <c r="H1222" t="s">
        <v>23</v>
      </c>
      <c r="I1222" t="s">
        <v>2</v>
      </c>
      <c r="J1222" s="1" t="s">
        <v>150</v>
      </c>
      <c r="K1222" s="1">
        <v>2024</v>
      </c>
    </row>
    <row r="1223" spans="1:11" x14ac:dyDescent="0.35">
      <c r="A1223" s="2">
        <v>45459</v>
      </c>
      <c r="B1223" t="s">
        <v>126</v>
      </c>
      <c r="C1223" t="s">
        <v>9</v>
      </c>
      <c r="D1223" s="1">
        <v>2</v>
      </c>
      <c r="E1223" s="5">
        <v>125.98</v>
      </c>
      <c r="F1223" s="1">
        <v>4</v>
      </c>
      <c r="G1223" s="5">
        <v>359.96</v>
      </c>
      <c r="H1223" t="s">
        <v>54</v>
      </c>
      <c r="I1223" t="s">
        <v>8</v>
      </c>
      <c r="J1223" s="1" t="s">
        <v>150</v>
      </c>
      <c r="K1223" s="1">
        <v>2024</v>
      </c>
    </row>
    <row r="1224" spans="1:11" x14ac:dyDescent="0.35">
      <c r="A1224" s="2">
        <v>45460</v>
      </c>
      <c r="B1224" t="s">
        <v>129</v>
      </c>
      <c r="C1224" t="s">
        <v>14</v>
      </c>
      <c r="D1224" s="1">
        <v>2</v>
      </c>
      <c r="E1224" s="5">
        <v>719.92</v>
      </c>
      <c r="F1224" s="1">
        <v>3</v>
      </c>
      <c r="G1224" s="5">
        <v>1199.8499999999999</v>
      </c>
      <c r="H1224" t="s">
        <v>17</v>
      </c>
      <c r="I1224" t="s">
        <v>13</v>
      </c>
      <c r="J1224" s="1" t="s">
        <v>150</v>
      </c>
      <c r="K1224" s="1">
        <v>2024</v>
      </c>
    </row>
    <row r="1225" spans="1:11" x14ac:dyDescent="0.35">
      <c r="A1225" s="2">
        <v>45461</v>
      </c>
      <c r="B1225" t="s">
        <v>131</v>
      </c>
      <c r="C1225" t="s">
        <v>16</v>
      </c>
      <c r="D1225" s="1">
        <v>0</v>
      </c>
      <c r="E1225" s="5">
        <v>0</v>
      </c>
      <c r="F1225" s="1">
        <v>3</v>
      </c>
      <c r="G1225" s="5">
        <v>159.44999999999999</v>
      </c>
      <c r="H1225" t="s">
        <v>58</v>
      </c>
      <c r="I1225" t="s">
        <v>13</v>
      </c>
      <c r="J1225" s="1" t="s">
        <v>150</v>
      </c>
      <c r="K1225" s="1">
        <v>2024</v>
      </c>
    </row>
    <row r="1226" spans="1:11" x14ac:dyDescent="0.35">
      <c r="A1226" s="2">
        <v>45462</v>
      </c>
      <c r="B1226" t="s">
        <v>113</v>
      </c>
      <c r="C1226" t="s">
        <v>40</v>
      </c>
      <c r="D1226" s="1">
        <v>3</v>
      </c>
      <c r="E1226" s="5">
        <v>549.75</v>
      </c>
      <c r="F1226" s="1">
        <v>1</v>
      </c>
      <c r="G1226" s="5">
        <v>215.59</v>
      </c>
      <c r="H1226" t="s">
        <v>41</v>
      </c>
      <c r="I1226" t="s">
        <v>3</v>
      </c>
      <c r="J1226" s="1" t="s">
        <v>150</v>
      </c>
      <c r="K1226" s="1">
        <v>2024</v>
      </c>
    </row>
    <row r="1227" spans="1:11" x14ac:dyDescent="0.35">
      <c r="A1227" s="2">
        <v>45463</v>
      </c>
      <c r="B1227" t="s">
        <v>120</v>
      </c>
      <c r="C1227" t="s">
        <v>6</v>
      </c>
      <c r="D1227" s="1">
        <v>0</v>
      </c>
      <c r="E1227" s="5">
        <v>0</v>
      </c>
      <c r="F1227" s="1">
        <v>1</v>
      </c>
      <c r="G1227" s="5">
        <v>14000</v>
      </c>
      <c r="H1227" t="s">
        <v>47</v>
      </c>
      <c r="I1227" t="s">
        <v>4</v>
      </c>
      <c r="J1227" s="1" t="s">
        <v>150</v>
      </c>
      <c r="K1227" s="1">
        <v>2024</v>
      </c>
    </row>
    <row r="1228" spans="1:11" x14ac:dyDescent="0.35">
      <c r="A1228" s="2">
        <v>45464</v>
      </c>
      <c r="B1228" t="s">
        <v>110</v>
      </c>
      <c r="C1228" t="s">
        <v>32</v>
      </c>
      <c r="D1228" s="1">
        <v>2</v>
      </c>
      <c r="E1228" s="5">
        <v>46.06</v>
      </c>
      <c r="F1228" s="1">
        <v>3</v>
      </c>
      <c r="G1228" s="5">
        <v>125.64</v>
      </c>
      <c r="H1228" t="s">
        <v>33</v>
      </c>
      <c r="I1228" t="s">
        <v>2</v>
      </c>
      <c r="J1228" s="1" t="s">
        <v>150</v>
      </c>
      <c r="K1228" s="1">
        <v>2024</v>
      </c>
    </row>
    <row r="1229" spans="1:11" x14ac:dyDescent="0.35">
      <c r="A1229" s="2">
        <v>45465</v>
      </c>
      <c r="B1229" t="s">
        <v>123</v>
      </c>
      <c r="C1229" t="s">
        <v>50</v>
      </c>
      <c r="D1229" s="1">
        <v>3</v>
      </c>
      <c r="E1229" s="5">
        <v>290.25</v>
      </c>
      <c r="F1229" s="1">
        <v>3</v>
      </c>
      <c r="G1229" s="5">
        <v>387</v>
      </c>
      <c r="H1229" t="s">
        <v>48</v>
      </c>
      <c r="I1229" t="s">
        <v>8</v>
      </c>
      <c r="J1229" s="1" t="s">
        <v>150</v>
      </c>
      <c r="K1229" s="1">
        <v>2024</v>
      </c>
    </row>
    <row r="1230" spans="1:11" x14ac:dyDescent="0.35">
      <c r="A1230" s="2">
        <v>45466</v>
      </c>
      <c r="B1230" t="s">
        <v>115</v>
      </c>
      <c r="C1230" t="s">
        <v>44</v>
      </c>
      <c r="D1230" s="1">
        <v>0</v>
      </c>
      <c r="E1230" s="5">
        <v>0</v>
      </c>
      <c r="F1230" s="1">
        <v>2</v>
      </c>
      <c r="G1230" s="5">
        <v>653.38</v>
      </c>
      <c r="H1230" t="s">
        <v>41</v>
      </c>
      <c r="I1230" t="s">
        <v>3</v>
      </c>
      <c r="J1230" s="1" t="s">
        <v>150</v>
      </c>
      <c r="K1230" s="1">
        <v>2024</v>
      </c>
    </row>
    <row r="1231" spans="1:11" x14ac:dyDescent="0.35">
      <c r="A1231" s="2">
        <v>45467</v>
      </c>
      <c r="B1231" t="s">
        <v>128</v>
      </c>
      <c r="C1231" t="s">
        <v>11</v>
      </c>
      <c r="D1231" s="1">
        <v>1</v>
      </c>
      <c r="E1231" s="5">
        <v>74.989999999999995</v>
      </c>
      <c r="F1231" s="1">
        <v>2</v>
      </c>
      <c r="G1231" s="5">
        <v>199.98</v>
      </c>
      <c r="H1231" t="s">
        <v>23</v>
      </c>
      <c r="I1231" t="s">
        <v>12</v>
      </c>
      <c r="J1231" s="1" t="s">
        <v>150</v>
      </c>
      <c r="K1231" s="1">
        <v>2024</v>
      </c>
    </row>
    <row r="1232" spans="1:11" x14ac:dyDescent="0.35">
      <c r="A1232" s="2">
        <v>45468</v>
      </c>
      <c r="B1232" t="s">
        <v>109</v>
      </c>
      <c r="C1232" t="s">
        <v>31</v>
      </c>
      <c r="D1232" s="1">
        <v>2</v>
      </c>
      <c r="E1232" s="5">
        <v>179.82</v>
      </c>
      <c r="F1232" s="1">
        <v>1</v>
      </c>
      <c r="G1232" s="5">
        <v>119.88</v>
      </c>
      <c r="H1232" t="s">
        <v>33</v>
      </c>
      <c r="I1232" t="s">
        <v>2</v>
      </c>
      <c r="J1232" s="1" t="s">
        <v>150</v>
      </c>
      <c r="K1232" s="1">
        <v>2024</v>
      </c>
    </row>
    <row r="1233" spans="1:11" x14ac:dyDescent="0.35">
      <c r="A1233" s="2">
        <v>45469</v>
      </c>
      <c r="B1233" t="s">
        <v>116</v>
      </c>
      <c r="C1233" t="s">
        <v>37</v>
      </c>
      <c r="D1233" s="1">
        <v>3</v>
      </c>
      <c r="E1233" s="5">
        <v>60</v>
      </c>
      <c r="F1233" s="1">
        <v>1</v>
      </c>
      <c r="G1233" s="5">
        <v>39.99</v>
      </c>
      <c r="H1233" t="s">
        <v>23</v>
      </c>
      <c r="I1233" t="s">
        <v>3</v>
      </c>
      <c r="J1233" s="1" t="s">
        <v>150</v>
      </c>
      <c r="K1233" s="1">
        <v>2024</v>
      </c>
    </row>
    <row r="1234" spans="1:11" x14ac:dyDescent="0.35">
      <c r="A1234" s="2">
        <v>45470</v>
      </c>
      <c r="B1234" t="s">
        <v>114</v>
      </c>
      <c r="C1234" t="s">
        <v>43</v>
      </c>
      <c r="D1234" s="1">
        <v>1</v>
      </c>
      <c r="E1234" s="5">
        <v>20</v>
      </c>
      <c r="F1234" s="1">
        <v>5</v>
      </c>
      <c r="G1234" s="5">
        <v>199.95</v>
      </c>
      <c r="H1234" t="s">
        <v>26</v>
      </c>
      <c r="I1234" t="s">
        <v>3</v>
      </c>
      <c r="J1234" s="1" t="s">
        <v>150</v>
      </c>
      <c r="K1234" s="1">
        <v>2024</v>
      </c>
    </row>
    <row r="1235" spans="1:11" x14ac:dyDescent="0.35">
      <c r="A1235" s="2">
        <v>45471</v>
      </c>
      <c r="B1235" t="s">
        <v>128</v>
      </c>
      <c r="C1235" t="s">
        <v>11</v>
      </c>
      <c r="D1235" s="1">
        <v>1</v>
      </c>
      <c r="E1235" s="5">
        <v>74.989999999999995</v>
      </c>
      <c r="F1235" s="1">
        <v>4</v>
      </c>
      <c r="G1235" s="5">
        <v>399.96</v>
      </c>
      <c r="H1235" t="s">
        <v>23</v>
      </c>
      <c r="I1235" t="s">
        <v>12</v>
      </c>
      <c r="J1235" s="1" t="s">
        <v>150</v>
      </c>
      <c r="K1235" s="1">
        <v>2024</v>
      </c>
    </row>
    <row r="1236" spans="1:11" x14ac:dyDescent="0.35">
      <c r="A1236" s="2">
        <v>45472</v>
      </c>
      <c r="B1236" t="s">
        <v>113</v>
      </c>
      <c r="C1236" t="s">
        <v>40</v>
      </c>
      <c r="D1236" s="1">
        <v>1</v>
      </c>
      <c r="E1236" s="5">
        <v>183.25</v>
      </c>
      <c r="F1236" s="1">
        <v>1</v>
      </c>
      <c r="G1236" s="5">
        <v>215.59</v>
      </c>
      <c r="H1236" t="s">
        <v>41</v>
      </c>
      <c r="I1236" t="s">
        <v>3</v>
      </c>
      <c r="J1236" s="1" t="s">
        <v>150</v>
      </c>
      <c r="K1236" s="1">
        <v>2024</v>
      </c>
    </row>
    <row r="1237" spans="1:11" x14ac:dyDescent="0.35">
      <c r="A1237" s="2">
        <v>45473</v>
      </c>
      <c r="B1237" t="s">
        <v>130</v>
      </c>
      <c r="C1237" t="s">
        <v>56</v>
      </c>
      <c r="D1237" s="1">
        <v>2</v>
      </c>
      <c r="E1237" s="5">
        <v>488.6</v>
      </c>
      <c r="F1237" s="1">
        <v>3</v>
      </c>
      <c r="G1237" s="5">
        <v>1047</v>
      </c>
      <c r="H1237" t="s">
        <v>57</v>
      </c>
      <c r="I1237" t="s">
        <v>13</v>
      </c>
      <c r="J1237" s="1" t="s">
        <v>150</v>
      </c>
      <c r="K1237" s="1">
        <v>2024</v>
      </c>
    </row>
    <row r="1238" spans="1:11" x14ac:dyDescent="0.35">
      <c r="A1238" s="2">
        <v>45474</v>
      </c>
      <c r="B1238" t="s">
        <v>110</v>
      </c>
      <c r="C1238" t="s">
        <v>32</v>
      </c>
      <c r="D1238" s="1">
        <v>3</v>
      </c>
      <c r="E1238" s="5">
        <v>69.09</v>
      </c>
      <c r="F1238" s="1">
        <v>4</v>
      </c>
      <c r="G1238" s="5">
        <v>167.52</v>
      </c>
      <c r="H1238" t="s">
        <v>33</v>
      </c>
      <c r="I1238" t="s">
        <v>2</v>
      </c>
      <c r="J1238" s="1" t="s">
        <v>151</v>
      </c>
      <c r="K1238" s="1">
        <v>2024</v>
      </c>
    </row>
    <row r="1239" spans="1:11" x14ac:dyDescent="0.35">
      <c r="A1239" s="2">
        <v>45475</v>
      </c>
      <c r="B1239" t="s">
        <v>126</v>
      </c>
      <c r="C1239" t="s">
        <v>9</v>
      </c>
      <c r="D1239" s="1">
        <v>1</v>
      </c>
      <c r="E1239" s="5">
        <v>62.99</v>
      </c>
      <c r="F1239" s="1">
        <v>1</v>
      </c>
      <c r="G1239" s="5">
        <v>89.99</v>
      </c>
      <c r="H1239" t="s">
        <v>54</v>
      </c>
      <c r="I1239" t="s">
        <v>8</v>
      </c>
      <c r="J1239" s="1" t="s">
        <v>151</v>
      </c>
      <c r="K1239" s="1">
        <v>2024</v>
      </c>
    </row>
    <row r="1240" spans="1:11" x14ac:dyDescent="0.35">
      <c r="A1240" s="2">
        <v>45476</v>
      </c>
      <c r="B1240" t="s">
        <v>104</v>
      </c>
      <c r="C1240" t="s">
        <v>28</v>
      </c>
      <c r="D1240" s="1">
        <v>0</v>
      </c>
      <c r="E1240" s="5">
        <v>0</v>
      </c>
      <c r="F1240" s="1">
        <v>5</v>
      </c>
      <c r="G1240" s="5">
        <v>1249.95</v>
      </c>
      <c r="H1240" t="s">
        <v>29</v>
      </c>
      <c r="I1240" t="s">
        <v>2</v>
      </c>
      <c r="J1240" s="1" t="s">
        <v>151</v>
      </c>
      <c r="K1240" s="1">
        <v>2024</v>
      </c>
    </row>
    <row r="1241" spans="1:11" x14ac:dyDescent="0.35">
      <c r="A1241" s="2">
        <v>45477</v>
      </c>
      <c r="B1241" t="s">
        <v>98</v>
      </c>
      <c r="C1241" t="s">
        <v>20</v>
      </c>
      <c r="D1241" s="1">
        <v>1</v>
      </c>
      <c r="E1241" s="5">
        <v>64.989999999999995</v>
      </c>
      <c r="F1241" s="1">
        <v>2</v>
      </c>
      <c r="G1241" s="5">
        <v>199.98</v>
      </c>
      <c r="H1241" t="s">
        <v>19</v>
      </c>
      <c r="I1241" t="s">
        <v>0</v>
      </c>
      <c r="J1241" s="1" t="s">
        <v>151</v>
      </c>
      <c r="K1241" s="1">
        <v>2024</v>
      </c>
    </row>
    <row r="1242" spans="1:11" x14ac:dyDescent="0.35">
      <c r="A1242" s="2">
        <v>45478</v>
      </c>
      <c r="B1242" t="s">
        <v>120</v>
      </c>
      <c r="C1242" t="s">
        <v>6</v>
      </c>
      <c r="D1242" s="1">
        <v>1</v>
      </c>
      <c r="E1242" s="5">
        <v>12600</v>
      </c>
      <c r="F1242" s="1">
        <v>1</v>
      </c>
      <c r="G1242" s="5">
        <v>14000</v>
      </c>
      <c r="H1242" t="s">
        <v>47</v>
      </c>
      <c r="I1242" t="s">
        <v>4</v>
      </c>
      <c r="J1242" s="1" t="s">
        <v>151</v>
      </c>
      <c r="K1242" s="1">
        <v>2024</v>
      </c>
    </row>
    <row r="1243" spans="1:11" x14ac:dyDescent="0.35">
      <c r="A1243" s="2">
        <v>45479</v>
      </c>
      <c r="B1243" t="s">
        <v>101</v>
      </c>
      <c r="C1243" t="s">
        <v>24</v>
      </c>
      <c r="D1243" s="1">
        <v>1</v>
      </c>
      <c r="E1243" s="5">
        <v>14</v>
      </c>
      <c r="F1243" s="1">
        <v>5</v>
      </c>
      <c r="G1243" s="5">
        <v>139.94999999999999</v>
      </c>
      <c r="H1243" t="s">
        <v>23</v>
      </c>
      <c r="I1243" t="s">
        <v>0</v>
      </c>
      <c r="J1243" s="1" t="s">
        <v>151</v>
      </c>
      <c r="K1243" s="1">
        <v>2024</v>
      </c>
    </row>
    <row r="1244" spans="1:11" x14ac:dyDescent="0.35">
      <c r="A1244" s="2">
        <v>45480</v>
      </c>
      <c r="B1244" t="s">
        <v>99</v>
      </c>
      <c r="C1244" t="s">
        <v>21</v>
      </c>
      <c r="D1244" s="1">
        <v>2</v>
      </c>
      <c r="E1244" s="5">
        <v>83.98</v>
      </c>
      <c r="F1244" s="1">
        <v>3</v>
      </c>
      <c r="G1244" s="5">
        <v>209.97</v>
      </c>
      <c r="H1244" t="s">
        <v>19</v>
      </c>
      <c r="I1244" t="s">
        <v>0</v>
      </c>
      <c r="J1244" s="1" t="s">
        <v>151</v>
      </c>
      <c r="K1244" s="1">
        <v>2024</v>
      </c>
    </row>
    <row r="1245" spans="1:11" x14ac:dyDescent="0.35">
      <c r="A1245" s="2">
        <v>45481</v>
      </c>
      <c r="B1245" t="s">
        <v>102</v>
      </c>
      <c r="C1245" t="s">
        <v>25</v>
      </c>
      <c r="D1245" s="1">
        <v>3</v>
      </c>
      <c r="E1245" s="5">
        <v>45</v>
      </c>
      <c r="F1245" s="1">
        <v>3</v>
      </c>
      <c r="G1245" s="5">
        <v>89.97</v>
      </c>
      <c r="H1245" t="s">
        <v>26</v>
      </c>
      <c r="I1245" t="s">
        <v>0</v>
      </c>
      <c r="J1245" s="1" t="s">
        <v>151</v>
      </c>
      <c r="K1245" s="1">
        <v>2024</v>
      </c>
    </row>
    <row r="1246" spans="1:11" x14ac:dyDescent="0.35">
      <c r="A1246" s="2">
        <v>45482</v>
      </c>
      <c r="B1246" t="s">
        <v>124</v>
      </c>
      <c r="C1246" t="s">
        <v>51</v>
      </c>
      <c r="D1246" s="1">
        <v>3</v>
      </c>
      <c r="E1246" s="5">
        <v>290.25</v>
      </c>
      <c r="F1246" s="1">
        <v>5</v>
      </c>
      <c r="G1246" s="5">
        <v>645</v>
      </c>
      <c r="H1246" t="s">
        <v>52</v>
      </c>
      <c r="I1246" t="s">
        <v>8</v>
      </c>
      <c r="J1246" s="1" t="s">
        <v>151</v>
      </c>
      <c r="K1246" s="1">
        <v>2024</v>
      </c>
    </row>
    <row r="1247" spans="1:11" x14ac:dyDescent="0.35">
      <c r="A1247" s="2">
        <v>45483</v>
      </c>
      <c r="B1247" t="s">
        <v>130</v>
      </c>
      <c r="C1247" t="s">
        <v>56</v>
      </c>
      <c r="D1247" s="1">
        <v>0</v>
      </c>
      <c r="E1247" s="5">
        <v>0</v>
      </c>
      <c r="F1247" s="1">
        <v>1</v>
      </c>
      <c r="G1247" s="5">
        <v>349</v>
      </c>
      <c r="H1247" t="s">
        <v>57</v>
      </c>
      <c r="I1247" t="s">
        <v>13</v>
      </c>
      <c r="J1247" s="1" t="s">
        <v>151</v>
      </c>
      <c r="K1247" s="1">
        <v>2024</v>
      </c>
    </row>
    <row r="1248" spans="1:11" x14ac:dyDescent="0.35">
      <c r="A1248" s="2">
        <v>45484</v>
      </c>
      <c r="B1248" t="s">
        <v>124</v>
      </c>
      <c r="C1248" t="s">
        <v>51</v>
      </c>
      <c r="D1248" s="1">
        <v>0</v>
      </c>
      <c r="E1248" s="5">
        <v>0</v>
      </c>
      <c r="F1248" s="1">
        <v>4</v>
      </c>
      <c r="G1248" s="5">
        <v>516</v>
      </c>
      <c r="H1248" t="s">
        <v>52</v>
      </c>
      <c r="I1248" t="s">
        <v>8</v>
      </c>
      <c r="J1248" s="1" t="s">
        <v>151</v>
      </c>
      <c r="K1248" s="1">
        <v>2024</v>
      </c>
    </row>
    <row r="1249" spans="1:11" x14ac:dyDescent="0.35">
      <c r="A1249" s="2">
        <v>45485</v>
      </c>
      <c r="B1249" t="s">
        <v>99</v>
      </c>
      <c r="C1249" t="s">
        <v>21</v>
      </c>
      <c r="D1249" s="1">
        <v>1</v>
      </c>
      <c r="E1249" s="5">
        <v>41.99</v>
      </c>
      <c r="F1249" s="1">
        <v>2</v>
      </c>
      <c r="G1249" s="5">
        <v>139.97999999999999</v>
      </c>
      <c r="H1249" t="s">
        <v>19</v>
      </c>
      <c r="I1249" t="s">
        <v>0</v>
      </c>
      <c r="J1249" s="1" t="s">
        <v>151</v>
      </c>
      <c r="K1249" s="1">
        <v>2024</v>
      </c>
    </row>
    <row r="1250" spans="1:11" x14ac:dyDescent="0.35">
      <c r="A1250" s="2">
        <v>45486</v>
      </c>
      <c r="B1250" t="s">
        <v>124</v>
      </c>
      <c r="C1250" t="s">
        <v>51</v>
      </c>
      <c r="D1250" s="1">
        <v>1</v>
      </c>
      <c r="E1250" s="5">
        <v>96.75</v>
      </c>
      <c r="F1250" s="1">
        <v>1</v>
      </c>
      <c r="G1250" s="5">
        <v>129</v>
      </c>
      <c r="H1250" t="s">
        <v>52</v>
      </c>
      <c r="I1250" t="s">
        <v>8</v>
      </c>
      <c r="J1250" s="1" t="s">
        <v>151</v>
      </c>
      <c r="K1250" s="1">
        <v>2024</v>
      </c>
    </row>
    <row r="1251" spans="1:11" x14ac:dyDescent="0.35">
      <c r="A1251" s="2">
        <v>45487</v>
      </c>
      <c r="B1251" t="s">
        <v>115</v>
      </c>
      <c r="C1251" t="s">
        <v>44</v>
      </c>
      <c r="D1251" s="1">
        <v>2</v>
      </c>
      <c r="E1251" s="5">
        <v>588.04</v>
      </c>
      <c r="F1251" s="1">
        <v>1</v>
      </c>
      <c r="G1251" s="5">
        <v>326.69</v>
      </c>
      <c r="H1251" t="s">
        <v>41</v>
      </c>
      <c r="I1251" t="s">
        <v>3</v>
      </c>
      <c r="J1251" s="1" t="s">
        <v>151</v>
      </c>
      <c r="K1251" s="1">
        <v>2024</v>
      </c>
    </row>
    <row r="1252" spans="1:11" x14ac:dyDescent="0.35">
      <c r="A1252" s="2">
        <v>45488</v>
      </c>
      <c r="B1252" t="s">
        <v>120</v>
      </c>
      <c r="C1252" t="s">
        <v>6</v>
      </c>
      <c r="D1252" s="1">
        <v>1</v>
      </c>
      <c r="E1252" s="5">
        <v>12600</v>
      </c>
      <c r="F1252" s="1">
        <v>1</v>
      </c>
      <c r="G1252" s="5">
        <v>14000</v>
      </c>
      <c r="H1252" t="s">
        <v>47</v>
      </c>
      <c r="I1252" t="s">
        <v>4</v>
      </c>
      <c r="J1252" s="1" t="s">
        <v>151</v>
      </c>
      <c r="K1252" s="1">
        <v>2024</v>
      </c>
    </row>
    <row r="1253" spans="1:11" x14ac:dyDescent="0.35">
      <c r="A1253" s="2">
        <v>45489</v>
      </c>
      <c r="B1253" t="s">
        <v>119</v>
      </c>
      <c r="C1253" t="s">
        <v>45</v>
      </c>
      <c r="D1253" s="1">
        <v>1</v>
      </c>
      <c r="E1253" s="5">
        <v>35</v>
      </c>
      <c r="F1253" s="1">
        <v>3</v>
      </c>
      <c r="G1253" s="5">
        <v>210</v>
      </c>
      <c r="H1253" t="s">
        <v>46</v>
      </c>
      <c r="I1253" t="s">
        <v>4</v>
      </c>
      <c r="J1253" s="1" t="s">
        <v>151</v>
      </c>
      <c r="K1253" s="1">
        <v>2024</v>
      </c>
    </row>
    <row r="1254" spans="1:11" x14ac:dyDescent="0.35">
      <c r="A1254" s="2">
        <v>45490</v>
      </c>
      <c r="B1254" t="s">
        <v>106</v>
      </c>
      <c r="C1254" t="s">
        <v>37</v>
      </c>
      <c r="D1254" s="1">
        <v>2</v>
      </c>
      <c r="E1254" s="5">
        <v>43.98</v>
      </c>
      <c r="F1254" s="1">
        <v>1</v>
      </c>
      <c r="G1254" s="5">
        <v>39.99</v>
      </c>
      <c r="H1254" t="s">
        <v>23</v>
      </c>
      <c r="I1254" t="s">
        <v>2</v>
      </c>
      <c r="J1254" s="1" t="s">
        <v>151</v>
      </c>
      <c r="K1254" s="1">
        <v>2024</v>
      </c>
    </row>
    <row r="1255" spans="1:11" x14ac:dyDescent="0.35">
      <c r="A1255" s="2">
        <v>45491</v>
      </c>
      <c r="B1255" t="s">
        <v>112</v>
      </c>
      <c r="C1255" t="s">
        <v>39</v>
      </c>
      <c r="D1255" s="1">
        <v>0</v>
      </c>
      <c r="E1255" s="5">
        <v>0</v>
      </c>
      <c r="F1255" s="1">
        <v>4</v>
      </c>
      <c r="G1255" s="5">
        <v>1039.96</v>
      </c>
      <c r="H1255" t="s">
        <v>29</v>
      </c>
      <c r="I1255" t="s">
        <v>3</v>
      </c>
      <c r="J1255" s="1" t="s">
        <v>151</v>
      </c>
      <c r="K1255" s="1">
        <v>2024</v>
      </c>
    </row>
    <row r="1256" spans="1:11" x14ac:dyDescent="0.35">
      <c r="A1256" s="2">
        <v>45492</v>
      </c>
      <c r="B1256" t="s">
        <v>121</v>
      </c>
      <c r="C1256" t="s">
        <v>7</v>
      </c>
      <c r="D1256" s="1">
        <v>1</v>
      </c>
      <c r="E1256" s="5">
        <v>12</v>
      </c>
      <c r="F1256" s="1">
        <v>4</v>
      </c>
      <c r="G1256" s="5">
        <v>80</v>
      </c>
      <c r="H1256" t="s">
        <v>48</v>
      </c>
      <c r="I1256" t="s">
        <v>8</v>
      </c>
      <c r="J1256" s="1" t="s">
        <v>151</v>
      </c>
      <c r="K1256" s="1">
        <v>2024</v>
      </c>
    </row>
    <row r="1257" spans="1:11" x14ac:dyDescent="0.35">
      <c r="A1257" s="2">
        <v>45493</v>
      </c>
      <c r="B1257" t="s">
        <v>131</v>
      </c>
      <c r="C1257" t="s">
        <v>16</v>
      </c>
      <c r="D1257" s="1">
        <v>2</v>
      </c>
      <c r="E1257" s="5">
        <v>69.099999999999994</v>
      </c>
      <c r="F1257" s="1">
        <v>1</v>
      </c>
      <c r="G1257" s="5">
        <v>53.15</v>
      </c>
      <c r="H1257" t="s">
        <v>58</v>
      </c>
      <c r="I1257" t="s">
        <v>13</v>
      </c>
      <c r="J1257" s="1" t="s">
        <v>151</v>
      </c>
      <c r="K1257" s="1">
        <v>2024</v>
      </c>
    </row>
    <row r="1258" spans="1:11" x14ac:dyDescent="0.35">
      <c r="A1258" s="2">
        <v>45494</v>
      </c>
      <c r="B1258" t="s">
        <v>103</v>
      </c>
      <c r="C1258" t="s">
        <v>27</v>
      </c>
      <c r="D1258" s="1">
        <v>41</v>
      </c>
      <c r="E1258" s="5">
        <v>9614.5</v>
      </c>
      <c r="F1258" s="1">
        <v>4</v>
      </c>
      <c r="G1258" s="5">
        <v>1103.52</v>
      </c>
      <c r="H1258" t="s">
        <v>19</v>
      </c>
      <c r="I1258" t="s">
        <v>0</v>
      </c>
      <c r="J1258" s="1" t="s">
        <v>151</v>
      </c>
      <c r="K1258" s="1">
        <v>2024</v>
      </c>
    </row>
    <row r="1259" spans="1:11" x14ac:dyDescent="0.35">
      <c r="A1259" s="2">
        <v>45495</v>
      </c>
      <c r="B1259" t="s">
        <v>126</v>
      </c>
      <c r="C1259" t="s">
        <v>9</v>
      </c>
      <c r="D1259" s="1">
        <v>0</v>
      </c>
      <c r="E1259" s="5">
        <v>0</v>
      </c>
      <c r="F1259" s="1">
        <v>5</v>
      </c>
      <c r="G1259" s="5">
        <v>449.95</v>
      </c>
      <c r="H1259" t="s">
        <v>54</v>
      </c>
      <c r="I1259" t="s">
        <v>8</v>
      </c>
      <c r="J1259" s="1" t="s">
        <v>151</v>
      </c>
      <c r="K1259" s="1">
        <v>2024</v>
      </c>
    </row>
    <row r="1260" spans="1:11" x14ac:dyDescent="0.35">
      <c r="A1260" s="2">
        <v>45496</v>
      </c>
      <c r="B1260" t="s">
        <v>103</v>
      </c>
      <c r="C1260" t="s">
        <v>27</v>
      </c>
      <c r="D1260" s="1">
        <v>3</v>
      </c>
      <c r="E1260" s="5">
        <v>703.5</v>
      </c>
      <c r="F1260" s="1">
        <v>3</v>
      </c>
      <c r="G1260" s="5">
        <v>827.64</v>
      </c>
      <c r="H1260" t="s">
        <v>19</v>
      </c>
      <c r="I1260" t="s">
        <v>0</v>
      </c>
      <c r="J1260" s="1" t="s">
        <v>151</v>
      </c>
      <c r="K1260" s="1">
        <v>2024</v>
      </c>
    </row>
    <row r="1261" spans="1:11" x14ac:dyDescent="0.35">
      <c r="A1261" s="2">
        <v>45497</v>
      </c>
      <c r="B1261" t="s">
        <v>104</v>
      </c>
      <c r="C1261" t="s">
        <v>28</v>
      </c>
      <c r="D1261" s="1">
        <v>48</v>
      </c>
      <c r="E1261" s="5">
        <v>9599.52</v>
      </c>
      <c r="F1261" s="1">
        <v>1</v>
      </c>
      <c r="G1261" s="5">
        <v>249.99</v>
      </c>
      <c r="H1261" t="s">
        <v>29</v>
      </c>
      <c r="I1261" t="s">
        <v>2</v>
      </c>
      <c r="J1261" s="1" t="s">
        <v>151</v>
      </c>
      <c r="K1261" s="1">
        <v>2024</v>
      </c>
    </row>
    <row r="1262" spans="1:11" x14ac:dyDescent="0.35">
      <c r="A1262" s="2">
        <v>45498</v>
      </c>
      <c r="B1262" t="s">
        <v>123</v>
      </c>
      <c r="C1262" t="s">
        <v>50</v>
      </c>
      <c r="D1262" s="1">
        <v>1</v>
      </c>
      <c r="E1262" s="5">
        <v>96.75</v>
      </c>
      <c r="F1262" s="1">
        <v>5</v>
      </c>
      <c r="G1262" s="5">
        <v>645</v>
      </c>
      <c r="H1262" t="s">
        <v>48</v>
      </c>
      <c r="I1262" t="s">
        <v>8</v>
      </c>
      <c r="J1262" s="1" t="s">
        <v>151</v>
      </c>
      <c r="K1262" s="1">
        <v>2024</v>
      </c>
    </row>
    <row r="1263" spans="1:11" x14ac:dyDescent="0.35">
      <c r="A1263" s="2">
        <v>45499</v>
      </c>
      <c r="B1263" t="s">
        <v>118</v>
      </c>
      <c r="C1263" t="s">
        <v>5</v>
      </c>
      <c r="D1263" s="1">
        <v>47</v>
      </c>
      <c r="E1263" s="5">
        <v>211288.5</v>
      </c>
      <c r="F1263" s="1">
        <v>1</v>
      </c>
      <c r="G1263" s="5">
        <v>4995</v>
      </c>
      <c r="H1263" t="s">
        <v>17</v>
      </c>
      <c r="I1263" t="s">
        <v>4</v>
      </c>
      <c r="J1263" s="1" t="s">
        <v>151</v>
      </c>
      <c r="K1263" s="1">
        <v>2024</v>
      </c>
    </row>
    <row r="1264" spans="1:11" x14ac:dyDescent="0.35">
      <c r="A1264" s="2">
        <v>45500</v>
      </c>
      <c r="B1264" t="s">
        <v>116</v>
      </c>
      <c r="C1264" t="s">
        <v>37</v>
      </c>
      <c r="D1264" s="1">
        <v>0</v>
      </c>
      <c r="E1264" s="5">
        <v>0</v>
      </c>
      <c r="F1264" s="1">
        <v>5</v>
      </c>
      <c r="G1264" s="5">
        <v>199.95</v>
      </c>
      <c r="H1264" t="s">
        <v>23</v>
      </c>
      <c r="I1264" t="s">
        <v>3</v>
      </c>
      <c r="J1264" s="1" t="s">
        <v>151</v>
      </c>
      <c r="K1264" s="1">
        <v>2024</v>
      </c>
    </row>
    <row r="1265" spans="1:11" x14ac:dyDescent="0.35">
      <c r="A1265" s="2">
        <v>45501</v>
      </c>
      <c r="B1265" t="s">
        <v>97</v>
      </c>
      <c r="C1265" t="s">
        <v>18</v>
      </c>
      <c r="D1265" s="1">
        <v>1</v>
      </c>
      <c r="E1265" s="5">
        <v>174.99</v>
      </c>
      <c r="F1265" s="1">
        <v>4</v>
      </c>
      <c r="G1265" s="5">
        <v>999.96</v>
      </c>
      <c r="H1265" t="s">
        <v>19</v>
      </c>
      <c r="I1265" t="s">
        <v>0</v>
      </c>
      <c r="J1265" s="1" t="s">
        <v>151</v>
      </c>
      <c r="K1265" s="1">
        <v>2024</v>
      </c>
    </row>
    <row r="1266" spans="1:11" x14ac:dyDescent="0.35">
      <c r="A1266" s="2">
        <v>45502</v>
      </c>
      <c r="B1266" t="s">
        <v>120</v>
      </c>
      <c r="C1266" t="s">
        <v>6</v>
      </c>
      <c r="D1266" s="1">
        <v>1</v>
      </c>
      <c r="E1266" s="5">
        <v>12600</v>
      </c>
      <c r="F1266" s="1">
        <v>1</v>
      </c>
      <c r="G1266" s="5">
        <v>14000</v>
      </c>
      <c r="H1266" t="s">
        <v>47</v>
      </c>
      <c r="I1266" t="s">
        <v>4</v>
      </c>
      <c r="J1266" s="1" t="s">
        <v>151</v>
      </c>
      <c r="K1266" s="1">
        <v>2024</v>
      </c>
    </row>
    <row r="1267" spans="1:11" x14ac:dyDescent="0.35">
      <c r="A1267" s="2">
        <v>45503</v>
      </c>
      <c r="B1267" t="s">
        <v>122</v>
      </c>
      <c r="C1267" t="s">
        <v>49</v>
      </c>
      <c r="D1267" s="1">
        <v>2</v>
      </c>
      <c r="E1267" s="5">
        <v>423.3</v>
      </c>
      <c r="F1267" s="1">
        <v>4</v>
      </c>
      <c r="G1267" s="5">
        <v>996</v>
      </c>
      <c r="H1267" t="s">
        <v>133</v>
      </c>
      <c r="I1267" t="s">
        <v>8</v>
      </c>
      <c r="J1267" s="1" t="s">
        <v>151</v>
      </c>
      <c r="K1267" s="1">
        <v>2024</v>
      </c>
    </row>
    <row r="1268" spans="1:11" x14ac:dyDescent="0.35">
      <c r="A1268" s="2">
        <v>45504</v>
      </c>
      <c r="B1268" t="s">
        <v>122</v>
      </c>
      <c r="C1268" t="s">
        <v>49</v>
      </c>
      <c r="D1268" s="1">
        <v>3</v>
      </c>
      <c r="E1268" s="5">
        <v>634.95000000000005</v>
      </c>
      <c r="F1268" s="1">
        <v>5</v>
      </c>
      <c r="G1268" s="5">
        <v>1245</v>
      </c>
      <c r="H1268" t="s">
        <v>133</v>
      </c>
      <c r="I1268" t="s">
        <v>8</v>
      </c>
      <c r="J1268" s="1" t="s">
        <v>151</v>
      </c>
      <c r="K1268" s="1">
        <v>2024</v>
      </c>
    </row>
    <row r="1269" spans="1:11" x14ac:dyDescent="0.35">
      <c r="A1269" s="2">
        <v>45505</v>
      </c>
      <c r="B1269" t="s">
        <v>120</v>
      </c>
      <c r="C1269" t="s">
        <v>6</v>
      </c>
      <c r="D1269" s="1">
        <v>1</v>
      </c>
      <c r="E1269" s="5">
        <v>12600</v>
      </c>
      <c r="F1269" s="1">
        <v>1</v>
      </c>
      <c r="G1269" s="5">
        <v>14000</v>
      </c>
      <c r="H1269" t="s">
        <v>47</v>
      </c>
      <c r="I1269" t="s">
        <v>4</v>
      </c>
      <c r="J1269" s="1" t="s">
        <v>152</v>
      </c>
      <c r="K1269" s="1">
        <v>2024</v>
      </c>
    </row>
    <row r="1270" spans="1:11" x14ac:dyDescent="0.35">
      <c r="A1270" s="2">
        <v>45506</v>
      </c>
      <c r="B1270" t="s">
        <v>118</v>
      </c>
      <c r="C1270" t="s">
        <v>5</v>
      </c>
      <c r="D1270" s="1">
        <v>2</v>
      </c>
      <c r="E1270" s="5">
        <v>8991</v>
      </c>
      <c r="F1270" s="1">
        <v>5</v>
      </c>
      <c r="G1270" s="5">
        <v>24975</v>
      </c>
      <c r="H1270" t="s">
        <v>17</v>
      </c>
      <c r="I1270" t="s">
        <v>4</v>
      </c>
      <c r="J1270" s="1" t="s">
        <v>152</v>
      </c>
      <c r="K1270" s="1">
        <v>2024</v>
      </c>
    </row>
    <row r="1271" spans="1:11" x14ac:dyDescent="0.35">
      <c r="A1271" s="2">
        <v>45507</v>
      </c>
      <c r="B1271" t="s">
        <v>104</v>
      </c>
      <c r="C1271" t="s">
        <v>28</v>
      </c>
      <c r="D1271" s="1">
        <v>3</v>
      </c>
      <c r="E1271" s="5">
        <v>599.97</v>
      </c>
      <c r="F1271" s="1">
        <v>5</v>
      </c>
      <c r="G1271" s="5">
        <v>1249.95</v>
      </c>
      <c r="H1271" t="s">
        <v>29</v>
      </c>
      <c r="I1271" t="s">
        <v>2</v>
      </c>
      <c r="J1271" s="1" t="s">
        <v>152</v>
      </c>
      <c r="K1271" s="1">
        <v>2024</v>
      </c>
    </row>
    <row r="1272" spans="1:11" x14ac:dyDescent="0.35">
      <c r="A1272" s="2">
        <v>45508</v>
      </c>
      <c r="B1272" t="s">
        <v>126</v>
      </c>
      <c r="C1272" t="s">
        <v>9</v>
      </c>
      <c r="D1272" s="1">
        <v>0</v>
      </c>
      <c r="E1272" s="5">
        <v>0</v>
      </c>
      <c r="F1272" s="1">
        <v>4</v>
      </c>
      <c r="G1272" s="5">
        <v>359.96</v>
      </c>
      <c r="H1272" t="s">
        <v>54</v>
      </c>
      <c r="I1272" t="s">
        <v>8</v>
      </c>
      <c r="J1272" s="1" t="s">
        <v>152</v>
      </c>
      <c r="K1272" s="1">
        <v>2024</v>
      </c>
    </row>
    <row r="1273" spans="1:11" x14ac:dyDescent="0.35">
      <c r="A1273" s="2">
        <v>45509</v>
      </c>
      <c r="B1273" t="s">
        <v>116</v>
      </c>
      <c r="C1273" t="s">
        <v>37</v>
      </c>
      <c r="D1273" s="1">
        <v>0</v>
      </c>
      <c r="E1273" s="5">
        <v>0</v>
      </c>
      <c r="F1273" s="1">
        <v>5</v>
      </c>
      <c r="G1273" s="5">
        <v>199.95</v>
      </c>
      <c r="H1273" t="s">
        <v>23</v>
      </c>
      <c r="I1273" t="s">
        <v>3</v>
      </c>
      <c r="J1273" s="1" t="s">
        <v>152</v>
      </c>
      <c r="K1273" s="1">
        <v>2024</v>
      </c>
    </row>
    <row r="1274" spans="1:11" x14ac:dyDescent="0.35">
      <c r="A1274" s="2">
        <v>45510</v>
      </c>
      <c r="B1274" t="s">
        <v>123</v>
      </c>
      <c r="C1274" t="s">
        <v>50</v>
      </c>
      <c r="D1274" s="1">
        <v>0</v>
      </c>
      <c r="E1274" s="5">
        <v>0</v>
      </c>
      <c r="F1274" s="1">
        <v>3</v>
      </c>
      <c r="G1274" s="5">
        <v>387</v>
      </c>
      <c r="H1274" t="s">
        <v>48</v>
      </c>
      <c r="I1274" t="s">
        <v>8</v>
      </c>
      <c r="J1274" s="1" t="s">
        <v>152</v>
      </c>
      <c r="K1274" s="1">
        <v>2024</v>
      </c>
    </row>
    <row r="1275" spans="1:11" x14ac:dyDescent="0.35">
      <c r="A1275" s="2">
        <v>45511</v>
      </c>
      <c r="B1275" t="s">
        <v>96</v>
      </c>
      <c r="C1275" t="s">
        <v>1</v>
      </c>
      <c r="D1275" s="1">
        <v>1</v>
      </c>
      <c r="E1275" s="5">
        <v>345.59</v>
      </c>
      <c r="F1275" s="1">
        <v>3</v>
      </c>
      <c r="G1275" s="5">
        <v>1295.97</v>
      </c>
      <c r="H1275" t="s">
        <v>17</v>
      </c>
      <c r="I1275" t="s">
        <v>0</v>
      </c>
      <c r="J1275" s="1" t="s">
        <v>152</v>
      </c>
      <c r="K1275" s="1">
        <v>2024</v>
      </c>
    </row>
    <row r="1276" spans="1:11" x14ac:dyDescent="0.35">
      <c r="A1276" s="2">
        <v>45512</v>
      </c>
      <c r="B1276" t="s">
        <v>112</v>
      </c>
      <c r="C1276" t="s">
        <v>39</v>
      </c>
      <c r="D1276" s="1">
        <v>32</v>
      </c>
      <c r="E1276" s="5">
        <v>6655.68</v>
      </c>
      <c r="F1276" s="1">
        <v>4</v>
      </c>
      <c r="G1276" s="5">
        <v>1039.96</v>
      </c>
      <c r="H1276" t="s">
        <v>29</v>
      </c>
      <c r="I1276" t="s">
        <v>3</v>
      </c>
      <c r="J1276" s="1" t="s">
        <v>152</v>
      </c>
      <c r="K1276" s="1">
        <v>2024</v>
      </c>
    </row>
    <row r="1277" spans="1:11" x14ac:dyDescent="0.35">
      <c r="A1277" s="2">
        <v>45513</v>
      </c>
      <c r="B1277" t="s">
        <v>119</v>
      </c>
      <c r="C1277" t="s">
        <v>45</v>
      </c>
      <c r="D1277" s="1">
        <v>42</v>
      </c>
      <c r="E1277" s="5">
        <v>1470</v>
      </c>
      <c r="F1277" s="1">
        <v>5</v>
      </c>
      <c r="G1277" s="5">
        <v>350</v>
      </c>
      <c r="H1277" t="s">
        <v>46</v>
      </c>
      <c r="I1277" t="s">
        <v>4</v>
      </c>
      <c r="J1277" s="1" t="s">
        <v>152</v>
      </c>
      <c r="K1277" s="1">
        <v>2024</v>
      </c>
    </row>
    <row r="1278" spans="1:11" x14ac:dyDescent="0.35">
      <c r="A1278" s="2">
        <v>45514</v>
      </c>
      <c r="B1278" t="s">
        <v>131</v>
      </c>
      <c r="C1278" t="s">
        <v>16</v>
      </c>
      <c r="D1278" s="1">
        <v>0</v>
      </c>
      <c r="E1278" s="5">
        <v>0</v>
      </c>
      <c r="F1278" s="1">
        <v>3</v>
      </c>
      <c r="G1278" s="5">
        <v>159.44999999999999</v>
      </c>
      <c r="H1278" t="s">
        <v>58</v>
      </c>
      <c r="I1278" t="s">
        <v>13</v>
      </c>
      <c r="J1278" s="1" t="s">
        <v>152</v>
      </c>
      <c r="K1278" s="1">
        <v>2024</v>
      </c>
    </row>
    <row r="1279" spans="1:11" x14ac:dyDescent="0.35">
      <c r="A1279" s="2">
        <v>45515</v>
      </c>
      <c r="B1279" t="s">
        <v>128</v>
      </c>
      <c r="C1279" t="s">
        <v>11</v>
      </c>
      <c r="D1279" s="1">
        <v>1</v>
      </c>
      <c r="E1279" s="5">
        <v>74.989999999999995</v>
      </c>
      <c r="F1279" s="1">
        <v>2</v>
      </c>
      <c r="G1279" s="5">
        <v>199.98</v>
      </c>
      <c r="H1279" t="s">
        <v>23</v>
      </c>
      <c r="I1279" t="s">
        <v>12</v>
      </c>
      <c r="J1279" s="1" t="s">
        <v>152</v>
      </c>
      <c r="K1279" s="1">
        <v>2024</v>
      </c>
    </row>
    <row r="1280" spans="1:11" x14ac:dyDescent="0.35">
      <c r="A1280" s="2">
        <v>45516</v>
      </c>
      <c r="B1280" t="s">
        <v>110</v>
      </c>
      <c r="C1280" t="s">
        <v>32</v>
      </c>
      <c r="D1280" s="1">
        <v>2</v>
      </c>
      <c r="E1280" s="5">
        <v>46.06</v>
      </c>
      <c r="F1280" s="1">
        <v>5</v>
      </c>
      <c r="G1280" s="5">
        <v>209.4</v>
      </c>
      <c r="H1280" t="s">
        <v>33</v>
      </c>
      <c r="I1280" t="s">
        <v>2</v>
      </c>
      <c r="J1280" s="1" t="s">
        <v>152</v>
      </c>
      <c r="K1280" s="1">
        <v>2024</v>
      </c>
    </row>
    <row r="1281" spans="1:11" x14ac:dyDescent="0.35">
      <c r="A1281" s="2">
        <v>45517</v>
      </c>
      <c r="B1281" t="s">
        <v>123</v>
      </c>
      <c r="C1281" t="s">
        <v>50</v>
      </c>
      <c r="D1281" s="1">
        <v>1</v>
      </c>
      <c r="E1281" s="5">
        <v>96.75</v>
      </c>
      <c r="F1281" s="1">
        <v>1</v>
      </c>
      <c r="G1281" s="5">
        <v>129</v>
      </c>
      <c r="H1281" t="s">
        <v>48</v>
      </c>
      <c r="I1281" t="s">
        <v>8</v>
      </c>
      <c r="J1281" s="1" t="s">
        <v>152</v>
      </c>
      <c r="K1281" s="1">
        <v>2024</v>
      </c>
    </row>
    <row r="1282" spans="1:11" x14ac:dyDescent="0.35">
      <c r="A1282" s="2">
        <v>45518</v>
      </c>
      <c r="B1282" t="s">
        <v>122</v>
      </c>
      <c r="C1282" t="s">
        <v>49</v>
      </c>
      <c r="D1282" s="1">
        <v>2</v>
      </c>
      <c r="E1282" s="5">
        <v>423.3</v>
      </c>
      <c r="F1282" s="1">
        <v>1</v>
      </c>
      <c r="G1282" s="5">
        <v>249</v>
      </c>
      <c r="H1282" t="s">
        <v>133</v>
      </c>
      <c r="I1282" t="s">
        <v>8</v>
      </c>
      <c r="J1282" s="1" t="s">
        <v>152</v>
      </c>
      <c r="K1282" s="1">
        <v>2024</v>
      </c>
    </row>
    <row r="1283" spans="1:11" x14ac:dyDescent="0.35">
      <c r="A1283" s="2">
        <v>45519</v>
      </c>
      <c r="B1283" t="s">
        <v>118</v>
      </c>
      <c r="C1283" t="s">
        <v>5</v>
      </c>
      <c r="D1283" s="1">
        <v>2</v>
      </c>
      <c r="E1283" s="5">
        <v>8991</v>
      </c>
      <c r="F1283" s="1">
        <v>4</v>
      </c>
      <c r="G1283" s="5">
        <v>19980</v>
      </c>
      <c r="H1283" t="s">
        <v>17</v>
      </c>
      <c r="I1283" t="s">
        <v>4</v>
      </c>
      <c r="J1283" s="1" t="s">
        <v>152</v>
      </c>
      <c r="K1283" s="1">
        <v>2024</v>
      </c>
    </row>
    <row r="1284" spans="1:11" x14ac:dyDescent="0.35">
      <c r="A1284" s="2">
        <v>45520</v>
      </c>
      <c r="B1284" t="s">
        <v>126</v>
      </c>
      <c r="C1284" t="s">
        <v>9</v>
      </c>
      <c r="D1284" s="1">
        <v>1</v>
      </c>
      <c r="E1284" s="5">
        <v>62.99</v>
      </c>
      <c r="F1284" s="1">
        <v>5</v>
      </c>
      <c r="G1284" s="5">
        <v>449.95</v>
      </c>
      <c r="H1284" t="s">
        <v>54</v>
      </c>
      <c r="I1284" t="s">
        <v>8</v>
      </c>
      <c r="J1284" s="1" t="s">
        <v>152</v>
      </c>
      <c r="K1284" s="1">
        <v>2024</v>
      </c>
    </row>
    <row r="1285" spans="1:11" x14ac:dyDescent="0.35">
      <c r="A1285" s="2">
        <v>45521</v>
      </c>
      <c r="B1285" t="s">
        <v>118</v>
      </c>
      <c r="C1285" t="s">
        <v>5</v>
      </c>
      <c r="D1285" s="1">
        <v>1</v>
      </c>
      <c r="E1285" s="5">
        <v>4495.5</v>
      </c>
      <c r="F1285" s="1">
        <v>4</v>
      </c>
      <c r="G1285" s="5">
        <v>19980</v>
      </c>
      <c r="H1285" t="s">
        <v>17</v>
      </c>
      <c r="I1285" t="s">
        <v>4</v>
      </c>
      <c r="J1285" s="1" t="s">
        <v>152</v>
      </c>
      <c r="K1285" s="1">
        <v>2024</v>
      </c>
    </row>
    <row r="1286" spans="1:11" x14ac:dyDescent="0.35">
      <c r="A1286" s="2">
        <v>45522</v>
      </c>
      <c r="B1286" t="s">
        <v>102</v>
      </c>
      <c r="C1286" t="s">
        <v>25</v>
      </c>
      <c r="D1286" s="1">
        <v>2</v>
      </c>
      <c r="E1286" s="5">
        <v>30</v>
      </c>
      <c r="F1286" s="1">
        <v>2</v>
      </c>
      <c r="G1286" s="5">
        <v>59.98</v>
      </c>
      <c r="H1286" t="s">
        <v>26</v>
      </c>
      <c r="I1286" t="s">
        <v>0</v>
      </c>
      <c r="J1286" s="1" t="s">
        <v>152</v>
      </c>
      <c r="K1286" s="1">
        <v>2024</v>
      </c>
    </row>
    <row r="1287" spans="1:11" x14ac:dyDescent="0.35">
      <c r="A1287" s="2">
        <v>45523</v>
      </c>
      <c r="B1287" t="s">
        <v>126</v>
      </c>
      <c r="C1287" t="s">
        <v>9</v>
      </c>
      <c r="D1287" s="1">
        <v>0</v>
      </c>
      <c r="E1287" s="5">
        <v>0</v>
      </c>
      <c r="F1287" s="1">
        <v>3</v>
      </c>
      <c r="G1287" s="5">
        <v>269.97000000000003</v>
      </c>
      <c r="H1287" t="s">
        <v>54</v>
      </c>
      <c r="I1287" t="s">
        <v>8</v>
      </c>
      <c r="J1287" s="1" t="s">
        <v>152</v>
      </c>
      <c r="K1287" s="1">
        <v>2024</v>
      </c>
    </row>
    <row r="1288" spans="1:11" x14ac:dyDescent="0.35">
      <c r="A1288" s="2">
        <v>45524</v>
      </c>
      <c r="B1288" t="s">
        <v>100</v>
      </c>
      <c r="C1288" t="s">
        <v>22</v>
      </c>
      <c r="D1288" s="1">
        <v>2</v>
      </c>
      <c r="E1288" s="5">
        <v>20</v>
      </c>
      <c r="F1288" s="1">
        <v>1</v>
      </c>
      <c r="G1288" s="5">
        <v>19.989999999999998</v>
      </c>
      <c r="H1288" t="s">
        <v>23</v>
      </c>
      <c r="I1288" t="s">
        <v>0</v>
      </c>
      <c r="J1288" s="1" t="s">
        <v>152</v>
      </c>
      <c r="K1288" s="1">
        <v>2024</v>
      </c>
    </row>
    <row r="1289" spans="1:11" x14ac:dyDescent="0.35">
      <c r="A1289" s="2">
        <v>45525</v>
      </c>
      <c r="B1289" t="s">
        <v>122</v>
      </c>
      <c r="C1289" t="s">
        <v>49</v>
      </c>
      <c r="D1289" s="1">
        <v>0</v>
      </c>
      <c r="E1289" s="5">
        <v>0</v>
      </c>
      <c r="F1289" s="1">
        <v>2</v>
      </c>
      <c r="G1289" s="5">
        <v>498</v>
      </c>
      <c r="H1289" t="s">
        <v>133</v>
      </c>
      <c r="I1289" t="s">
        <v>8</v>
      </c>
      <c r="J1289" s="1" t="s">
        <v>152</v>
      </c>
      <c r="K1289" s="1">
        <v>2024</v>
      </c>
    </row>
    <row r="1290" spans="1:11" x14ac:dyDescent="0.35">
      <c r="A1290" s="2">
        <v>45526</v>
      </c>
      <c r="B1290" t="s">
        <v>118</v>
      </c>
      <c r="C1290" t="s">
        <v>5</v>
      </c>
      <c r="D1290" s="1">
        <v>2</v>
      </c>
      <c r="E1290" s="5">
        <v>8991</v>
      </c>
      <c r="F1290" s="1">
        <v>5</v>
      </c>
      <c r="G1290" s="5">
        <v>24975</v>
      </c>
      <c r="H1290" t="s">
        <v>17</v>
      </c>
      <c r="I1290" t="s">
        <v>4</v>
      </c>
      <c r="J1290" s="1" t="s">
        <v>152</v>
      </c>
      <c r="K1290" s="1">
        <v>2024</v>
      </c>
    </row>
    <row r="1291" spans="1:11" x14ac:dyDescent="0.35">
      <c r="A1291" s="2">
        <v>45527</v>
      </c>
      <c r="B1291" t="s">
        <v>102</v>
      </c>
      <c r="C1291" t="s">
        <v>25</v>
      </c>
      <c r="D1291" s="1">
        <v>1</v>
      </c>
      <c r="E1291" s="5">
        <v>15</v>
      </c>
      <c r="F1291" s="1">
        <v>2</v>
      </c>
      <c r="G1291" s="5">
        <v>59.98</v>
      </c>
      <c r="H1291" t="s">
        <v>26</v>
      </c>
      <c r="I1291" t="s">
        <v>0</v>
      </c>
      <c r="J1291" s="1" t="s">
        <v>152</v>
      </c>
      <c r="K1291" s="1">
        <v>2024</v>
      </c>
    </row>
    <row r="1292" spans="1:11" x14ac:dyDescent="0.35">
      <c r="A1292" s="2">
        <v>45528</v>
      </c>
      <c r="B1292" t="s">
        <v>122</v>
      </c>
      <c r="C1292" t="s">
        <v>49</v>
      </c>
      <c r="D1292" s="1">
        <v>0</v>
      </c>
      <c r="E1292" s="5">
        <v>0</v>
      </c>
      <c r="F1292" s="1">
        <v>2</v>
      </c>
      <c r="G1292" s="5">
        <v>498</v>
      </c>
      <c r="H1292" t="s">
        <v>133</v>
      </c>
      <c r="I1292" t="s">
        <v>8</v>
      </c>
      <c r="J1292" s="1" t="s">
        <v>152</v>
      </c>
      <c r="K1292" s="1">
        <v>2024</v>
      </c>
    </row>
    <row r="1293" spans="1:11" x14ac:dyDescent="0.35">
      <c r="A1293" s="2">
        <v>45529</v>
      </c>
      <c r="B1293" t="s">
        <v>98</v>
      </c>
      <c r="C1293" t="s">
        <v>20</v>
      </c>
      <c r="D1293" s="1">
        <v>1</v>
      </c>
      <c r="E1293" s="5">
        <v>64.989999999999995</v>
      </c>
      <c r="F1293" s="1">
        <v>5</v>
      </c>
      <c r="G1293" s="5">
        <v>499.95</v>
      </c>
      <c r="H1293" t="s">
        <v>19</v>
      </c>
      <c r="I1293" t="s">
        <v>0</v>
      </c>
      <c r="J1293" s="1" t="s">
        <v>152</v>
      </c>
      <c r="K1293" s="1">
        <v>2024</v>
      </c>
    </row>
    <row r="1294" spans="1:11" x14ac:dyDescent="0.35">
      <c r="A1294" s="2">
        <v>45530</v>
      </c>
      <c r="B1294" t="s">
        <v>98</v>
      </c>
      <c r="C1294" t="s">
        <v>20</v>
      </c>
      <c r="D1294" s="1">
        <v>2</v>
      </c>
      <c r="E1294" s="5">
        <v>129.97999999999999</v>
      </c>
      <c r="F1294" s="1">
        <v>5</v>
      </c>
      <c r="G1294" s="5">
        <v>499.95</v>
      </c>
      <c r="H1294" t="s">
        <v>19</v>
      </c>
      <c r="I1294" t="s">
        <v>0</v>
      </c>
      <c r="J1294" s="1" t="s">
        <v>152</v>
      </c>
      <c r="K1294" s="1">
        <v>2024</v>
      </c>
    </row>
    <row r="1295" spans="1:11" x14ac:dyDescent="0.35">
      <c r="A1295" s="2">
        <v>45531</v>
      </c>
      <c r="B1295" t="s">
        <v>99</v>
      </c>
      <c r="C1295" t="s">
        <v>21</v>
      </c>
      <c r="D1295" s="1">
        <v>3</v>
      </c>
      <c r="E1295" s="5">
        <v>125.97</v>
      </c>
      <c r="F1295" s="1">
        <v>5</v>
      </c>
      <c r="G1295" s="5">
        <v>349.95</v>
      </c>
      <c r="H1295" t="s">
        <v>19</v>
      </c>
      <c r="I1295" t="s">
        <v>0</v>
      </c>
      <c r="J1295" s="1" t="s">
        <v>152</v>
      </c>
      <c r="K1295" s="1">
        <v>2024</v>
      </c>
    </row>
    <row r="1296" spans="1:11" x14ac:dyDescent="0.35">
      <c r="A1296" s="2">
        <v>45532</v>
      </c>
      <c r="B1296" t="s">
        <v>105</v>
      </c>
      <c r="C1296" t="s">
        <v>36</v>
      </c>
      <c r="D1296" s="1">
        <v>43</v>
      </c>
      <c r="E1296" s="5">
        <v>1676.5700000000002</v>
      </c>
      <c r="F1296" s="1">
        <v>4</v>
      </c>
      <c r="G1296" s="5">
        <v>239.96</v>
      </c>
      <c r="H1296" t="s">
        <v>35</v>
      </c>
      <c r="I1296" t="s">
        <v>2</v>
      </c>
      <c r="J1296" s="1" t="s">
        <v>152</v>
      </c>
      <c r="K1296" s="1">
        <v>2024</v>
      </c>
    </row>
    <row r="1297" spans="1:11" x14ac:dyDescent="0.35">
      <c r="A1297" s="2">
        <v>45533</v>
      </c>
      <c r="B1297" t="s">
        <v>119</v>
      </c>
      <c r="C1297" t="s">
        <v>45</v>
      </c>
      <c r="D1297" s="1">
        <v>2</v>
      </c>
      <c r="E1297" s="5">
        <v>70</v>
      </c>
      <c r="F1297" s="1">
        <v>4</v>
      </c>
      <c r="G1297" s="5">
        <v>280</v>
      </c>
      <c r="H1297" t="s">
        <v>46</v>
      </c>
      <c r="I1297" t="s">
        <v>4</v>
      </c>
      <c r="J1297" s="1" t="s">
        <v>152</v>
      </c>
      <c r="K1297" s="1">
        <v>2024</v>
      </c>
    </row>
    <row r="1298" spans="1:11" x14ac:dyDescent="0.35">
      <c r="A1298" s="2">
        <v>45534</v>
      </c>
      <c r="B1298" t="s">
        <v>105</v>
      </c>
      <c r="C1298" t="s">
        <v>36</v>
      </c>
      <c r="D1298" s="1">
        <v>0</v>
      </c>
      <c r="E1298" s="5">
        <v>0</v>
      </c>
      <c r="F1298" s="1">
        <v>3</v>
      </c>
      <c r="G1298" s="5">
        <v>179.97</v>
      </c>
      <c r="H1298" t="s">
        <v>35</v>
      </c>
      <c r="I1298" t="s">
        <v>2</v>
      </c>
      <c r="J1298" s="1" t="s">
        <v>152</v>
      </c>
      <c r="K1298" s="1">
        <v>2024</v>
      </c>
    </row>
    <row r="1299" spans="1:11" x14ac:dyDescent="0.35">
      <c r="A1299" s="2">
        <v>45535</v>
      </c>
      <c r="B1299" t="s">
        <v>110</v>
      </c>
      <c r="C1299" t="s">
        <v>32</v>
      </c>
      <c r="D1299" s="1">
        <v>0</v>
      </c>
      <c r="E1299" s="5">
        <v>0</v>
      </c>
      <c r="F1299" s="1">
        <v>4</v>
      </c>
      <c r="G1299" s="5">
        <v>167.52</v>
      </c>
      <c r="H1299" t="s">
        <v>33</v>
      </c>
      <c r="I1299" t="s">
        <v>2</v>
      </c>
      <c r="J1299" s="1" t="s">
        <v>152</v>
      </c>
      <c r="K1299" s="1">
        <v>2024</v>
      </c>
    </row>
    <row r="1300" spans="1:11" x14ac:dyDescent="0.35">
      <c r="A1300" s="2">
        <v>45536</v>
      </c>
      <c r="B1300" t="s">
        <v>131</v>
      </c>
      <c r="C1300" t="s">
        <v>16</v>
      </c>
      <c r="D1300" s="1">
        <v>3</v>
      </c>
      <c r="E1300" s="5">
        <v>103.64999999999999</v>
      </c>
      <c r="F1300" s="1">
        <v>3</v>
      </c>
      <c r="G1300" s="5">
        <v>159.44999999999999</v>
      </c>
      <c r="H1300" t="s">
        <v>58</v>
      </c>
      <c r="I1300" t="s">
        <v>13</v>
      </c>
      <c r="J1300" s="1" t="s">
        <v>153</v>
      </c>
      <c r="K1300" s="1">
        <v>2024</v>
      </c>
    </row>
    <row r="1301" spans="1:11" x14ac:dyDescent="0.35">
      <c r="A1301" s="2">
        <v>45537</v>
      </c>
      <c r="B1301" t="s">
        <v>126</v>
      </c>
      <c r="C1301" t="s">
        <v>9</v>
      </c>
      <c r="D1301" s="1">
        <v>2</v>
      </c>
      <c r="E1301" s="5">
        <v>125.98</v>
      </c>
      <c r="F1301" s="1">
        <v>4</v>
      </c>
      <c r="G1301" s="5">
        <v>359.96</v>
      </c>
      <c r="H1301" t="s">
        <v>54</v>
      </c>
      <c r="I1301" t="s">
        <v>8</v>
      </c>
      <c r="J1301" s="1" t="s">
        <v>153</v>
      </c>
      <c r="K1301" s="1">
        <v>2024</v>
      </c>
    </row>
    <row r="1302" spans="1:11" x14ac:dyDescent="0.35">
      <c r="A1302" s="2">
        <v>45538</v>
      </c>
      <c r="B1302" t="s">
        <v>104</v>
      </c>
      <c r="C1302" t="s">
        <v>28</v>
      </c>
      <c r="D1302" s="1">
        <v>1</v>
      </c>
      <c r="E1302" s="5">
        <v>199.99</v>
      </c>
      <c r="F1302" s="1">
        <v>2</v>
      </c>
      <c r="G1302" s="5">
        <v>499.98</v>
      </c>
      <c r="H1302" t="s">
        <v>29</v>
      </c>
      <c r="I1302" t="s">
        <v>2</v>
      </c>
      <c r="J1302" s="1" t="s">
        <v>153</v>
      </c>
      <c r="K1302" s="1">
        <v>2024</v>
      </c>
    </row>
    <row r="1303" spans="1:11" x14ac:dyDescent="0.35">
      <c r="A1303" s="2">
        <v>45539</v>
      </c>
      <c r="B1303" t="s">
        <v>119</v>
      </c>
      <c r="C1303" t="s">
        <v>45</v>
      </c>
      <c r="D1303" s="1">
        <v>2</v>
      </c>
      <c r="E1303" s="5">
        <v>70</v>
      </c>
      <c r="F1303" s="1">
        <v>3</v>
      </c>
      <c r="G1303" s="5">
        <v>210</v>
      </c>
      <c r="H1303" t="s">
        <v>46</v>
      </c>
      <c r="I1303" t="s">
        <v>4</v>
      </c>
      <c r="J1303" s="1" t="s">
        <v>153</v>
      </c>
      <c r="K1303" s="1">
        <v>2024</v>
      </c>
    </row>
    <row r="1304" spans="1:11" x14ac:dyDescent="0.35">
      <c r="A1304" s="2">
        <v>45540</v>
      </c>
      <c r="B1304" t="s">
        <v>109</v>
      </c>
      <c r="C1304" t="s">
        <v>31</v>
      </c>
      <c r="D1304" s="1">
        <v>1</v>
      </c>
      <c r="E1304" s="5">
        <v>89.91</v>
      </c>
      <c r="F1304" s="1">
        <v>4</v>
      </c>
      <c r="G1304" s="5">
        <v>479.52</v>
      </c>
      <c r="H1304" t="s">
        <v>33</v>
      </c>
      <c r="I1304" t="s">
        <v>2</v>
      </c>
      <c r="J1304" s="1" t="s">
        <v>153</v>
      </c>
      <c r="K1304" s="1">
        <v>2024</v>
      </c>
    </row>
    <row r="1305" spans="1:11" x14ac:dyDescent="0.35">
      <c r="A1305" s="2">
        <v>45541</v>
      </c>
      <c r="B1305" t="s">
        <v>108</v>
      </c>
      <c r="C1305" t="s">
        <v>30</v>
      </c>
      <c r="D1305" s="1">
        <v>3</v>
      </c>
      <c r="E1305" s="5">
        <v>98.13</v>
      </c>
      <c r="F1305" s="1">
        <v>1</v>
      </c>
      <c r="G1305" s="5">
        <v>50.32</v>
      </c>
      <c r="H1305" t="s">
        <v>33</v>
      </c>
      <c r="I1305" t="s">
        <v>2</v>
      </c>
      <c r="J1305" s="1" t="s">
        <v>153</v>
      </c>
      <c r="K1305" s="1">
        <v>2024</v>
      </c>
    </row>
    <row r="1306" spans="1:11" x14ac:dyDescent="0.35">
      <c r="A1306" s="2">
        <v>45542</v>
      </c>
      <c r="B1306" t="s">
        <v>121</v>
      </c>
      <c r="C1306" t="s">
        <v>7</v>
      </c>
      <c r="D1306" s="1">
        <v>2</v>
      </c>
      <c r="E1306" s="5">
        <v>24</v>
      </c>
      <c r="F1306" s="1">
        <v>2</v>
      </c>
      <c r="G1306" s="5">
        <v>40</v>
      </c>
      <c r="H1306" t="s">
        <v>48</v>
      </c>
      <c r="I1306" t="s">
        <v>8</v>
      </c>
      <c r="J1306" s="1" t="s">
        <v>153</v>
      </c>
      <c r="K1306" s="1">
        <v>2024</v>
      </c>
    </row>
    <row r="1307" spans="1:11" x14ac:dyDescent="0.35">
      <c r="A1307" s="2">
        <v>45543</v>
      </c>
      <c r="B1307" t="s">
        <v>103</v>
      </c>
      <c r="C1307" t="s">
        <v>27</v>
      </c>
      <c r="D1307" s="1">
        <v>2</v>
      </c>
      <c r="E1307" s="5">
        <v>469</v>
      </c>
      <c r="F1307" s="1">
        <v>3</v>
      </c>
      <c r="G1307" s="5">
        <v>827.64</v>
      </c>
      <c r="H1307" t="s">
        <v>19</v>
      </c>
      <c r="I1307" t="s">
        <v>0</v>
      </c>
      <c r="J1307" s="1" t="s">
        <v>153</v>
      </c>
      <c r="K1307" s="1">
        <v>2024</v>
      </c>
    </row>
    <row r="1308" spans="1:11" x14ac:dyDescent="0.35">
      <c r="A1308" s="2">
        <v>45544</v>
      </c>
      <c r="B1308" t="s">
        <v>115</v>
      </c>
      <c r="C1308" t="s">
        <v>44</v>
      </c>
      <c r="D1308" s="1">
        <v>1</v>
      </c>
      <c r="E1308" s="5">
        <v>294.02</v>
      </c>
      <c r="F1308" s="1">
        <v>4</v>
      </c>
      <c r="G1308" s="5">
        <v>1306.76</v>
      </c>
      <c r="H1308" t="s">
        <v>41</v>
      </c>
      <c r="I1308" t="s">
        <v>3</v>
      </c>
      <c r="J1308" s="1" t="s">
        <v>153</v>
      </c>
      <c r="K1308" s="1">
        <v>2024</v>
      </c>
    </row>
    <row r="1309" spans="1:11" x14ac:dyDescent="0.35">
      <c r="A1309" s="2">
        <v>45545</v>
      </c>
      <c r="B1309" t="s">
        <v>121</v>
      </c>
      <c r="C1309" t="s">
        <v>7</v>
      </c>
      <c r="D1309" s="1">
        <v>2</v>
      </c>
      <c r="E1309" s="5">
        <v>24</v>
      </c>
      <c r="F1309" s="1">
        <v>4</v>
      </c>
      <c r="G1309" s="5">
        <v>80</v>
      </c>
      <c r="H1309" t="s">
        <v>48</v>
      </c>
      <c r="I1309" t="s">
        <v>8</v>
      </c>
      <c r="J1309" s="1" t="s">
        <v>153</v>
      </c>
      <c r="K1309" s="1">
        <v>2024</v>
      </c>
    </row>
    <row r="1310" spans="1:11" x14ac:dyDescent="0.35">
      <c r="A1310" s="2">
        <v>45546</v>
      </c>
      <c r="B1310" t="s">
        <v>118</v>
      </c>
      <c r="C1310" t="s">
        <v>5</v>
      </c>
      <c r="D1310" s="1">
        <v>0</v>
      </c>
      <c r="E1310" s="5">
        <v>0</v>
      </c>
      <c r="F1310" s="1">
        <v>4</v>
      </c>
      <c r="G1310" s="5">
        <v>19980</v>
      </c>
      <c r="H1310" t="s">
        <v>17</v>
      </c>
      <c r="I1310" t="s">
        <v>4</v>
      </c>
      <c r="J1310" s="1" t="s">
        <v>153</v>
      </c>
      <c r="K1310" s="1">
        <v>2024</v>
      </c>
    </row>
    <row r="1311" spans="1:11" x14ac:dyDescent="0.35">
      <c r="A1311" s="2">
        <v>45547</v>
      </c>
      <c r="B1311" t="s">
        <v>131</v>
      </c>
      <c r="C1311" t="s">
        <v>16</v>
      </c>
      <c r="D1311" s="1">
        <v>3</v>
      </c>
      <c r="E1311" s="5">
        <v>103.64999999999999</v>
      </c>
      <c r="F1311" s="1">
        <v>1</v>
      </c>
      <c r="G1311" s="5">
        <v>53.15</v>
      </c>
      <c r="H1311" t="s">
        <v>58</v>
      </c>
      <c r="I1311" t="s">
        <v>13</v>
      </c>
      <c r="J1311" s="1" t="s">
        <v>153</v>
      </c>
      <c r="K1311" s="1">
        <v>2024</v>
      </c>
    </row>
    <row r="1312" spans="1:11" x14ac:dyDescent="0.35">
      <c r="A1312" s="2">
        <v>45548</v>
      </c>
      <c r="B1312" t="s">
        <v>96</v>
      </c>
      <c r="C1312" t="s">
        <v>1</v>
      </c>
      <c r="D1312" s="1">
        <v>2</v>
      </c>
      <c r="E1312" s="5">
        <v>691.18</v>
      </c>
      <c r="F1312" s="1">
        <v>2</v>
      </c>
      <c r="G1312" s="5">
        <v>863.98</v>
      </c>
      <c r="H1312" t="s">
        <v>17</v>
      </c>
      <c r="I1312" t="s">
        <v>0</v>
      </c>
      <c r="J1312" s="1" t="s">
        <v>153</v>
      </c>
      <c r="K1312" s="1">
        <v>2024</v>
      </c>
    </row>
    <row r="1313" spans="1:11" x14ac:dyDescent="0.35">
      <c r="A1313" s="2">
        <v>45549</v>
      </c>
      <c r="B1313" t="s">
        <v>125</v>
      </c>
      <c r="C1313" t="s">
        <v>53</v>
      </c>
      <c r="D1313" s="1">
        <v>3</v>
      </c>
      <c r="E1313" s="5">
        <v>188.97</v>
      </c>
      <c r="F1313" s="1">
        <v>2</v>
      </c>
      <c r="G1313" s="5">
        <v>179.98</v>
      </c>
      <c r="H1313" t="s">
        <v>23</v>
      </c>
      <c r="I1313" t="s">
        <v>8</v>
      </c>
      <c r="J1313" s="1" t="s">
        <v>153</v>
      </c>
      <c r="K1313" s="1">
        <v>2024</v>
      </c>
    </row>
    <row r="1314" spans="1:11" x14ac:dyDescent="0.35">
      <c r="A1314" s="2">
        <v>45550</v>
      </c>
      <c r="B1314" t="s">
        <v>111</v>
      </c>
      <c r="C1314" t="s">
        <v>34</v>
      </c>
      <c r="D1314" s="1">
        <v>2</v>
      </c>
      <c r="E1314" s="5">
        <v>179.98</v>
      </c>
      <c r="F1314" s="1">
        <v>2</v>
      </c>
      <c r="G1314" s="5">
        <v>239.98</v>
      </c>
      <c r="H1314" t="s">
        <v>35</v>
      </c>
      <c r="I1314" t="s">
        <v>2</v>
      </c>
      <c r="J1314" s="1" t="s">
        <v>153</v>
      </c>
      <c r="K1314" s="1">
        <v>2024</v>
      </c>
    </row>
    <row r="1315" spans="1:11" x14ac:dyDescent="0.35">
      <c r="A1315" s="2">
        <v>45551</v>
      </c>
      <c r="B1315" t="s">
        <v>129</v>
      </c>
      <c r="C1315" t="s">
        <v>14</v>
      </c>
      <c r="D1315" s="1">
        <v>47</v>
      </c>
      <c r="E1315" s="5">
        <v>16918.12</v>
      </c>
      <c r="F1315" s="1">
        <v>2</v>
      </c>
      <c r="G1315" s="5">
        <v>799.9</v>
      </c>
      <c r="H1315" t="s">
        <v>17</v>
      </c>
      <c r="I1315" t="s">
        <v>13</v>
      </c>
      <c r="J1315" s="1" t="s">
        <v>153</v>
      </c>
      <c r="K1315" s="1">
        <v>2024</v>
      </c>
    </row>
    <row r="1316" spans="1:11" x14ac:dyDescent="0.35">
      <c r="A1316" s="2">
        <v>45552</v>
      </c>
      <c r="B1316" t="s">
        <v>117</v>
      </c>
      <c r="C1316" t="s">
        <v>42</v>
      </c>
      <c r="D1316" s="1">
        <v>32</v>
      </c>
      <c r="E1316" s="5">
        <v>18719.68</v>
      </c>
      <c r="F1316" s="1">
        <v>1</v>
      </c>
      <c r="G1316" s="5">
        <v>649.99</v>
      </c>
      <c r="H1316" t="s">
        <v>29</v>
      </c>
      <c r="I1316" t="s">
        <v>3</v>
      </c>
      <c r="J1316" s="1" t="s">
        <v>153</v>
      </c>
      <c r="K1316" s="1">
        <v>2024</v>
      </c>
    </row>
    <row r="1317" spans="1:11" x14ac:dyDescent="0.35">
      <c r="A1317" s="2">
        <v>45553</v>
      </c>
      <c r="B1317" t="s">
        <v>119</v>
      </c>
      <c r="C1317" t="s">
        <v>45</v>
      </c>
      <c r="D1317" s="1">
        <v>0</v>
      </c>
      <c r="E1317" s="5">
        <v>0</v>
      </c>
      <c r="F1317" s="1">
        <v>5</v>
      </c>
      <c r="G1317" s="5">
        <v>350</v>
      </c>
      <c r="H1317" t="s">
        <v>46</v>
      </c>
      <c r="I1317" t="s">
        <v>4</v>
      </c>
      <c r="J1317" s="1" t="s">
        <v>153</v>
      </c>
      <c r="K1317" s="1">
        <v>2024</v>
      </c>
    </row>
    <row r="1318" spans="1:11" x14ac:dyDescent="0.35">
      <c r="A1318" s="2">
        <v>45554</v>
      </c>
      <c r="B1318" t="s">
        <v>128</v>
      </c>
      <c r="C1318" t="s">
        <v>11</v>
      </c>
      <c r="D1318" s="1">
        <v>0</v>
      </c>
      <c r="E1318" s="5">
        <v>0</v>
      </c>
      <c r="F1318" s="1">
        <v>3</v>
      </c>
      <c r="G1318" s="5">
        <v>299.97000000000003</v>
      </c>
      <c r="H1318" t="s">
        <v>23</v>
      </c>
      <c r="I1318" t="s">
        <v>12</v>
      </c>
      <c r="J1318" s="1" t="s">
        <v>153</v>
      </c>
      <c r="K1318" s="1">
        <v>2024</v>
      </c>
    </row>
    <row r="1319" spans="1:11" x14ac:dyDescent="0.35">
      <c r="A1319" s="2">
        <v>45555</v>
      </c>
      <c r="B1319" t="s">
        <v>130</v>
      </c>
      <c r="C1319" t="s">
        <v>56</v>
      </c>
      <c r="D1319" s="1">
        <v>1</v>
      </c>
      <c r="E1319" s="5">
        <v>244.3</v>
      </c>
      <c r="F1319" s="1">
        <v>1</v>
      </c>
      <c r="G1319" s="5">
        <v>349</v>
      </c>
      <c r="H1319" t="s">
        <v>57</v>
      </c>
      <c r="I1319" t="s">
        <v>13</v>
      </c>
      <c r="J1319" s="1" t="s">
        <v>153</v>
      </c>
      <c r="K1319" s="1">
        <v>2024</v>
      </c>
    </row>
    <row r="1320" spans="1:11" x14ac:dyDescent="0.35">
      <c r="A1320" s="2">
        <v>45556</v>
      </c>
      <c r="B1320" t="s">
        <v>104</v>
      </c>
      <c r="C1320" t="s">
        <v>28</v>
      </c>
      <c r="D1320" s="1">
        <v>3</v>
      </c>
      <c r="E1320" s="5">
        <v>599.97</v>
      </c>
      <c r="F1320" s="1">
        <v>2</v>
      </c>
      <c r="G1320" s="5">
        <v>499.98</v>
      </c>
      <c r="H1320" t="s">
        <v>29</v>
      </c>
      <c r="I1320" t="s">
        <v>2</v>
      </c>
      <c r="J1320" s="1" t="s">
        <v>153</v>
      </c>
      <c r="K1320" s="1">
        <v>2024</v>
      </c>
    </row>
    <row r="1321" spans="1:11" x14ac:dyDescent="0.35">
      <c r="A1321" s="2">
        <v>45557</v>
      </c>
      <c r="B1321" t="s">
        <v>100</v>
      </c>
      <c r="C1321" t="s">
        <v>22</v>
      </c>
      <c r="D1321" s="1">
        <v>2</v>
      </c>
      <c r="E1321" s="5">
        <v>20</v>
      </c>
      <c r="F1321" s="1">
        <v>4</v>
      </c>
      <c r="G1321" s="5">
        <v>79.959999999999994</v>
      </c>
      <c r="H1321" t="s">
        <v>23</v>
      </c>
      <c r="I1321" t="s">
        <v>0</v>
      </c>
      <c r="J1321" s="1" t="s">
        <v>153</v>
      </c>
      <c r="K1321" s="1">
        <v>2024</v>
      </c>
    </row>
    <row r="1322" spans="1:11" x14ac:dyDescent="0.35">
      <c r="A1322" s="2">
        <v>45558</v>
      </c>
      <c r="B1322" t="s">
        <v>110</v>
      </c>
      <c r="C1322" t="s">
        <v>32</v>
      </c>
      <c r="D1322" s="1">
        <v>53</v>
      </c>
      <c r="E1322" s="5">
        <v>1220.5900000000001</v>
      </c>
      <c r="F1322" s="1">
        <v>3</v>
      </c>
      <c r="G1322" s="5">
        <v>125.64</v>
      </c>
      <c r="H1322" t="s">
        <v>33</v>
      </c>
      <c r="I1322" t="s">
        <v>2</v>
      </c>
      <c r="J1322" s="1" t="s">
        <v>153</v>
      </c>
      <c r="K1322" s="1">
        <v>2024</v>
      </c>
    </row>
    <row r="1323" spans="1:11" x14ac:dyDescent="0.35">
      <c r="A1323" s="2">
        <v>45559</v>
      </c>
      <c r="B1323" t="s">
        <v>109</v>
      </c>
      <c r="C1323" t="s">
        <v>31</v>
      </c>
      <c r="D1323" s="1">
        <v>0</v>
      </c>
      <c r="E1323" s="5">
        <v>0</v>
      </c>
      <c r="F1323" s="1">
        <v>2</v>
      </c>
      <c r="G1323" s="5">
        <v>239.76</v>
      </c>
      <c r="H1323" t="s">
        <v>33</v>
      </c>
      <c r="I1323" t="s">
        <v>2</v>
      </c>
      <c r="J1323" s="1" t="s">
        <v>153</v>
      </c>
      <c r="K1323" s="1">
        <v>2024</v>
      </c>
    </row>
    <row r="1324" spans="1:11" x14ac:dyDescent="0.35">
      <c r="A1324" s="2">
        <v>45560</v>
      </c>
      <c r="B1324" t="s">
        <v>131</v>
      </c>
      <c r="C1324" t="s">
        <v>16</v>
      </c>
      <c r="D1324" s="1">
        <v>0</v>
      </c>
      <c r="E1324" s="5">
        <v>0</v>
      </c>
      <c r="F1324" s="1">
        <v>3</v>
      </c>
      <c r="G1324" s="5">
        <v>159.44999999999999</v>
      </c>
      <c r="H1324" t="s">
        <v>58</v>
      </c>
      <c r="I1324" t="s">
        <v>13</v>
      </c>
      <c r="J1324" s="1" t="s">
        <v>153</v>
      </c>
      <c r="K1324" s="1">
        <v>2024</v>
      </c>
    </row>
    <row r="1325" spans="1:11" x14ac:dyDescent="0.35">
      <c r="A1325" s="2">
        <v>45561</v>
      </c>
      <c r="B1325" t="s">
        <v>112</v>
      </c>
      <c r="C1325" t="s">
        <v>39</v>
      </c>
      <c r="D1325" s="1">
        <v>2</v>
      </c>
      <c r="E1325" s="5">
        <v>415.98</v>
      </c>
      <c r="F1325" s="1">
        <v>3</v>
      </c>
      <c r="G1325" s="5">
        <v>779.97</v>
      </c>
      <c r="H1325" t="s">
        <v>29</v>
      </c>
      <c r="I1325" t="s">
        <v>3</v>
      </c>
      <c r="J1325" s="1" t="s">
        <v>153</v>
      </c>
      <c r="K1325" s="1">
        <v>2024</v>
      </c>
    </row>
    <row r="1326" spans="1:11" x14ac:dyDescent="0.35">
      <c r="A1326" s="2">
        <v>45562</v>
      </c>
      <c r="B1326" t="s">
        <v>96</v>
      </c>
      <c r="C1326" t="s">
        <v>1</v>
      </c>
      <c r="D1326" s="1">
        <v>3</v>
      </c>
      <c r="E1326" s="5">
        <v>1036.77</v>
      </c>
      <c r="F1326" s="1">
        <v>2</v>
      </c>
      <c r="G1326" s="5">
        <v>863.98</v>
      </c>
      <c r="H1326" t="s">
        <v>17</v>
      </c>
      <c r="I1326" t="s">
        <v>0</v>
      </c>
      <c r="J1326" s="1" t="s">
        <v>153</v>
      </c>
      <c r="K1326" s="1">
        <v>2024</v>
      </c>
    </row>
    <row r="1327" spans="1:11" x14ac:dyDescent="0.35">
      <c r="A1327" s="2">
        <v>45563</v>
      </c>
      <c r="B1327" t="s">
        <v>124</v>
      </c>
      <c r="C1327" t="s">
        <v>51</v>
      </c>
      <c r="D1327" s="1">
        <v>3</v>
      </c>
      <c r="E1327" s="5">
        <v>290.25</v>
      </c>
      <c r="F1327" s="1">
        <v>3</v>
      </c>
      <c r="G1327" s="5">
        <v>387</v>
      </c>
      <c r="H1327" t="s">
        <v>52</v>
      </c>
      <c r="I1327" t="s">
        <v>8</v>
      </c>
      <c r="J1327" s="1" t="s">
        <v>153</v>
      </c>
      <c r="K1327" s="1">
        <v>2024</v>
      </c>
    </row>
    <row r="1328" spans="1:11" x14ac:dyDescent="0.35">
      <c r="A1328" s="2">
        <v>45564</v>
      </c>
      <c r="B1328" t="s">
        <v>112</v>
      </c>
      <c r="C1328" t="s">
        <v>39</v>
      </c>
      <c r="D1328" s="1">
        <v>2</v>
      </c>
      <c r="E1328" s="5">
        <v>415.98</v>
      </c>
      <c r="F1328" s="1">
        <v>2</v>
      </c>
      <c r="G1328" s="5">
        <v>519.98</v>
      </c>
      <c r="H1328" t="s">
        <v>29</v>
      </c>
      <c r="I1328" t="s">
        <v>3</v>
      </c>
      <c r="J1328" s="1" t="s">
        <v>153</v>
      </c>
      <c r="K1328" s="1">
        <v>2024</v>
      </c>
    </row>
    <row r="1329" spans="1:11" x14ac:dyDescent="0.35">
      <c r="A1329" s="2">
        <v>45565</v>
      </c>
      <c r="B1329" t="s">
        <v>98</v>
      </c>
      <c r="C1329" t="s">
        <v>20</v>
      </c>
      <c r="D1329" s="1">
        <v>2</v>
      </c>
      <c r="E1329" s="5">
        <v>129.97999999999999</v>
      </c>
      <c r="F1329" s="1">
        <v>5</v>
      </c>
      <c r="G1329" s="5">
        <v>499.95</v>
      </c>
      <c r="H1329" t="s">
        <v>19</v>
      </c>
      <c r="I1329" t="s">
        <v>0</v>
      </c>
      <c r="J1329" s="1" t="s">
        <v>153</v>
      </c>
      <c r="K1329" s="1">
        <v>2024</v>
      </c>
    </row>
    <row r="1330" spans="1:11" x14ac:dyDescent="0.35">
      <c r="A1330" s="2">
        <v>45566</v>
      </c>
      <c r="B1330" t="s">
        <v>106</v>
      </c>
      <c r="C1330" t="s">
        <v>37</v>
      </c>
      <c r="D1330" s="1">
        <v>3</v>
      </c>
      <c r="E1330" s="5">
        <v>65.97</v>
      </c>
      <c r="F1330" s="1">
        <v>1</v>
      </c>
      <c r="G1330" s="5">
        <v>39.99</v>
      </c>
      <c r="H1330" t="s">
        <v>23</v>
      </c>
      <c r="I1330" t="s">
        <v>2</v>
      </c>
      <c r="J1330" s="1" t="s">
        <v>154</v>
      </c>
      <c r="K1330" s="1">
        <v>2024</v>
      </c>
    </row>
    <row r="1331" spans="1:11" x14ac:dyDescent="0.35">
      <c r="A1331" s="2">
        <v>45567</v>
      </c>
      <c r="B1331" t="s">
        <v>102</v>
      </c>
      <c r="C1331" t="s">
        <v>25</v>
      </c>
      <c r="D1331" s="1">
        <v>0</v>
      </c>
      <c r="E1331" s="5">
        <v>0</v>
      </c>
      <c r="F1331" s="1">
        <v>1</v>
      </c>
      <c r="G1331" s="5">
        <v>29.99</v>
      </c>
      <c r="H1331" t="s">
        <v>26</v>
      </c>
      <c r="I1331" t="s">
        <v>0</v>
      </c>
      <c r="J1331" s="1" t="s">
        <v>154</v>
      </c>
      <c r="K1331" s="1">
        <v>2024</v>
      </c>
    </row>
    <row r="1332" spans="1:11" x14ac:dyDescent="0.35">
      <c r="A1332" s="2">
        <v>45568</v>
      </c>
      <c r="B1332" t="s">
        <v>126</v>
      </c>
      <c r="C1332" t="s">
        <v>9</v>
      </c>
      <c r="D1332" s="1">
        <v>31</v>
      </c>
      <c r="E1332" s="5">
        <v>1952.69</v>
      </c>
      <c r="F1332" s="1">
        <v>3</v>
      </c>
      <c r="G1332" s="5">
        <v>269.97000000000003</v>
      </c>
      <c r="H1332" t="s">
        <v>54</v>
      </c>
      <c r="I1332" t="s">
        <v>8</v>
      </c>
      <c r="J1332" s="1" t="s">
        <v>154</v>
      </c>
      <c r="K1332" s="1">
        <v>2024</v>
      </c>
    </row>
    <row r="1333" spans="1:11" x14ac:dyDescent="0.35">
      <c r="A1333" s="2">
        <v>45569</v>
      </c>
      <c r="B1333" t="s">
        <v>124</v>
      </c>
      <c r="C1333" t="s">
        <v>51</v>
      </c>
      <c r="D1333" s="1">
        <v>3</v>
      </c>
      <c r="E1333" s="5">
        <v>290.25</v>
      </c>
      <c r="F1333" s="1">
        <v>4</v>
      </c>
      <c r="G1333" s="5">
        <v>516</v>
      </c>
      <c r="H1333" t="s">
        <v>52</v>
      </c>
      <c r="I1333" t="s">
        <v>8</v>
      </c>
      <c r="J1333" s="1" t="s">
        <v>154</v>
      </c>
      <c r="K1333" s="1">
        <v>2024</v>
      </c>
    </row>
    <row r="1334" spans="1:11" x14ac:dyDescent="0.35">
      <c r="A1334" s="2">
        <v>45570</v>
      </c>
      <c r="B1334" t="s">
        <v>104</v>
      </c>
      <c r="C1334" t="s">
        <v>28</v>
      </c>
      <c r="D1334" s="1">
        <v>0</v>
      </c>
      <c r="E1334" s="5">
        <v>0</v>
      </c>
      <c r="F1334" s="1">
        <v>4</v>
      </c>
      <c r="G1334" s="5">
        <v>999.96</v>
      </c>
      <c r="H1334" t="s">
        <v>29</v>
      </c>
      <c r="I1334" t="s">
        <v>2</v>
      </c>
      <c r="J1334" s="1" t="s">
        <v>154</v>
      </c>
      <c r="K1334" s="1">
        <v>2024</v>
      </c>
    </row>
    <row r="1335" spans="1:11" x14ac:dyDescent="0.35">
      <c r="A1335" s="2">
        <v>45571</v>
      </c>
      <c r="B1335" t="s">
        <v>118</v>
      </c>
      <c r="C1335" t="s">
        <v>5</v>
      </c>
      <c r="D1335" s="1">
        <v>0</v>
      </c>
      <c r="E1335" s="5">
        <v>0</v>
      </c>
      <c r="F1335" s="1">
        <v>2</v>
      </c>
      <c r="G1335" s="5">
        <v>9990</v>
      </c>
      <c r="H1335" t="s">
        <v>17</v>
      </c>
      <c r="I1335" t="s">
        <v>4</v>
      </c>
      <c r="J1335" s="1" t="s">
        <v>154</v>
      </c>
      <c r="K1335" s="1">
        <v>2024</v>
      </c>
    </row>
    <row r="1336" spans="1:11" x14ac:dyDescent="0.35">
      <c r="A1336" s="2">
        <v>45572</v>
      </c>
      <c r="B1336" t="s">
        <v>125</v>
      </c>
      <c r="C1336" t="s">
        <v>53</v>
      </c>
      <c r="D1336" s="1">
        <v>26</v>
      </c>
      <c r="E1336" s="5">
        <v>1637.74</v>
      </c>
      <c r="F1336" s="1">
        <v>5</v>
      </c>
      <c r="G1336" s="5">
        <v>449.95</v>
      </c>
      <c r="H1336" t="s">
        <v>23</v>
      </c>
      <c r="I1336" t="s">
        <v>8</v>
      </c>
      <c r="J1336" s="1" t="s">
        <v>154</v>
      </c>
      <c r="K1336" s="1">
        <v>2024</v>
      </c>
    </row>
    <row r="1337" spans="1:11" x14ac:dyDescent="0.35">
      <c r="A1337" s="2">
        <v>45573</v>
      </c>
      <c r="B1337" t="s">
        <v>111</v>
      </c>
      <c r="C1337" t="s">
        <v>34</v>
      </c>
      <c r="D1337" s="1">
        <v>2</v>
      </c>
      <c r="E1337" s="5">
        <v>179.98</v>
      </c>
      <c r="F1337" s="1">
        <v>3</v>
      </c>
      <c r="G1337" s="5">
        <v>359.97</v>
      </c>
      <c r="H1337" t="s">
        <v>35</v>
      </c>
      <c r="I1337" t="s">
        <v>2</v>
      </c>
      <c r="J1337" s="1" t="s">
        <v>154</v>
      </c>
      <c r="K1337" s="1">
        <v>2024</v>
      </c>
    </row>
    <row r="1338" spans="1:11" x14ac:dyDescent="0.35">
      <c r="A1338" s="2">
        <v>45574</v>
      </c>
      <c r="B1338" t="s">
        <v>116</v>
      </c>
      <c r="C1338" t="s">
        <v>37</v>
      </c>
      <c r="D1338" s="1">
        <v>47</v>
      </c>
      <c r="E1338" s="5">
        <v>940</v>
      </c>
      <c r="F1338" s="1">
        <v>4</v>
      </c>
      <c r="G1338" s="5">
        <v>159.96</v>
      </c>
      <c r="H1338" t="s">
        <v>23</v>
      </c>
      <c r="I1338" t="s">
        <v>3</v>
      </c>
      <c r="J1338" s="1" t="s">
        <v>154</v>
      </c>
      <c r="K1338" s="1">
        <v>2024</v>
      </c>
    </row>
    <row r="1339" spans="1:11" x14ac:dyDescent="0.35">
      <c r="A1339" s="2">
        <v>45575</v>
      </c>
      <c r="B1339" t="s">
        <v>121</v>
      </c>
      <c r="C1339" t="s">
        <v>7</v>
      </c>
      <c r="D1339" s="1">
        <v>2</v>
      </c>
      <c r="E1339" s="5">
        <v>24</v>
      </c>
      <c r="F1339" s="1">
        <v>4</v>
      </c>
      <c r="G1339" s="5">
        <v>80</v>
      </c>
      <c r="H1339" t="s">
        <v>48</v>
      </c>
      <c r="I1339" t="s">
        <v>8</v>
      </c>
      <c r="J1339" s="1" t="s">
        <v>154</v>
      </c>
      <c r="K1339" s="1">
        <v>2024</v>
      </c>
    </row>
    <row r="1340" spans="1:11" x14ac:dyDescent="0.35">
      <c r="A1340" s="2">
        <v>45576</v>
      </c>
      <c r="B1340" t="s">
        <v>112</v>
      </c>
      <c r="C1340" t="s">
        <v>39</v>
      </c>
      <c r="D1340" s="1">
        <v>3</v>
      </c>
      <c r="E1340" s="5">
        <v>623.97</v>
      </c>
      <c r="F1340" s="1">
        <v>1</v>
      </c>
      <c r="G1340" s="5">
        <v>259.99</v>
      </c>
      <c r="H1340" t="s">
        <v>29</v>
      </c>
      <c r="I1340" t="s">
        <v>3</v>
      </c>
      <c r="J1340" s="1" t="s">
        <v>154</v>
      </c>
      <c r="K1340" s="1">
        <v>2024</v>
      </c>
    </row>
    <row r="1341" spans="1:11" x14ac:dyDescent="0.35">
      <c r="A1341" s="2">
        <v>45577</v>
      </c>
      <c r="B1341" t="s">
        <v>97</v>
      </c>
      <c r="C1341" t="s">
        <v>18</v>
      </c>
      <c r="D1341" s="1">
        <v>2</v>
      </c>
      <c r="E1341" s="5">
        <v>349.98</v>
      </c>
      <c r="F1341" s="1">
        <v>1</v>
      </c>
      <c r="G1341" s="5">
        <v>249.99</v>
      </c>
      <c r="H1341" t="s">
        <v>19</v>
      </c>
      <c r="I1341" t="s">
        <v>0</v>
      </c>
      <c r="J1341" s="1" t="s">
        <v>154</v>
      </c>
      <c r="K1341" s="1">
        <v>2024</v>
      </c>
    </row>
    <row r="1342" spans="1:11" x14ac:dyDescent="0.35">
      <c r="A1342" s="2">
        <v>45578</v>
      </c>
      <c r="B1342" t="s">
        <v>130</v>
      </c>
      <c r="C1342" t="s">
        <v>56</v>
      </c>
      <c r="D1342" s="1">
        <v>3</v>
      </c>
      <c r="E1342" s="5">
        <v>732.90000000000009</v>
      </c>
      <c r="F1342" s="1">
        <v>3</v>
      </c>
      <c r="G1342" s="5">
        <v>1047</v>
      </c>
      <c r="H1342" t="s">
        <v>57</v>
      </c>
      <c r="I1342" t="s">
        <v>13</v>
      </c>
      <c r="J1342" s="1" t="s">
        <v>154</v>
      </c>
      <c r="K1342" s="1">
        <v>2024</v>
      </c>
    </row>
    <row r="1343" spans="1:11" x14ac:dyDescent="0.35">
      <c r="A1343" s="2">
        <v>45579</v>
      </c>
      <c r="B1343" t="s">
        <v>126</v>
      </c>
      <c r="C1343" t="s">
        <v>9</v>
      </c>
      <c r="D1343" s="1">
        <v>2</v>
      </c>
      <c r="E1343" s="5">
        <v>125.98</v>
      </c>
      <c r="F1343" s="1">
        <v>1</v>
      </c>
      <c r="G1343" s="5">
        <v>89.99</v>
      </c>
      <c r="H1343" t="s">
        <v>54</v>
      </c>
      <c r="I1343" t="s">
        <v>8</v>
      </c>
      <c r="J1343" s="1" t="s">
        <v>154</v>
      </c>
      <c r="K1343" s="1">
        <v>2024</v>
      </c>
    </row>
    <row r="1344" spans="1:11" x14ac:dyDescent="0.35">
      <c r="A1344" s="2">
        <v>45580</v>
      </c>
      <c r="B1344" t="s">
        <v>99</v>
      </c>
      <c r="C1344" t="s">
        <v>21</v>
      </c>
      <c r="D1344" s="1">
        <v>3</v>
      </c>
      <c r="E1344" s="5">
        <v>125.97</v>
      </c>
      <c r="F1344" s="1">
        <v>4</v>
      </c>
      <c r="G1344" s="5">
        <v>279.95999999999998</v>
      </c>
      <c r="H1344" t="s">
        <v>19</v>
      </c>
      <c r="I1344" t="s">
        <v>0</v>
      </c>
      <c r="J1344" s="1" t="s">
        <v>154</v>
      </c>
      <c r="K1344" s="1">
        <v>2024</v>
      </c>
    </row>
    <row r="1345" spans="1:11" x14ac:dyDescent="0.35">
      <c r="A1345" s="2">
        <v>45581</v>
      </c>
      <c r="B1345" t="s">
        <v>118</v>
      </c>
      <c r="C1345" t="s">
        <v>5</v>
      </c>
      <c r="D1345" s="1">
        <v>1</v>
      </c>
      <c r="E1345" s="5">
        <v>4495.5</v>
      </c>
      <c r="F1345" s="1">
        <v>3</v>
      </c>
      <c r="G1345" s="5">
        <v>14985</v>
      </c>
      <c r="H1345" t="s">
        <v>17</v>
      </c>
      <c r="I1345" t="s">
        <v>4</v>
      </c>
      <c r="J1345" s="1" t="s">
        <v>154</v>
      </c>
      <c r="K1345" s="1">
        <v>2024</v>
      </c>
    </row>
    <row r="1346" spans="1:11" x14ac:dyDescent="0.35">
      <c r="A1346" s="2">
        <v>45582</v>
      </c>
      <c r="B1346" t="s">
        <v>116</v>
      </c>
      <c r="C1346" t="s">
        <v>37</v>
      </c>
      <c r="D1346" s="1">
        <v>0</v>
      </c>
      <c r="E1346" s="5">
        <v>0</v>
      </c>
      <c r="F1346" s="1">
        <v>5</v>
      </c>
      <c r="G1346" s="5">
        <v>199.95</v>
      </c>
      <c r="H1346" t="s">
        <v>23</v>
      </c>
      <c r="I1346" t="s">
        <v>3</v>
      </c>
      <c r="J1346" s="1" t="s">
        <v>154</v>
      </c>
      <c r="K1346" s="1">
        <v>2024</v>
      </c>
    </row>
    <row r="1347" spans="1:11" x14ac:dyDescent="0.35">
      <c r="A1347" s="2">
        <v>45583</v>
      </c>
      <c r="B1347" t="s">
        <v>108</v>
      </c>
      <c r="C1347" t="s">
        <v>30</v>
      </c>
      <c r="D1347" s="1">
        <v>62</v>
      </c>
      <c r="E1347" s="5">
        <v>2028.02</v>
      </c>
      <c r="F1347" s="1">
        <v>4</v>
      </c>
      <c r="G1347" s="5">
        <v>201.28</v>
      </c>
      <c r="H1347" t="s">
        <v>33</v>
      </c>
      <c r="I1347" t="s">
        <v>2</v>
      </c>
      <c r="J1347" s="1" t="s">
        <v>154</v>
      </c>
      <c r="K1347" s="1">
        <v>2024</v>
      </c>
    </row>
    <row r="1348" spans="1:11" x14ac:dyDescent="0.35">
      <c r="A1348" s="2">
        <v>45584</v>
      </c>
      <c r="B1348" t="s">
        <v>123</v>
      </c>
      <c r="C1348" t="s">
        <v>50</v>
      </c>
      <c r="D1348" s="1">
        <v>1</v>
      </c>
      <c r="E1348" s="5">
        <v>96.75</v>
      </c>
      <c r="F1348" s="1">
        <v>1</v>
      </c>
      <c r="G1348" s="5">
        <v>129</v>
      </c>
      <c r="H1348" t="s">
        <v>48</v>
      </c>
      <c r="I1348" t="s">
        <v>8</v>
      </c>
      <c r="J1348" s="1" t="s">
        <v>154</v>
      </c>
      <c r="K1348" s="1">
        <v>2024</v>
      </c>
    </row>
    <row r="1349" spans="1:11" x14ac:dyDescent="0.35">
      <c r="A1349" s="2">
        <v>45585</v>
      </c>
      <c r="B1349" t="s">
        <v>119</v>
      </c>
      <c r="C1349" t="s">
        <v>45</v>
      </c>
      <c r="D1349" s="1">
        <v>0</v>
      </c>
      <c r="E1349" s="5">
        <v>0</v>
      </c>
      <c r="F1349" s="1">
        <v>4</v>
      </c>
      <c r="G1349" s="5">
        <v>280</v>
      </c>
      <c r="H1349" t="s">
        <v>46</v>
      </c>
      <c r="I1349" t="s">
        <v>4</v>
      </c>
      <c r="J1349" s="1" t="s">
        <v>154</v>
      </c>
      <c r="K1349" s="1">
        <v>2024</v>
      </c>
    </row>
    <row r="1350" spans="1:11" x14ac:dyDescent="0.35">
      <c r="A1350" s="2">
        <v>45586</v>
      </c>
      <c r="B1350" t="s">
        <v>118</v>
      </c>
      <c r="C1350" t="s">
        <v>5</v>
      </c>
      <c r="D1350" s="1">
        <v>2</v>
      </c>
      <c r="E1350" s="5">
        <v>8991</v>
      </c>
      <c r="F1350" s="1">
        <v>1</v>
      </c>
      <c r="G1350" s="5">
        <v>4995</v>
      </c>
      <c r="H1350" t="s">
        <v>17</v>
      </c>
      <c r="I1350" t="s">
        <v>4</v>
      </c>
      <c r="J1350" s="1" t="s">
        <v>154</v>
      </c>
      <c r="K1350" s="1">
        <v>2024</v>
      </c>
    </row>
    <row r="1351" spans="1:11" x14ac:dyDescent="0.35">
      <c r="A1351" s="2">
        <v>45587</v>
      </c>
      <c r="B1351" t="s">
        <v>119</v>
      </c>
      <c r="C1351" t="s">
        <v>45</v>
      </c>
      <c r="D1351" s="1">
        <v>2</v>
      </c>
      <c r="E1351" s="5">
        <v>70</v>
      </c>
      <c r="F1351" s="1">
        <v>3</v>
      </c>
      <c r="G1351" s="5">
        <v>210</v>
      </c>
      <c r="H1351" t="s">
        <v>46</v>
      </c>
      <c r="I1351" t="s">
        <v>4</v>
      </c>
      <c r="J1351" s="1" t="s">
        <v>154</v>
      </c>
      <c r="K1351" s="1">
        <v>2024</v>
      </c>
    </row>
    <row r="1352" spans="1:11" x14ac:dyDescent="0.35">
      <c r="A1352" s="2">
        <v>45588</v>
      </c>
      <c r="B1352" t="s">
        <v>131</v>
      </c>
      <c r="C1352" t="s">
        <v>16</v>
      </c>
      <c r="D1352" s="1">
        <v>38</v>
      </c>
      <c r="E1352" s="5">
        <v>1312.8999999999999</v>
      </c>
      <c r="F1352" s="1">
        <v>4</v>
      </c>
      <c r="G1352" s="5">
        <v>212.6</v>
      </c>
      <c r="H1352" t="s">
        <v>58</v>
      </c>
      <c r="I1352" t="s">
        <v>13</v>
      </c>
      <c r="J1352" s="1" t="s">
        <v>154</v>
      </c>
      <c r="K1352" s="1">
        <v>2024</v>
      </c>
    </row>
    <row r="1353" spans="1:11" x14ac:dyDescent="0.35">
      <c r="A1353" s="2">
        <v>45589</v>
      </c>
      <c r="B1353" t="s">
        <v>110</v>
      </c>
      <c r="C1353" t="s">
        <v>32</v>
      </c>
      <c r="D1353" s="1">
        <v>0</v>
      </c>
      <c r="E1353" s="5">
        <v>0</v>
      </c>
      <c r="F1353" s="1">
        <v>4</v>
      </c>
      <c r="G1353" s="5">
        <v>167.52</v>
      </c>
      <c r="H1353" t="s">
        <v>33</v>
      </c>
      <c r="I1353" t="s">
        <v>2</v>
      </c>
      <c r="J1353" s="1" t="s">
        <v>154</v>
      </c>
      <c r="K1353" s="1">
        <v>2024</v>
      </c>
    </row>
    <row r="1354" spans="1:11" x14ac:dyDescent="0.35">
      <c r="A1354" s="2">
        <v>45590</v>
      </c>
      <c r="B1354" t="s">
        <v>121</v>
      </c>
      <c r="C1354" t="s">
        <v>7</v>
      </c>
      <c r="D1354" s="1">
        <v>0</v>
      </c>
      <c r="E1354" s="5">
        <v>0</v>
      </c>
      <c r="F1354" s="1">
        <v>5</v>
      </c>
      <c r="G1354" s="5">
        <v>100</v>
      </c>
      <c r="H1354" t="s">
        <v>48</v>
      </c>
      <c r="I1354" t="s">
        <v>8</v>
      </c>
      <c r="J1354" s="1" t="s">
        <v>154</v>
      </c>
      <c r="K1354" s="1">
        <v>2024</v>
      </c>
    </row>
    <row r="1355" spans="1:11" x14ac:dyDescent="0.35">
      <c r="A1355" s="2">
        <v>45591</v>
      </c>
      <c r="B1355" t="s">
        <v>107</v>
      </c>
      <c r="C1355" t="s">
        <v>38</v>
      </c>
      <c r="D1355" s="1">
        <v>0</v>
      </c>
      <c r="E1355" s="5">
        <v>0</v>
      </c>
      <c r="F1355" s="1">
        <v>5</v>
      </c>
      <c r="G1355" s="5">
        <v>199.95</v>
      </c>
      <c r="H1355" t="s">
        <v>23</v>
      </c>
      <c r="I1355" t="s">
        <v>2</v>
      </c>
      <c r="J1355" s="1" t="s">
        <v>154</v>
      </c>
      <c r="K1355" s="1">
        <v>2024</v>
      </c>
    </row>
    <row r="1356" spans="1:11" x14ac:dyDescent="0.35">
      <c r="A1356" s="2">
        <v>45592</v>
      </c>
      <c r="B1356" t="s">
        <v>112</v>
      </c>
      <c r="C1356" t="s">
        <v>39</v>
      </c>
      <c r="D1356" s="1">
        <v>0</v>
      </c>
      <c r="E1356" s="5">
        <v>0</v>
      </c>
      <c r="F1356" s="1">
        <v>1</v>
      </c>
      <c r="G1356" s="5">
        <v>259.99</v>
      </c>
      <c r="H1356" t="s">
        <v>29</v>
      </c>
      <c r="I1356" t="s">
        <v>3</v>
      </c>
      <c r="J1356" s="1" t="s">
        <v>154</v>
      </c>
      <c r="K1356" s="1">
        <v>2024</v>
      </c>
    </row>
    <row r="1357" spans="1:11" x14ac:dyDescent="0.35">
      <c r="A1357" s="2">
        <v>45593</v>
      </c>
      <c r="B1357" t="s">
        <v>105</v>
      </c>
      <c r="C1357" t="s">
        <v>36</v>
      </c>
      <c r="D1357" s="1">
        <v>2</v>
      </c>
      <c r="E1357" s="5">
        <v>77.98</v>
      </c>
      <c r="F1357" s="1">
        <v>3</v>
      </c>
      <c r="G1357" s="5">
        <v>179.97</v>
      </c>
      <c r="H1357" t="s">
        <v>35</v>
      </c>
      <c r="I1357" t="s">
        <v>2</v>
      </c>
      <c r="J1357" s="1" t="s">
        <v>154</v>
      </c>
      <c r="K1357" s="1">
        <v>2024</v>
      </c>
    </row>
    <row r="1358" spans="1:11" x14ac:dyDescent="0.35">
      <c r="A1358" s="2">
        <v>45594</v>
      </c>
      <c r="B1358" t="s">
        <v>128</v>
      </c>
      <c r="C1358" t="s">
        <v>11</v>
      </c>
      <c r="D1358" s="1">
        <v>1</v>
      </c>
      <c r="E1358" s="5">
        <v>74.989999999999995</v>
      </c>
      <c r="F1358" s="1">
        <v>1</v>
      </c>
      <c r="G1358" s="5">
        <v>99.99</v>
      </c>
      <c r="H1358" t="s">
        <v>23</v>
      </c>
      <c r="I1358" t="s">
        <v>12</v>
      </c>
      <c r="J1358" s="1" t="s">
        <v>154</v>
      </c>
      <c r="K1358" s="1">
        <v>2024</v>
      </c>
    </row>
    <row r="1359" spans="1:11" x14ac:dyDescent="0.35">
      <c r="A1359" s="2">
        <v>45595</v>
      </c>
      <c r="B1359" t="s">
        <v>98</v>
      </c>
      <c r="C1359" t="s">
        <v>20</v>
      </c>
      <c r="D1359" s="1">
        <v>2</v>
      </c>
      <c r="E1359" s="5">
        <v>129.97999999999999</v>
      </c>
      <c r="F1359" s="1">
        <v>3</v>
      </c>
      <c r="G1359" s="5">
        <v>299.97000000000003</v>
      </c>
      <c r="H1359" t="s">
        <v>19</v>
      </c>
      <c r="I1359" t="s">
        <v>0</v>
      </c>
      <c r="J1359" s="1" t="s">
        <v>154</v>
      </c>
      <c r="K1359" s="1">
        <v>2024</v>
      </c>
    </row>
    <row r="1360" spans="1:11" x14ac:dyDescent="0.35">
      <c r="A1360" s="2">
        <v>45596</v>
      </c>
      <c r="B1360" t="s">
        <v>107</v>
      </c>
      <c r="C1360" t="s">
        <v>38</v>
      </c>
      <c r="D1360" s="1">
        <v>1</v>
      </c>
      <c r="E1360" s="5">
        <v>21.99</v>
      </c>
      <c r="F1360" s="1">
        <v>5</v>
      </c>
      <c r="G1360" s="5">
        <v>199.95</v>
      </c>
      <c r="H1360" t="s">
        <v>23</v>
      </c>
      <c r="I1360" t="s">
        <v>2</v>
      </c>
      <c r="J1360" s="1" t="s">
        <v>154</v>
      </c>
      <c r="K1360" s="1">
        <v>2024</v>
      </c>
    </row>
    <row r="1361" spans="1:11" x14ac:dyDescent="0.35">
      <c r="A1361" s="2">
        <v>45597</v>
      </c>
      <c r="B1361" t="s">
        <v>115</v>
      </c>
      <c r="C1361" t="s">
        <v>44</v>
      </c>
      <c r="D1361" s="1">
        <v>3</v>
      </c>
      <c r="E1361" s="5">
        <v>882.06</v>
      </c>
      <c r="F1361" s="1">
        <v>3</v>
      </c>
      <c r="G1361" s="5">
        <v>980.07</v>
      </c>
      <c r="H1361" t="s">
        <v>41</v>
      </c>
      <c r="I1361" t="s">
        <v>3</v>
      </c>
      <c r="J1361" s="1" t="s">
        <v>155</v>
      </c>
      <c r="K1361" s="1">
        <v>2024</v>
      </c>
    </row>
    <row r="1362" spans="1:11" x14ac:dyDescent="0.35">
      <c r="A1362" s="2">
        <v>45598</v>
      </c>
      <c r="B1362" t="s">
        <v>106</v>
      </c>
      <c r="C1362" t="s">
        <v>37</v>
      </c>
      <c r="D1362" s="1">
        <v>3</v>
      </c>
      <c r="E1362" s="5">
        <v>65.97</v>
      </c>
      <c r="F1362" s="1">
        <v>1</v>
      </c>
      <c r="G1362" s="5">
        <v>39.99</v>
      </c>
      <c r="H1362" t="s">
        <v>23</v>
      </c>
      <c r="I1362" t="s">
        <v>2</v>
      </c>
      <c r="J1362" s="1" t="s">
        <v>155</v>
      </c>
      <c r="K1362" s="1">
        <v>2024</v>
      </c>
    </row>
    <row r="1363" spans="1:11" x14ac:dyDescent="0.35">
      <c r="A1363" s="2">
        <v>45599</v>
      </c>
      <c r="B1363" t="s">
        <v>110</v>
      </c>
      <c r="C1363" t="s">
        <v>32</v>
      </c>
      <c r="D1363" s="1">
        <v>0</v>
      </c>
      <c r="E1363" s="5">
        <v>0</v>
      </c>
      <c r="F1363" s="1">
        <v>4</v>
      </c>
      <c r="G1363" s="5">
        <v>167.52</v>
      </c>
      <c r="H1363" t="s">
        <v>33</v>
      </c>
      <c r="I1363" t="s">
        <v>2</v>
      </c>
      <c r="J1363" s="1" t="s">
        <v>155</v>
      </c>
      <c r="K1363" s="1">
        <v>2024</v>
      </c>
    </row>
    <row r="1364" spans="1:11" x14ac:dyDescent="0.35">
      <c r="A1364" s="2">
        <v>45600</v>
      </c>
      <c r="B1364" t="s">
        <v>116</v>
      </c>
      <c r="C1364" t="s">
        <v>37</v>
      </c>
      <c r="D1364" s="1">
        <v>1</v>
      </c>
      <c r="E1364" s="5">
        <v>20</v>
      </c>
      <c r="F1364" s="1">
        <v>3</v>
      </c>
      <c r="G1364" s="5">
        <v>119.97</v>
      </c>
      <c r="H1364" t="s">
        <v>23</v>
      </c>
      <c r="I1364" t="s">
        <v>3</v>
      </c>
      <c r="J1364" s="1" t="s">
        <v>155</v>
      </c>
      <c r="K1364" s="1">
        <v>2024</v>
      </c>
    </row>
    <row r="1365" spans="1:11" x14ac:dyDescent="0.35">
      <c r="A1365" s="2">
        <v>45601</v>
      </c>
      <c r="B1365" t="s">
        <v>102</v>
      </c>
      <c r="C1365" t="s">
        <v>25</v>
      </c>
      <c r="D1365" s="1">
        <v>3</v>
      </c>
      <c r="E1365" s="5">
        <v>45</v>
      </c>
      <c r="F1365" s="1">
        <v>3</v>
      </c>
      <c r="G1365" s="5">
        <v>89.97</v>
      </c>
      <c r="H1365" t="s">
        <v>26</v>
      </c>
      <c r="I1365" t="s">
        <v>0</v>
      </c>
      <c r="J1365" s="1" t="s">
        <v>155</v>
      </c>
      <c r="K1365" s="1">
        <v>2024</v>
      </c>
    </row>
    <row r="1366" spans="1:11" x14ac:dyDescent="0.35">
      <c r="A1366" s="2">
        <v>45602</v>
      </c>
      <c r="B1366" t="s">
        <v>118</v>
      </c>
      <c r="C1366" t="s">
        <v>5</v>
      </c>
      <c r="D1366" s="1">
        <v>0</v>
      </c>
      <c r="E1366" s="5">
        <v>0</v>
      </c>
      <c r="F1366" s="1">
        <v>4</v>
      </c>
      <c r="G1366" s="5">
        <v>19980</v>
      </c>
      <c r="H1366" t="s">
        <v>17</v>
      </c>
      <c r="I1366" t="s">
        <v>4</v>
      </c>
      <c r="J1366" s="1" t="s">
        <v>155</v>
      </c>
      <c r="K1366" s="1">
        <v>2024</v>
      </c>
    </row>
    <row r="1367" spans="1:11" x14ac:dyDescent="0.35">
      <c r="A1367" s="2">
        <v>45603</v>
      </c>
      <c r="B1367" t="s">
        <v>100</v>
      </c>
      <c r="C1367" t="s">
        <v>22</v>
      </c>
      <c r="D1367" s="1">
        <v>2</v>
      </c>
      <c r="E1367" s="5">
        <v>20</v>
      </c>
      <c r="F1367" s="1">
        <v>1</v>
      </c>
      <c r="G1367" s="5">
        <v>19.989999999999998</v>
      </c>
      <c r="H1367" t="s">
        <v>23</v>
      </c>
      <c r="I1367" t="s">
        <v>0</v>
      </c>
      <c r="J1367" s="1" t="s">
        <v>155</v>
      </c>
      <c r="K1367" s="1">
        <v>2024</v>
      </c>
    </row>
    <row r="1368" spans="1:11" x14ac:dyDescent="0.35">
      <c r="A1368" s="2">
        <v>45604</v>
      </c>
      <c r="B1368" t="s">
        <v>117</v>
      </c>
      <c r="C1368" t="s">
        <v>42</v>
      </c>
      <c r="D1368" s="1">
        <v>2</v>
      </c>
      <c r="E1368" s="5">
        <v>1169.98</v>
      </c>
      <c r="F1368" s="1">
        <v>3</v>
      </c>
      <c r="G1368" s="5">
        <v>1949.97</v>
      </c>
      <c r="H1368" t="s">
        <v>29</v>
      </c>
      <c r="I1368" t="s">
        <v>3</v>
      </c>
      <c r="J1368" s="1" t="s">
        <v>155</v>
      </c>
      <c r="K1368" s="1">
        <v>2024</v>
      </c>
    </row>
    <row r="1369" spans="1:11" x14ac:dyDescent="0.35">
      <c r="A1369" s="2">
        <v>45605</v>
      </c>
      <c r="B1369" t="s">
        <v>118</v>
      </c>
      <c r="C1369" t="s">
        <v>5</v>
      </c>
      <c r="D1369" s="1">
        <v>0</v>
      </c>
      <c r="E1369" s="5">
        <v>0</v>
      </c>
      <c r="F1369" s="1">
        <v>2</v>
      </c>
      <c r="G1369" s="5">
        <v>9990</v>
      </c>
      <c r="H1369" t="s">
        <v>17</v>
      </c>
      <c r="I1369" t="s">
        <v>4</v>
      </c>
      <c r="J1369" s="1" t="s">
        <v>155</v>
      </c>
      <c r="K1369" s="1">
        <v>2024</v>
      </c>
    </row>
    <row r="1370" spans="1:11" x14ac:dyDescent="0.35">
      <c r="A1370" s="2">
        <v>45606</v>
      </c>
      <c r="B1370" t="s">
        <v>130</v>
      </c>
      <c r="C1370" t="s">
        <v>56</v>
      </c>
      <c r="D1370" s="1">
        <v>2</v>
      </c>
      <c r="E1370" s="5">
        <v>488.6</v>
      </c>
      <c r="F1370" s="1">
        <v>3</v>
      </c>
      <c r="G1370" s="5">
        <v>1047</v>
      </c>
      <c r="H1370" t="s">
        <v>57</v>
      </c>
      <c r="I1370" t="s">
        <v>13</v>
      </c>
      <c r="J1370" s="1" t="s">
        <v>155</v>
      </c>
      <c r="K1370" s="1">
        <v>2024</v>
      </c>
    </row>
    <row r="1371" spans="1:11" x14ac:dyDescent="0.35">
      <c r="A1371" s="2">
        <v>45607</v>
      </c>
      <c r="B1371" t="s">
        <v>112</v>
      </c>
      <c r="C1371" t="s">
        <v>39</v>
      </c>
      <c r="D1371" s="1">
        <v>0</v>
      </c>
      <c r="E1371" s="5">
        <v>0</v>
      </c>
      <c r="F1371" s="1">
        <v>5</v>
      </c>
      <c r="G1371" s="5">
        <v>1299.95</v>
      </c>
      <c r="H1371" t="s">
        <v>29</v>
      </c>
      <c r="I1371" t="s">
        <v>3</v>
      </c>
      <c r="J1371" s="1" t="s">
        <v>155</v>
      </c>
      <c r="K1371" s="1">
        <v>2024</v>
      </c>
    </row>
    <row r="1372" spans="1:11" x14ac:dyDescent="0.35">
      <c r="A1372" s="2">
        <v>45608</v>
      </c>
      <c r="B1372" t="s">
        <v>97</v>
      </c>
      <c r="C1372" t="s">
        <v>18</v>
      </c>
      <c r="D1372" s="1">
        <v>3</v>
      </c>
      <c r="E1372" s="5">
        <v>524.97</v>
      </c>
      <c r="F1372" s="1">
        <v>1</v>
      </c>
      <c r="G1372" s="5">
        <v>249.99</v>
      </c>
      <c r="H1372" t="s">
        <v>19</v>
      </c>
      <c r="I1372" t="s">
        <v>0</v>
      </c>
      <c r="J1372" s="1" t="s">
        <v>155</v>
      </c>
      <c r="K1372" s="1">
        <v>2024</v>
      </c>
    </row>
    <row r="1373" spans="1:11" x14ac:dyDescent="0.35">
      <c r="A1373" s="2">
        <v>45609</v>
      </c>
      <c r="B1373" t="s">
        <v>112</v>
      </c>
      <c r="C1373" t="s">
        <v>39</v>
      </c>
      <c r="D1373" s="1">
        <v>1</v>
      </c>
      <c r="E1373" s="5">
        <v>207.99</v>
      </c>
      <c r="F1373" s="1">
        <v>4</v>
      </c>
      <c r="G1373" s="5">
        <v>1039.96</v>
      </c>
      <c r="H1373" t="s">
        <v>29</v>
      </c>
      <c r="I1373" t="s">
        <v>3</v>
      </c>
      <c r="J1373" s="1" t="s">
        <v>155</v>
      </c>
      <c r="K1373" s="1">
        <v>2024</v>
      </c>
    </row>
    <row r="1374" spans="1:11" x14ac:dyDescent="0.35">
      <c r="A1374" s="2">
        <v>45610</v>
      </c>
      <c r="B1374" t="s">
        <v>96</v>
      </c>
      <c r="C1374" t="s">
        <v>1</v>
      </c>
      <c r="D1374" s="1">
        <v>2</v>
      </c>
      <c r="E1374" s="5">
        <v>691.18</v>
      </c>
      <c r="F1374" s="1">
        <v>3</v>
      </c>
      <c r="G1374" s="5">
        <v>1295.97</v>
      </c>
      <c r="H1374" t="s">
        <v>17</v>
      </c>
      <c r="I1374" t="s">
        <v>0</v>
      </c>
      <c r="J1374" s="1" t="s">
        <v>155</v>
      </c>
      <c r="K1374" s="1">
        <v>2024</v>
      </c>
    </row>
    <row r="1375" spans="1:11" x14ac:dyDescent="0.35">
      <c r="A1375" s="2">
        <v>45611</v>
      </c>
      <c r="B1375" t="s">
        <v>123</v>
      </c>
      <c r="C1375" t="s">
        <v>50</v>
      </c>
      <c r="D1375" s="1">
        <v>2</v>
      </c>
      <c r="E1375" s="5">
        <v>193.5</v>
      </c>
      <c r="F1375" s="1">
        <v>1</v>
      </c>
      <c r="G1375" s="5">
        <v>129</v>
      </c>
      <c r="H1375" t="s">
        <v>48</v>
      </c>
      <c r="I1375" t="s">
        <v>8</v>
      </c>
      <c r="J1375" s="1" t="s">
        <v>155</v>
      </c>
      <c r="K1375" s="1">
        <v>2024</v>
      </c>
    </row>
    <row r="1376" spans="1:11" x14ac:dyDescent="0.35">
      <c r="A1376" s="2">
        <v>45612</v>
      </c>
      <c r="B1376" t="s">
        <v>104</v>
      </c>
      <c r="C1376" t="s">
        <v>28</v>
      </c>
      <c r="D1376" s="1">
        <v>3</v>
      </c>
      <c r="E1376" s="5">
        <v>599.97</v>
      </c>
      <c r="F1376" s="1">
        <v>3</v>
      </c>
      <c r="G1376" s="5">
        <v>749.97</v>
      </c>
      <c r="H1376" t="s">
        <v>29</v>
      </c>
      <c r="I1376" t="s">
        <v>2</v>
      </c>
      <c r="J1376" s="1" t="s">
        <v>155</v>
      </c>
      <c r="K1376" s="1">
        <v>2024</v>
      </c>
    </row>
    <row r="1377" spans="1:11" x14ac:dyDescent="0.35">
      <c r="A1377" s="2">
        <v>45613</v>
      </c>
      <c r="B1377" t="s">
        <v>118</v>
      </c>
      <c r="C1377" t="s">
        <v>5</v>
      </c>
      <c r="D1377" s="1">
        <v>2</v>
      </c>
      <c r="E1377" s="5">
        <v>8991</v>
      </c>
      <c r="F1377" s="1">
        <v>5</v>
      </c>
      <c r="G1377" s="5">
        <v>24975</v>
      </c>
      <c r="H1377" t="s">
        <v>17</v>
      </c>
      <c r="I1377" t="s">
        <v>4</v>
      </c>
      <c r="J1377" s="1" t="s">
        <v>155</v>
      </c>
      <c r="K1377" s="1">
        <v>2024</v>
      </c>
    </row>
    <row r="1378" spans="1:11" x14ac:dyDescent="0.35">
      <c r="A1378" s="2">
        <v>45614</v>
      </c>
      <c r="B1378" t="s">
        <v>111</v>
      </c>
      <c r="C1378" t="s">
        <v>34</v>
      </c>
      <c r="D1378" s="1">
        <v>2</v>
      </c>
      <c r="E1378" s="5">
        <v>179.98</v>
      </c>
      <c r="F1378" s="1">
        <v>5</v>
      </c>
      <c r="G1378" s="5">
        <v>599.95000000000005</v>
      </c>
      <c r="H1378" t="s">
        <v>35</v>
      </c>
      <c r="I1378" t="s">
        <v>2</v>
      </c>
      <c r="J1378" s="1" t="s">
        <v>155</v>
      </c>
      <c r="K1378" s="1">
        <v>2024</v>
      </c>
    </row>
    <row r="1379" spans="1:11" x14ac:dyDescent="0.35">
      <c r="A1379" s="2">
        <v>45615</v>
      </c>
      <c r="B1379" t="s">
        <v>126</v>
      </c>
      <c r="C1379" t="s">
        <v>9</v>
      </c>
      <c r="D1379" s="1">
        <v>0</v>
      </c>
      <c r="E1379" s="5">
        <v>0</v>
      </c>
      <c r="F1379" s="1">
        <v>4</v>
      </c>
      <c r="G1379" s="5">
        <v>359.96</v>
      </c>
      <c r="H1379" t="s">
        <v>54</v>
      </c>
      <c r="I1379" t="s">
        <v>8</v>
      </c>
      <c r="J1379" s="1" t="s">
        <v>155</v>
      </c>
      <c r="K1379" s="1">
        <v>2024</v>
      </c>
    </row>
    <row r="1380" spans="1:11" x14ac:dyDescent="0.35">
      <c r="A1380" s="2">
        <v>45616</v>
      </c>
      <c r="B1380" t="s">
        <v>127</v>
      </c>
      <c r="C1380" t="s">
        <v>10</v>
      </c>
      <c r="D1380" s="1">
        <v>0</v>
      </c>
      <c r="E1380" s="5">
        <v>0</v>
      </c>
      <c r="F1380" s="1">
        <v>5</v>
      </c>
      <c r="G1380" s="5">
        <v>299.95</v>
      </c>
      <c r="H1380" t="s">
        <v>55</v>
      </c>
      <c r="I1380" t="s">
        <v>12</v>
      </c>
      <c r="J1380" s="1" t="s">
        <v>155</v>
      </c>
      <c r="K1380" s="1">
        <v>2024</v>
      </c>
    </row>
    <row r="1381" spans="1:11" x14ac:dyDescent="0.35">
      <c r="A1381" s="2">
        <v>45617</v>
      </c>
      <c r="B1381" t="s">
        <v>101</v>
      </c>
      <c r="C1381" t="s">
        <v>24</v>
      </c>
      <c r="D1381" s="1">
        <v>2</v>
      </c>
      <c r="E1381" s="5">
        <v>28</v>
      </c>
      <c r="F1381" s="1">
        <v>3</v>
      </c>
      <c r="G1381" s="5">
        <v>83.97</v>
      </c>
      <c r="H1381" t="s">
        <v>23</v>
      </c>
      <c r="I1381" t="s">
        <v>0</v>
      </c>
      <c r="J1381" s="1" t="s">
        <v>155</v>
      </c>
      <c r="K1381" s="1">
        <v>2024</v>
      </c>
    </row>
    <row r="1382" spans="1:11" x14ac:dyDescent="0.35">
      <c r="A1382" s="2">
        <v>45618</v>
      </c>
      <c r="B1382" t="s">
        <v>114</v>
      </c>
      <c r="C1382" t="s">
        <v>43</v>
      </c>
      <c r="D1382" s="1">
        <v>2</v>
      </c>
      <c r="E1382" s="5">
        <v>40</v>
      </c>
      <c r="F1382" s="1">
        <v>4</v>
      </c>
      <c r="G1382" s="5">
        <v>159.96</v>
      </c>
      <c r="H1382" t="s">
        <v>26</v>
      </c>
      <c r="I1382" t="s">
        <v>3</v>
      </c>
      <c r="J1382" s="1" t="s">
        <v>155</v>
      </c>
      <c r="K1382" s="1">
        <v>2024</v>
      </c>
    </row>
    <row r="1383" spans="1:11" x14ac:dyDescent="0.35">
      <c r="A1383" s="2">
        <v>45619</v>
      </c>
      <c r="B1383" t="s">
        <v>117</v>
      </c>
      <c r="C1383" t="s">
        <v>42</v>
      </c>
      <c r="D1383" s="1">
        <v>0</v>
      </c>
      <c r="E1383" s="5">
        <v>0</v>
      </c>
      <c r="F1383" s="1">
        <v>5</v>
      </c>
      <c r="G1383" s="5">
        <v>3249.95</v>
      </c>
      <c r="H1383" t="s">
        <v>29</v>
      </c>
      <c r="I1383" t="s">
        <v>3</v>
      </c>
      <c r="J1383" s="1" t="s">
        <v>155</v>
      </c>
      <c r="K1383" s="1">
        <v>2024</v>
      </c>
    </row>
    <row r="1384" spans="1:11" x14ac:dyDescent="0.35">
      <c r="A1384" s="2">
        <v>45620</v>
      </c>
      <c r="B1384" t="s">
        <v>97</v>
      </c>
      <c r="C1384" t="s">
        <v>18</v>
      </c>
      <c r="D1384" s="1">
        <v>0</v>
      </c>
      <c r="E1384" s="5">
        <v>0</v>
      </c>
      <c r="F1384" s="1">
        <v>2</v>
      </c>
      <c r="G1384" s="5">
        <v>499.98</v>
      </c>
      <c r="H1384" t="s">
        <v>19</v>
      </c>
      <c r="I1384" t="s">
        <v>0</v>
      </c>
      <c r="J1384" s="1" t="s">
        <v>155</v>
      </c>
      <c r="K1384" s="1">
        <v>2024</v>
      </c>
    </row>
    <row r="1385" spans="1:11" x14ac:dyDescent="0.35">
      <c r="A1385" s="2">
        <v>45621</v>
      </c>
      <c r="B1385" t="s">
        <v>125</v>
      </c>
      <c r="C1385" t="s">
        <v>53</v>
      </c>
      <c r="D1385" s="1">
        <v>3</v>
      </c>
      <c r="E1385" s="5">
        <v>188.97</v>
      </c>
      <c r="F1385" s="1">
        <v>1</v>
      </c>
      <c r="G1385" s="5">
        <v>89.99</v>
      </c>
      <c r="H1385" t="s">
        <v>23</v>
      </c>
      <c r="I1385" t="s">
        <v>8</v>
      </c>
      <c r="J1385" s="1" t="s">
        <v>155</v>
      </c>
      <c r="K1385" s="1">
        <v>2024</v>
      </c>
    </row>
    <row r="1386" spans="1:11" x14ac:dyDescent="0.35">
      <c r="A1386" s="2">
        <v>45622</v>
      </c>
      <c r="B1386" t="s">
        <v>119</v>
      </c>
      <c r="C1386" t="s">
        <v>45</v>
      </c>
      <c r="D1386" s="1">
        <v>0</v>
      </c>
      <c r="E1386" s="5">
        <v>0</v>
      </c>
      <c r="F1386" s="1">
        <v>1</v>
      </c>
      <c r="G1386" s="5">
        <v>70</v>
      </c>
      <c r="H1386" t="s">
        <v>46</v>
      </c>
      <c r="I1386" t="s">
        <v>4</v>
      </c>
      <c r="J1386" s="1" t="s">
        <v>155</v>
      </c>
      <c r="K1386" s="1">
        <v>2024</v>
      </c>
    </row>
    <row r="1387" spans="1:11" x14ac:dyDescent="0.35">
      <c r="A1387" s="2">
        <v>45623</v>
      </c>
      <c r="B1387" t="s">
        <v>103</v>
      </c>
      <c r="C1387" t="s">
        <v>27</v>
      </c>
      <c r="D1387" s="1">
        <v>0</v>
      </c>
      <c r="E1387" s="5">
        <v>0</v>
      </c>
      <c r="F1387" s="1">
        <v>2</v>
      </c>
      <c r="G1387" s="5">
        <v>551.76</v>
      </c>
      <c r="H1387" t="s">
        <v>19</v>
      </c>
      <c r="I1387" t="s">
        <v>0</v>
      </c>
      <c r="J1387" s="1" t="s">
        <v>155</v>
      </c>
      <c r="K1387" s="1">
        <v>2024</v>
      </c>
    </row>
    <row r="1388" spans="1:11" x14ac:dyDescent="0.35">
      <c r="A1388" s="2">
        <v>45624</v>
      </c>
      <c r="B1388" t="s">
        <v>116</v>
      </c>
      <c r="C1388" t="s">
        <v>37</v>
      </c>
      <c r="D1388" s="1">
        <v>1</v>
      </c>
      <c r="E1388" s="5">
        <v>20</v>
      </c>
      <c r="F1388" s="1">
        <v>2</v>
      </c>
      <c r="G1388" s="5">
        <v>79.98</v>
      </c>
      <c r="H1388" t="s">
        <v>23</v>
      </c>
      <c r="I1388" t="s">
        <v>3</v>
      </c>
      <c r="J1388" s="1" t="s">
        <v>155</v>
      </c>
      <c r="K1388" s="1">
        <v>2024</v>
      </c>
    </row>
    <row r="1389" spans="1:11" x14ac:dyDescent="0.35">
      <c r="A1389" s="2">
        <v>45625</v>
      </c>
      <c r="B1389" t="s">
        <v>113</v>
      </c>
      <c r="C1389" t="s">
        <v>40</v>
      </c>
      <c r="D1389" s="1">
        <v>2</v>
      </c>
      <c r="E1389" s="5">
        <v>366.5</v>
      </c>
      <c r="F1389" s="1">
        <v>2</v>
      </c>
      <c r="G1389" s="5">
        <v>431.18</v>
      </c>
      <c r="H1389" t="s">
        <v>41</v>
      </c>
      <c r="I1389" t="s">
        <v>3</v>
      </c>
      <c r="J1389" s="1" t="s">
        <v>155</v>
      </c>
      <c r="K1389" s="1">
        <v>2024</v>
      </c>
    </row>
    <row r="1390" spans="1:11" x14ac:dyDescent="0.35">
      <c r="A1390" s="2">
        <v>45626</v>
      </c>
      <c r="B1390" t="s">
        <v>102</v>
      </c>
      <c r="C1390" t="s">
        <v>25</v>
      </c>
      <c r="D1390" s="1">
        <v>2</v>
      </c>
      <c r="E1390" s="5">
        <v>30</v>
      </c>
      <c r="F1390" s="1">
        <v>2</v>
      </c>
      <c r="G1390" s="5">
        <v>59.98</v>
      </c>
      <c r="H1390" t="s">
        <v>26</v>
      </c>
      <c r="I1390" t="s">
        <v>0</v>
      </c>
      <c r="J1390" s="1" t="s">
        <v>155</v>
      </c>
      <c r="K1390" s="1">
        <v>2024</v>
      </c>
    </row>
    <row r="1391" spans="1:11" x14ac:dyDescent="0.35">
      <c r="A1391" s="2">
        <v>45627</v>
      </c>
      <c r="B1391" t="s">
        <v>118</v>
      </c>
      <c r="C1391" t="s">
        <v>5</v>
      </c>
      <c r="D1391" s="1">
        <v>1</v>
      </c>
      <c r="E1391" s="5">
        <v>4495.5</v>
      </c>
      <c r="F1391" s="1">
        <v>2</v>
      </c>
      <c r="G1391" s="5">
        <v>9990</v>
      </c>
      <c r="H1391" t="s">
        <v>17</v>
      </c>
      <c r="I1391" t="s">
        <v>4</v>
      </c>
      <c r="J1391" s="1" t="s">
        <v>156</v>
      </c>
      <c r="K1391" s="1">
        <v>2024</v>
      </c>
    </row>
    <row r="1392" spans="1:11" x14ac:dyDescent="0.35">
      <c r="A1392" s="2">
        <v>45628</v>
      </c>
      <c r="B1392" t="s">
        <v>112</v>
      </c>
      <c r="C1392" t="s">
        <v>39</v>
      </c>
      <c r="D1392" s="1">
        <v>0</v>
      </c>
      <c r="E1392" s="5">
        <v>0</v>
      </c>
      <c r="F1392" s="1">
        <v>2</v>
      </c>
      <c r="G1392" s="5">
        <v>519.98</v>
      </c>
      <c r="H1392" t="s">
        <v>29</v>
      </c>
      <c r="I1392" t="s">
        <v>3</v>
      </c>
      <c r="J1392" s="1" t="s">
        <v>156</v>
      </c>
      <c r="K1392" s="1">
        <v>2024</v>
      </c>
    </row>
    <row r="1393" spans="1:11" x14ac:dyDescent="0.35">
      <c r="A1393" s="2">
        <v>45629</v>
      </c>
      <c r="B1393" t="s">
        <v>107</v>
      </c>
      <c r="C1393" t="s">
        <v>38</v>
      </c>
      <c r="D1393" s="1">
        <v>3</v>
      </c>
      <c r="E1393" s="5">
        <v>65.97</v>
      </c>
      <c r="F1393" s="1">
        <v>2</v>
      </c>
      <c r="G1393" s="5">
        <v>79.98</v>
      </c>
      <c r="H1393" t="s">
        <v>23</v>
      </c>
      <c r="I1393" t="s">
        <v>2</v>
      </c>
      <c r="J1393" s="1" t="s">
        <v>156</v>
      </c>
      <c r="K1393" s="1">
        <v>2024</v>
      </c>
    </row>
    <row r="1394" spans="1:11" x14ac:dyDescent="0.35">
      <c r="A1394" s="2">
        <v>45630</v>
      </c>
      <c r="B1394" t="s">
        <v>105</v>
      </c>
      <c r="C1394" t="s">
        <v>36</v>
      </c>
      <c r="D1394" s="1">
        <v>1</v>
      </c>
      <c r="E1394" s="5">
        <v>38.99</v>
      </c>
      <c r="F1394" s="1">
        <v>4</v>
      </c>
      <c r="G1394" s="5">
        <v>239.96</v>
      </c>
      <c r="H1394" t="s">
        <v>35</v>
      </c>
      <c r="I1394" t="s">
        <v>2</v>
      </c>
      <c r="J1394" s="1" t="s">
        <v>156</v>
      </c>
      <c r="K1394" s="1">
        <v>2024</v>
      </c>
    </row>
    <row r="1395" spans="1:11" x14ac:dyDescent="0.35">
      <c r="A1395" s="2">
        <v>45631</v>
      </c>
      <c r="B1395" t="s">
        <v>130</v>
      </c>
      <c r="C1395" t="s">
        <v>56</v>
      </c>
      <c r="D1395" s="1">
        <v>3</v>
      </c>
      <c r="E1395" s="5">
        <v>732.90000000000009</v>
      </c>
      <c r="F1395" s="1">
        <v>5</v>
      </c>
      <c r="G1395" s="5">
        <v>1745</v>
      </c>
      <c r="H1395" t="s">
        <v>57</v>
      </c>
      <c r="I1395" t="s">
        <v>13</v>
      </c>
      <c r="J1395" s="1" t="s">
        <v>156</v>
      </c>
      <c r="K1395" s="1">
        <v>2024</v>
      </c>
    </row>
    <row r="1396" spans="1:11" x14ac:dyDescent="0.35">
      <c r="A1396" s="2">
        <v>45632</v>
      </c>
      <c r="B1396" t="s">
        <v>110</v>
      </c>
      <c r="C1396" t="s">
        <v>32</v>
      </c>
      <c r="D1396" s="1">
        <v>3</v>
      </c>
      <c r="E1396" s="5">
        <v>69.09</v>
      </c>
      <c r="F1396" s="1">
        <v>4</v>
      </c>
      <c r="G1396" s="5">
        <v>167.52</v>
      </c>
      <c r="H1396" t="s">
        <v>33</v>
      </c>
      <c r="I1396" t="s">
        <v>2</v>
      </c>
      <c r="J1396" s="1" t="s">
        <v>156</v>
      </c>
      <c r="K1396" s="1">
        <v>2024</v>
      </c>
    </row>
    <row r="1397" spans="1:11" x14ac:dyDescent="0.35">
      <c r="A1397" s="2">
        <v>45633</v>
      </c>
      <c r="B1397" t="s">
        <v>111</v>
      </c>
      <c r="C1397" t="s">
        <v>34</v>
      </c>
      <c r="D1397" s="1">
        <v>1</v>
      </c>
      <c r="E1397" s="5">
        <v>89.99</v>
      </c>
      <c r="F1397" s="1">
        <v>4</v>
      </c>
      <c r="G1397" s="5">
        <v>479.96</v>
      </c>
      <c r="H1397" t="s">
        <v>35</v>
      </c>
      <c r="I1397" t="s">
        <v>2</v>
      </c>
      <c r="J1397" s="1" t="s">
        <v>156</v>
      </c>
      <c r="K1397" s="1">
        <v>2024</v>
      </c>
    </row>
    <row r="1398" spans="1:11" x14ac:dyDescent="0.35">
      <c r="A1398" s="2">
        <v>45634</v>
      </c>
      <c r="B1398" t="s">
        <v>112</v>
      </c>
      <c r="C1398" t="s">
        <v>39</v>
      </c>
      <c r="D1398" s="1">
        <v>1</v>
      </c>
      <c r="E1398" s="5">
        <v>207.99</v>
      </c>
      <c r="F1398" s="1">
        <v>3</v>
      </c>
      <c r="G1398" s="5">
        <v>779.97</v>
      </c>
      <c r="H1398" t="s">
        <v>29</v>
      </c>
      <c r="I1398" t="s">
        <v>3</v>
      </c>
      <c r="J1398" s="1" t="s">
        <v>156</v>
      </c>
      <c r="K1398" s="1">
        <v>2024</v>
      </c>
    </row>
    <row r="1399" spans="1:11" x14ac:dyDescent="0.35">
      <c r="A1399" s="2">
        <v>45635</v>
      </c>
      <c r="B1399" t="s">
        <v>117</v>
      </c>
      <c r="C1399" t="s">
        <v>42</v>
      </c>
      <c r="D1399" s="1">
        <v>0</v>
      </c>
      <c r="E1399" s="5">
        <v>0</v>
      </c>
      <c r="F1399" s="1">
        <v>2</v>
      </c>
      <c r="G1399" s="5">
        <v>1299.98</v>
      </c>
      <c r="H1399" t="s">
        <v>29</v>
      </c>
      <c r="I1399" t="s">
        <v>3</v>
      </c>
      <c r="J1399" s="1" t="s">
        <v>156</v>
      </c>
      <c r="K1399" s="1">
        <v>2024</v>
      </c>
    </row>
    <row r="1400" spans="1:11" x14ac:dyDescent="0.35">
      <c r="A1400" s="2">
        <v>45636</v>
      </c>
      <c r="B1400" t="s">
        <v>111</v>
      </c>
      <c r="C1400" t="s">
        <v>34</v>
      </c>
      <c r="D1400" s="1">
        <v>1</v>
      </c>
      <c r="E1400" s="5">
        <v>89.99</v>
      </c>
      <c r="F1400" s="1">
        <v>4</v>
      </c>
      <c r="G1400" s="5">
        <v>479.96</v>
      </c>
      <c r="H1400" t="s">
        <v>35</v>
      </c>
      <c r="I1400" t="s">
        <v>2</v>
      </c>
      <c r="J1400" s="1" t="s">
        <v>156</v>
      </c>
      <c r="K1400" s="1">
        <v>2024</v>
      </c>
    </row>
    <row r="1401" spans="1:11" x14ac:dyDescent="0.35">
      <c r="A1401" s="2">
        <v>45637</v>
      </c>
      <c r="B1401" t="s">
        <v>116</v>
      </c>
      <c r="C1401" t="s">
        <v>37</v>
      </c>
      <c r="D1401" s="1">
        <v>0</v>
      </c>
      <c r="E1401" s="5">
        <v>0</v>
      </c>
      <c r="F1401" s="1">
        <v>3</v>
      </c>
      <c r="G1401" s="5">
        <v>119.97</v>
      </c>
      <c r="H1401" t="s">
        <v>23</v>
      </c>
      <c r="I1401" t="s">
        <v>3</v>
      </c>
      <c r="J1401" s="1" t="s">
        <v>156</v>
      </c>
      <c r="K1401" s="1">
        <v>2024</v>
      </c>
    </row>
    <row r="1402" spans="1:11" x14ac:dyDescent="0.35">
      <c r="A1402" s="2">
        <v>45638</v>
      </c>
      <c r="B1402" t="s">
        <v>122</v>
      </c>
      <c r="C1402" t="s">
        <v>49</v>
      </c>
      <c r="D1402" s="1">
        <v>0</v>
      </c>
      <c r="E1402" s="5">
        <v>0</v>
      </c>
      <c r="F1402" s="1">
        <v>5</v>
      </c>
      <c r="G1402" s="5">
        <v>1245</v>
      </c>
      <c r="H1402" t="s">
        <v>133</v>
      </c>
      <c r="I1402" t="s">
        <v>8</v>
      </c>
      <c r="J1402" s="1" t="s">
        <v>156</v>
      </c>
      <c r="K1402" s="1">
        <v>2024</v>
      </c>
    </row>
    <row r="1403" spans="1:11" x14ac:dyDescent="0.35">
      <c r="A1403" s="2">
        <v>45639</v>
      </c>
      <c r="B1403" t="s">
        <v>130</v>
      </c>
      <c r="C1403" t="s">
        <v>56</v>
      </c>
      <c r="D1403" s="1">
        <v>3</v>
      </c>
      <c r="E1403" s="5">
        <v>732.90000000000009</v>
      </c>
      <c r="F1403" s="1">
        <v>2</v>
      </c>
      <c r="G1403" s="5">
        <v>698</v>
      </c>
      <c r="H1403" t="s">
        <v>57</v>
      </c>
      <c r="I1403" t="s">
        <v>13</v>
      </c>
      <c r="J1403" s="1" t="s">
        <v>156</v>
      </c>
      <c r="K1403" s="1">
        <v>2024</v>
      </c>
    </row>
    <row r="1404" spans="1:11" x14ac:dyDescent="0.35">
      <c r="A1404" s="2">
        <v>45640</v>
      </c>
      <c r="B1404" t="s">
        <v>106</v>
      </c>
      <c r="C1404" t="s">
        <v>37</v>
      </c>
      <c r="D1404" s="1">
        <v>2</v>
      </c>
      <c r="E1404" s="5">
        <v>43.98</v>
      </c>
      <c r="F1404" s="1">
        <v>2</v>
      </c>
      <c r="G1404" s="5">
        <v>79.98</v>
      </c>
      <c r="H1404" t="s">
        <v>23</v>
      </c>
      <c r="I1404" t="s">
        <v>2</v>
      </c>
      <c r="J1404" s="1" t="s">
        <v>156</v>
      </c>
      <c r="K1404" s="1">
        <v>2024</v>
      </c>
    </row>
    <row r="1405" spans="1:11" x14ac:dyDescent="0.35">
      <c r="A1405" s="2">
        <v>45641</v>
      </c>
      <c r="B1405" t="s">
        <v>112</v>
      </c>
      <c r="C1405" t="s">
        <v>39</v>
      </c>
      <c r="D1405" s="1">
        <v>2</v>
      </c>
      <c r="E1405" s="5">
        <v>415.98</v>
      </c>
      <c r="F1405" s="1">
        <v>2</v>
      </c>
      <c r="G1405" s="5">
        <v>519.98</v>
      </c>
      <c r="H1405" t="s">
        <v>29</v>
      </c>
      <c r="I1405" t="s">
        <v>3</v>
      </c>
      <c r="J1405" s="1" t="s">
        <v>156</v>
      </c>
      <c r="K1405" s="1">
        <v>2024</v>
      </c>
    </row>
    <row r="1406" spans="1:11" x14ac:dyDescent="0.35">
      <c r="A1406" s="2">
        <v>45642</v>
      </c>
      <c r="B1406" t="s">
        <v>96</v>
      </c>
      <c r="C1406" t="s">
        <v>1</v>
      </c>
      <c r="D1406" s="1">
        <v>0</v>
      </c>
      <c r="E1406" s="5">
        <v>0</v>
      </c>
      <c r="F1406" s="1">
        <v>3</v>
      </c>
      <c r="G1406" s="5">
        <v>1295.97</v>
      </c>
      <c r="H1406" t="s">
        <v>17</v>
      </c>
      <c r="I1406" t="s">
        <v>0</v>
      </c>
      <c r="J1406" s="1" t="s">
        <v>156</v>
      </c>
      <c r="K1406" s="1">
        <v>2024</v>
      </c>
    </row>
    <row r="1407" spans="1:11" x14ac:dyDescent="0.35">
      <c r="A1407" s="2">
        <v>45643</v>
      </c>
      <c r="B1407" t="s">
        <v>120</v>
      </c>
      <c r="C1407" t="s">
        <v>6</v>
      </c>
      <c r="D1407" s="1">
        <v>1</v>
      </c>
      <c r="E1407" s="5">
        <v>12600</v>
      </c>
      <c r="F1407" s="1">
        <v>1</v>
      </c>
      <c r="G1407" s="5">
        <v>14000</v>
      </c>
      <c r="H1407" t="s">
        <v>47</v>
      </c>
      <c r="I1407" t="s">
        <v>4</v>
      </c>
      <c r="J1407" s="1" t="s">
        <v>156</v>
      </c>
      <c r="K1407" s="1">
        <v>2024</v>
      </c>
    </row>
    <row r="1408" spans="1:11" x14ac:dyDescent="0.35">
      <c r="A1408" s="2">
        <v>45644</v>
      </c>
      <c r="B1408" t="s">
        <v>123</v>
      </c>
      <c r="C1408" t="s">
        <v>50</v>
      </c>
      <c r="D1408" s="1">
        <v>2</v>
      </c>
      <c r="E1408" s="5">
        <v>193.5</v>
      </c>
      <c r="F1408" s="1">
        <v>5</v>
      </c>
      <c r="G1408" s="5">
        <v>645</v>
      </c>
      <c r="H1408" t="s">
        <v>48</v>
      </c>
      <c r="I1408" t="s">
        <v>8</v>
      </c>
      <c r="J1408" s="1" t="s">
        <v>156</v>
      </c>
      <c r="K1408" s="1">
        <v>2024</v>
      </c>
    </row>
    <row r="1409" spans="1:11" x14ac:dyDescent="0.35">
      <c r="A1409" s="2">
        <v>45645</v>
      </c>
      <c r="B1409" t="s">
        <v>107</v>
      </c>
      <c r="C1409" t="s">
        <v>38</v>
      </c>
      <c r="D1409" s="1">
        <v>3</v>
      </c>
      <c r="E1409" s="5">
        <v>65.97</v>
      </c>
      <c r="F1409" s="1">
        <v>4</v>
      </c>
      <c r="G1409" s="5">
        <v>159.96</v>
      </c>
      <c r="H1409" t="s">
        <v>23</v>
      </c>
      <c r="I1409" t="s">
        <v>2</v>
      </c>
      <c r="J1409" s="1" t="s">
        <v>156</v>
      </c>
      <c r="K1409" s="1">
        <v>2024</v>
      </c>
    </row>
    <row r="1410" spans="1:11" x14ac:dyDescent="0.35">
      <c r="A1410" s="2">
        <v>45646</v>
      </c>
      <c r="B1410" t="s">
        <v>96</v>
      </c>
      <c r="C1410" t="s">
        <v>1</v>
      </c>
      <c r="D1410" s="1">
        <v>2</v>
      </c>
      <c r="E1410" s="5">
        <v>691.18</v>
      </c>
      <c r="F1410" s="1">
        <v>5</v>
      </c>
      <c r="G1410" s="5">
        <v>2159.9499999999998</v>
      </c>
      <c r="H1410" t="s">
        <v>17</v>
      </c>
      <c r="I1410" t="s">
        <v>0</v>
      </c>
      <c r="J1410" s="1" t="s">
        <v>156</v>
      </c>
      <c r="K1410" s="1">
        <v>2024</v>
      </c>
    </row>
    <row r="1411" spans="1:11" x14ac:dyDescent="0.35">
      <c r="A1411" s="2">
        <v>45647</v>
      </c>
      <c r="B1411" t="s">
        <v>104</v>
      </c>
      <c r="C1411" t="s">
        <v>28</v>
      </c>
      <c r="D1411" s="1">
        <v>1</v>
      </c>
      <c r="E1411" s="5">
        <v>199.99</v>
      </c>
      <c r="F1411" s="1">
        <v>5</v>
      </c>
      <c r="G1411" s="5">
        <v>1249.95</v>
      </c>
      <c r="H1411" t="s">
        <v>29</v>
      </c>
      <c r="I1411" t="s">
        <v>2</v>
      </c>
      <c r="J1411" s="1" t="s">
        <v>156</v>
      </c>
      <c r="K1411" s="1">
        <v>2024</v>
      </c>
    </row>
    <row r="1412" spans="1:11" x14ac:dyDescent="0.35">
      <c r="A1412" s="2">
        <v>45648</v>
      </c>
      <c r="B1412" t="s">
        <v>114</v>
      </c>
      <c r="C1412" t="s">
        <v>43</v>
      </c>
      <c r="D1412" s="1">
        <v>3</v>
      </c>
      <c r="E1412" s="5">
        <v>60</v>
      </c>
      <c r="F1412" s="1">
        <v>2</v>
      </c>
      <c r="G1412" s="5">
        <v>79.98</v>
      </c>
      <c r="H1412" t="s">
        <v>26</v>
      </c>
      <c r="I1412" t="s">
        <v>3</v>
      </c>
      <c r="J1412" s="1" t="s">
        <v>156</v>
      </c>
      <c r="K1412" s="1">
        <v>2024</v>
      </c>
    </row>
    <row r="1413" spans="1:11" x14ac:dyDescent="0.35">
      <c r="A1413" s="2">
        <v>45649</v>
      </c>
      <c r="B1413" t="s">
        <v>109</v>
      </c>
      <c r="C1413" t="s">
        <v>31</v>
      </c>
      <c r="D1413" s="1">
        <v>3</v>
      </c>
      <c r="E1413" s="5">
        <v>269.73</v>
      </c>
      <c r="F1413" s="1">
        <v>1</v>
      </c>
      <c r="G1413" s="5">
        <v>119.88</v>
      </c>
      <c r="H1413" t="s">
        <v>33</v>
      </c>
      <c r="I1413" t="s">
        <v>2</v>
      </c>
      <c r="J1413" s="1" t="s">
        <v>156</v>
      </c>
      <c r="K1413" s="1">
        <v>2024</v>
      </c>
    </row>
    <row r="1414" spans="1:11" x14ac:dyDescent="0.35">
      <c r="A1414" s="2">
        <v>45650</v>
      </c>
      <c r="B1414" t="s">
        <v>127</v>
      </c>
      <c r="C1414" t="s">
        <v>10</v>
      </c>
      <c r="D1414" s="1">
        <v>31</v>
      </c>
      <c r="E1414" s="5">
        <v>1208.69</v>
      </c>
      <c r="F1414" s="1">
        <v>2</v>
      </c>
      <c r="G1414" s="5">
        <v>119.98</v>
      </c>
      <c r="H1414" t="s">
        <v>55</v>
      </c>
      <c r="I1414" t="s">
        <v>12</v>
      </c>
      <c r="J1414" s="1" t="s">
        <v>156</v>
      </c>
      <c r="K1414" s="1">
        <v>2024</v>
      </c>
    </row>
    <row r="1415" spans="1:11" x14ac:dyDescent="0.35">
      <c r="A1415" s="2">
        <v>45651</v>
      </c>
      <c r="B1415" t="s">
        <v>98</v>
      </c>
      <c r="C1415" t="s">
        <v>20</v>
      </c>
      <c r="D1415" s="1">
        <v>2</v>
      </c>
      <c r="E1415" s="5">
        <v>129.97999999999999</v>
      </c>
      <c r="F1415" s="1">
        <v>4</v>
      </c>
      <c r="G1415" s="5">
        <v>399.96</v>
      </c>
      <c r="H1415" t="s">
        <v>19</v>
      </c>
      <c r="I1415" t="s">
        <v>0</v>
      </c>
      <c r="J1415" s="1" t="s">
        <v>156</v>
      </c>
      <c r="K1415" s="1">
        <v>2024</v>
      </c>
    </row>
    <row r="1416" spans="1:11" x14ac:dyDescent="0.35">
      <c r="A1416" s="2">
        <v>45652</v>
      </c>
      <c r="B1416" t="s">
        <v>106</v>
      </c>
      <c r="C1416" t="s">
        <v>37</v>
      </c>
      <c r="D1416" s="1">
        <v>0</v>
      </c>
      <c r="E1416" s="5">
        <v>0</v>
      </c>
      <c r="F1416" s="1">
        <v>3</v>
      </c>
      <c r="G1416" s="5">
        <v>119.97</v>
      </c>
      <c r="H1416" t="s">
        <v>23</v>
      </c>
      <c r="I1416" t="s">
        <v>2</v>
      </c>
      <c r="J1416" s="1" t="s">
        <v>156</v>
      </c>
      <c r="K1416" s="1">
        <v>2024</v>
      </c>
    </row>
    <row r="1417" spans="1:11" x14ac:dyDescent="0.35">
      <c r="A1417" s="2">
        <v>45653</v>
      </c>
      <c r="B1417" t="s">
        <v>108</v>
      </c>
      <c r="C1417" t="s">
        <v>30</v>
      </c>
      <c r="D1417" s="1">
        <v>1</v>
      </c>
      <c r="E1417" s="5">
        <v>32.71</v>
      </c>
      <c r="F1417" s="1">
        <v>4</v>
      </c>
      <c r="G1417" s="5">
        <v>201.28</v>
      </c>
      <c r="H1417" t="s">
        <v>33</v>
      </c>
      <c r="I1417" t="s">
        <v>2</v>
      </c>
      <c r="J1417" s="1" t="s">
        <v>156</v>
      </c>
      <c r="K1417" s="1">
        <v>2024</v>
      </c>
    </row>
    <row r="1418" spans="1:11" x14ac:dyDescent="0.35">
      <c r="A1418" s="2">
        <v>45654</v>
      </c>
      <c r="B1418" t="s">
        <v>98</v>
      </c>
      <c r="C1418" t="s">
        <v>20</v>
      </c>
      <c r="D1418" s="1">
        <v>0</v>
      </c>
      <c r="E1418" s="5">
        <v>0</v>
      </c>
      <c r="F1418" s="1">
        <v>1</v>
      </c>
      <c r="G1418" s="5">
        <v>99.99</v>
      </c>
      <c r="H1418" t="s">
        <v>19</v>
      </c>
      <c r="I1418" t="s">
        <v>0</v>
      </c>
      <c r="J1418" s="1" t="s">
        <v>156</v>
      </c>
      <c r="K1418" s="1">
        <v>2024</v>
      </c>
    </row>
    <row r="1419" spans="1:11" x14ac:dyDescent="0.35">
      <c r="A1419" s="2">
        <v>45655</v>
      </c>
      <c r="B1419" t="s">
        <v>129</v>
      </c>
      <c r="C1419" t="s">
        <v>14</v>
      </c>
      <c r="D1419" s="1">
        <v>3</v>
      </c>
      <c r="E1419" s="5">
        <v>1079.8799999999999</v>
      </c>
      <c r="F1419" s="1">
        <v>1</v>
      </c>
      <c r="G1419" s="5">
        <v>399.95</v>
      </c>
      <c r="H1419" t="s">
        <v>17</v>
      </c>
      <c r="I1419" t="s">
        <v>13</v>
      </c>
      <c r="J1419" s="1" t="s">
        <v>156</v>
      </c>
      <c r="K1419" s="1">
        <v>2024</v>
      </c>
    </row>
    <row r="1420" spans="1:11" x14ac:dyDescent="0.35">
      <c r="A1420" s="2">
        <v>45656</v>
      </c>
      <c r="B1420" t="s">
        <v>129</v>
      </c>
      <c r="C1420" t="s">
        <v>14</v>
      </c>
      <c r="D1420" s="1">
        <v>2</v>
      </c>
      <c r="E1420" s="5">
        <v>719.92</v>
      </c>
      <c r="F1420" s="1">
        <v>3</v>
      </c>
      <c r="G1420" s="5">
        <v>1199.8499999999999</v>
      </c>
      <c r="H1420" t="s">
        <v>17</v>
      </c>
      <c r="I1420" t="s">
        <v>13</v>
      </c>
      <c r="J1420" s="1" t="s">
        <v>156</v>
      </c>
      <c r="K1420" s="1">
        <v>2024</v>
      </c>
    </row>
    <row r="1421" spans="1:11" x14ac:dyDescent="0.35">
      <c r="A1421" s="2">
        <v>45657</v>
      </c>
      <c r="B1421" t="s">
        <v>126</v>
      </c>
      <c r="C1421" t="s">
        <v>9</v>
      </c>
      <c r="D1421" s="1">
        <v>0</v>
      </c>
      <c r="E1421" s="5">
        <v>0</v>
      </c>
      <c r="F1421" s="1">
        <v>3</v>
      </c>
      <c r="G1421" s="5">
        <v>269.97000000000003</v>
      </c>
      <c r="H1421" t="s">
        <v>54</v>
      </c>
      <c r="I1421" t="s">
        <v>8</v>
      </c>
      <c r="J1421" s="1" t="s">
        <v>156</v>
      </c>
      <c r="K1421" s="1">
        <v>2024</v>
      </c>
    </row>
    <row r="1422" spans="1:11" x14ac:dyDescent="0.35">
      <c r="A1422" s="2">
        <v>45658</v>
      </c>
      <c r="B1422" t="s">
        <v>129</v>
      </c>
      <c r="C1422" t="s">
        <v>14</v>
      </c>
      <c r="D1422" s="1">
        <v>0</v>
      </c>
      <c r="E1422" s="5">
        <v>0</v>
      </c>
      <c r="F1422" s="1">
        <v>4</v>
      </c>
      <c r="G1422" s="5">
        <v>1599.8</v>
      </c>
      <c r="H1422" t="s">
        <v>17</v>
      </c>
      <c r="I1422" t="s">
        <v>13</v>
      </c>
      <c r="J1422" s="1" t="s">
        <v>145</v>
      </c>
      <c r="K1422" s="1">
        <v>2025</v>
      </c>
    </row>
    <row r="1423" spans="1:11" x14ac:dyDescent="0.35">
      <c r="A1423" s="2">
        <v>45659</v>
      </c>
      <c r="B1423" t="s">
        <v>120</v>
      </c>
      <c r="C1423" t="s">
        <v>6</v>
      </c>
      <c r="D1423" s="1">
        <v>0</v>
      </c>
      <c r="E1423" s="5">
        <v>0</v>
      </c>
      <c r="F1423" s="1">
        <v>1</v>
      </c>
      <c r="G1423" s="5">
        <v>14000</v>
      </c>
      <c r="H1423" t="s">
        <v>47</v>
      </c>
      <c r="I1423" t="s">
        <v>4</v>
      </c>
      <c r="J1423" s="1" t="s">
        <v>145</v>
      </c>
      <c r="K1423" s="1">
        <v>2025</v>
      </c>
    </row>
    <row r="1424" spans="1:11" x14ac:dyDescent="0.35">
      <c r="A1424" s="2">
        <v>45660</v>
      </c>
      <c r="B1424" t="s">
        <v>96</v>
      </c>
      <c r="C1424" t="s">
        <v>1</v>
      </c>
      <c r="D1424" s="1">
        <v>3</v>
      </c>
      <c r="E1424" s="5">
        <v>1036.77</v>
      </c>
      <c r="F1424" s="1">
        <v>3</v>
      </c>
      <c r="G1424" s="5">
        <v>1295.97</v>
      </c>
      <c r="H1424" t="s">
        <v>17</v>
      </c>
      <c r="I1424" t="s">
        <v>0</v>
      </c>
      <c r="J1424" s="1" t="s">
        <v>145</v>
      </c>
      <c r="K1424" s="1">
        <v>2025</v>
      </c>
    </row>
    <row r="1425" spans="1:11" x14ac:dyDescent="0.35">
      <c r="A1425" s="2">
        <v>45661</v>
      </c>
      <c r="B1425" t="s">
        <v>127</v>
      </c>
      <c r="C1425" t="s">
        <v>10</v>
      </c>
      <c r="D1425" s="1">
        <v>0</v>
      </c>
      <c r="E1425" s="5">
        <v>0</v>
      </c>
      <c r="F1425" s="1">
        <v>5</v>
      </c>
      <c r="G1425" s="5">
        <v>299.95</v>
      </c>
      <c r="H1425" t="s">
        <v>55</v>
      </c>
      <c r="I1425" t="s">
        <v>12</v>
      </c>
      <c r="J1425" s="1" t="s">
        <v>145</v>
      </c>
      <c r="K1425" s="1">
        <v>2025</v>
      </c>
    </row>
    <row r="1426" spans="1:11" x14ac:dyDescent="0.35">
      <c r="A1426" s="2">
        <v>45662</v>
      </c>
      <c r="B1426" t="s">
        <v>110</v>
      </c>
      <c r="C1426" t="s">
        <v>32</v>
      </c>
      <c r="D1426" s="1">
        <v>2</v>
      </c>
      <c r="E1426" s="5">
        <v>46.06</v>
      </c>
      <c r="F1426" s="1">
        <v>4</v>
      </c>
      <c r="G1426" s="5">
        <v>167.52</v>
      </c>
      <c r="H1426" t="s">
        <v>33</v>
      </c>
      <c r="I1426" t="s">
        <v>2</v>
      </c>
      <c r="J1426" s="1" t="s">
        <v>145</v>
      </c>
      <c r="K1426" s="1">
        <v>2025</v>
      </c>
    </row>
    <row r="1427" spans="1:11" x14ac:dyDescent="0.35">
      <c r="A1427" s="2">
        <v>45663</v>
      </c>
      <c r="B1427" t="s">
        <v>118</v>
      </c>
      <c r="C1427" t="s">
        <v>5</v>
      </c>
      <c r="D1427" s="1">
        <v>2</v>
      </c>
      <c r="E1427" s="5">
        <v>8991</v>
      </c>
      <c r="F1427" s="1">
        <v>3</v>
      </c>
      <c r="G1427" s="5">
        <v>14985</v>
      </c>
      <c r="H1427" t="s">
        <v>17</v>
      </c>
      <c r="I1427" t="s">
        <v>4</v>
      </c>
      <c r="J1427" s="1" t="s">
        <v>145</v>
      </c>
      <c r="K1427" s="1">
        <v>2025</v>
      </c>
    </row>
    <row r="1428" spans="1:11" x14ac:dyDescent="0.35">
      <c r="A1428" s="2">
        <v>45664</v>
      </c>
      <c r="B1428" t="s">
        <v>118</v>
      </c>
      <c r="C1428" t="s">
        <v>5</v>
      </c>
      <c r="D1428" s="1">
        <v>1</v>
      </c>
      <c r="E1428" s="5">
        <v>4495.5</v>
      </c>
      <c r="F1428" s="1">
        <v>2</v>
      </c>
      <c r="G1428" s="5">
        <v>9990</v>
      </c>
      <c r="H1428" t="s">
        <v>17</v>
      </c>
      <c r="I1428" t="s">
        <v>4</v>
      </c>
      <c r="J1428" s="1" t="s">
        <v>145</v>
      </c>
      <c r="K1428" s="1">
        <v>2025</v>
      </c>
    </row>
    <row r="1429" spans="1:11" x14ac:dyDescent="0.35">
      <c r="A1429" s="2">
        <v>45665</v>
      </c>
      <c r="B1429" t="s">
        <v>112</v>
      </c>
      <c r="C1429" t="s">
        <v>39</v>
      </c>
      <c r="D1429" s="1">
        <v>1</v>
      </c>
      <c r="E1429" s="5">
        <v>207.99</v>
      </c>
      <c r="F1429" s="1">
        <v>1</v>
      </c>
      <c r="G1429" s="5">
        <v>259.99</v>
      </c>
      <c r="H1429" t="s">
        <v>29</v>
      </c>
      <c r="I1429" t="s">
        <v>3</v>
      </c>
      <c r="J1429" s="1" t="s">
        <v>145</v>
      </c>
      <c r="K1429" s="1">
        <v>2025</v>
      </c>
    </row>
    <row r="1430" spans="1:11" x14ac:dyDescent="0.35">
      <c r="A1430" s="2">
        <v>45666</v>
      </c>
      <c r="B1430" t="s">
        <v>114</v>
      </c>
      <c r="C1430" t="s">
        <v>43</v>
      </c>
      <c r="D1430" s="1">
        <v>3</v>
      </c>
      <c r="E1430" s="5">
        <v>60</v>
      </c>
      <c r="F1430" s="1">
        <v>2</v>
      </c>
      <c r="G1430" s="5">
        <v>79.98</v>
      </c>
      <c r="H1430" t="s">
        <v>26</v>
      </c>
      <c r="I1430" t="s">
        <v>3</v>
      </c>
      <c r="J1430" s="1" t="s">
        <v>145</v>
      </c>
      <c r="K1430" s="1">
        <v>2025</v>
      </c>
    </row>
    <row r="1431" spans="1:11" x14ac:dyDescent="0.35">
      <c r="A1431" s="2">
        <v>45667</v>
      </c>
      <c r="B1431" t="s">
        <v>103</v>
      </c>
      <c r="C1431" t="s">
        <v>27</v>
      </c>
      <c r="D1431" s="1">
        <v>1</v>
      </c>
      <c r="E1431" s="5">
        <v>234.5</v>
      </c>
      <c r="F1431" s="1">
        <v>2</v>
      </c>
      <c r="G1431" s="5">
        <v>551.76</v>
      </c>
      <c r="H1431" t="s">
        <v>19</v>
      </c>
      <c r="I1431" t="s">
        <v>0</v>
      </c>
      <c r="J1431" s="1" t="s">
        <v>145</v>
      </c>
      <c r="K1431" s="1">
        <v>2025</v>
      </c>
    </row>
    <row r="1432" spans="1:11" x14ac:dyDescent="0.35">
      <c r="A1432" s="2">
        <v>45668</v>
      </c>
      <c r="B1432" t="s">
        <v>116</v>
      </c>
      <c r="C1432" t="s">
        <v>37</v>
      </c>
      <c r="D1432" s="1">
        <v>3</v>
      </c>
      <c r="E1432" s="5">
        <v>60</v>
      </c>
      <c r="F1432" s="1">
        <v>5</v>
      </c>
      <c r="G1432" s="5">
        <v>199.95</v>
      </c>
      <c r="H1432" t="s">
        <v>23</v>
      </c>
      <c r="I1432" t="s">
        <v>3</v>
      </c>
      <c r="J1432" s="1" t="s">
        <v>145</v>
      </c>
      <c r="K1432" s="1">
        <v>2025</v>
      </c>
    </row>
    <row r="1433" spans="1:11" x14ac:dyDescent="0.35">
      <c r="A1433" s="2">
        <v>45669</v>
      </c>
      <c r="B1433" t="s">
        <v>110</v>
      </c>
      <c r="C1433" t="s">
        <v>32</v>
      </c>
      <c r="D1433" s="1">
        <v>2</v>
      </c>
      <c r="E1433" s="5">
        <v>46.06</v>
      </c>
      <c r="F1433" s="1">
        <v>4</v>
      </c>
      <c r="G1433" s="5">
        <v>167.52</v>
      </c>
      <c r="H1433" t="s">
        <v>33</v>
      </c>
      <c r="I1433" t="s">
        <v>2</v>
      </c>
      <c r="J1433" s="1" t="s">
        <v>145</v>
      </c>
      <c r="K1433" s="1">
        <v>2025</v>
      </c>
    </row>
    <row r="1434" spans="1:11" x14ac:dyDescent="0.35">
      <c r="A1434" s="2">
        <v>45670</v>
      </c>
      <c r="B1434" t="s">
        <v>101</v>
      </c>
      <c r="C1434" t="s">
        <v>24</v>
      </c>
      <c r="D1434" s="1">
        <v>0</v>
      </c>
      <c r="E1434" s="5">
        <v>0</v>
      </c>
      <c r="F1434" s="1">
        <v>2</v>
      </c>
      <c r="G1434" s="5">
        <v>55.98</v>
      </c>
      <c r="H1434" t="s">
        <v>23</v>
      </c>
      <c r="I1434" t="s">
        <v>0</v>
      </c>
      <c r="J1434" s="1" t="s">
        <v>145</v>
      </c>
      <c r="K1434" s="1">
        <v>2025</v>
      </c>
    </row>
    <row r="1435" spans="1:11" x14ac:dyDescent="0.35">
      <c r="A1435" s="2">
        <v>45671</v>
      </c>
      <c r="B1435" t="s">
        <v>128</v>
      </c>
      <c r="C1435" t="s">
        <v>11</v>
      </c>
      <c r="D1435" s="1">
        <v>1</v>
      </c>
      <c r="E1435" s="5">
        <v>74.989999999999995</v>
      </c>
      <c r="F1435" s="1">
        <v>4</v>
      </c>
      <c r="G1435" s="5">
        <v>399.96</v>
      </c>
      <c r="H1435" t="s">
        <v>23</v>
      </c>
      <c r="I1435" t="s">
        <v>12</v>
      </c>
      <c r="J1435" s="1" t="s">
        <v>145</v>
      </c>
      <c r="K1435" s="1">
        <v>2025</v>
      </c>
    </row>
    <row r="1436" spans="1:11" x14ac:dyDescent="0.35">
      <c r="A1436" s="2">
        <v>45672</v>
      </c>
      <c r="B1436" t="s">
        <v>122</v>
      </c>
      <c r="C1436" t="s">
        <v>49</v>
      </c>
      <c r="D1436" s="1">
        <v>1</v>
      </c>
      <c r="E1436" s="5">
        <v>211.65</v>
      </c>
      <c r="F1436" s="1">
        <v>5</v>
      </c>
      <c r="G1436" s="5">
        <v>1245</v>
      </c>
      <c r="H1436" t="s">
        <v>133</v>
      </c>
      <c r="I1436" t="s">
        <v>8</v>
      </c>
      <c r="J1436" s="1" t="s">
        <v>145</v>
      </c>
      <c r="K1436" s="1">
        <v>2025</v>
      </c>
    </row>
    <row r="1437" spans="1:11" x14ac:dyDescent="0.35">
      <c r="A1437" s="2">
        <v>45673</v>
      </c>
      <c r="B1437" t="s">
        <v>112</v>
      </c>
      <c r="C1437" t="s">
        <v>39</v>
      </c>
      <c r="D1437" s="1">
        <v>2</v>
      </c>
      <c r="E1437" s="5">
        <v>415.98</v>
      </c>
      <c r="F1437" s="1">
        <v>1</v>
      </c>
      <c r="G1437" s="5">
        <v>259.99</v>
      </c>
      <c r="H1437" t="s">
        <v>29</v>
      </c>
      <c r="I1437" t="s">
        <v>3</v>
      </c>
      <c r="J1437" s="1" t="s">
        <v>145</v>
      </c>
      <c r="K1437" s="1">
        <v>2025</v>
      </c>
    </row>
    <row r="1438" spans="1:11" x14ac:dyDescent="0.35">
      <c r="A1438" s="2">
        <v>45674</v>
      </c>
      <c r="B1438" t="s">
        <v>102</v>
      </c>
      <c r="C1438" t="s">
        <v>25</v>
      </c>
      <c r="D1438" s="1">
        <v>3</v>
      </c>
      <c r="E1438" s="5">
        <v>45</v>
      </c>
      <c r="F1438" s="1">
        <v>3</v>
      </c>
      <c r="G1438" s="5">
        <v>89.97</v>
      </c>
      <c r="H1438" t="s">
        <v>26</v>
      </c>
      <c r="I1438" t="s">
        <v>0</v>
      </c>
      <c r="J1438" s="1" t="s">
        <v>145</v>
      </c>
      <c r="K1438" s="1">
        <v>2025</v>
      </c>
    </row>
    <row r="1439" spans="1:11" x14ac:dyDescent="0.35">
      <c r="A1439" s="2">
        <v>45675</v>
      </c>
      <c r="B1439" t="s">
        <v>125</v>
      </c>
      <c r="C1439" t="s">
        <v>53</v>
      </c>
      <c r="D1439" s="1">
        <v>2</v>
      </c>
      <c r="E1439" s="5">
        <v>125.98</v>
      </c>
      <c r="F1439" s="1">
        <v>4</v>
      </c>
      <c r="G1439" s="5">
        <v>359.96</v>
      </c>
      <c r="H1439" t="s">
        <v>23</v>
      </c>
      <c r="I1439" t="s">
        <v>8</v>
      </c>
      <c r="J1439" s="1" t="s">
        <v>145</v>
      </c>
      <c r="K1439" s="1">
        <v>2025</v>
      </c>
    </row>
    <row r="1440" spans="1:11" x14ac:dyDescent="0.35">
      <c r="A1440" s="2">
        <v>45676</v>
      </c>
      <c r="B1440" t="s">
        <v>96</v>
      </c>
      <c r="C1440" t="s">
        <v>1</v>
      </c>
      <c r="D1440" s="1">
        <v>0</v>
      </c>
      <c r="E1440" s="5">
        <v>0</v>
      </c>
      <c r="F1440" s="1">
        <v>5</v>
      </c>
      <c r="G1440" s="5">
        <v>2159.9499999999998</v>
      </c>
      <c r="H1440" t="s">
        <v>17</v>
      </c>
      <c r="I1440" t="s">
        <v>0</v>
      </c>
      <c r="J1440" s="1" t="s">
        <v>145</v>
      </c>
      <c r="K1440" s="1">
        <v>2025</v>
      </c>
    </row>
    <row r="1441" spans="1:11" x14ac:dyDescent="0.35">
      <c r="A1441" s="2">
        <v>45677</v>
      </c>
      <c r="B1441" t="s">
        <v>98</v>
      </c>
      <c r="C1441" t="s">
        <v>20</v>
      </c>
      <c r="D1441" s="1">
        <v>0</v>
      </c>
      <c r="E1441" s="5">
        <v>0</v>
      </c>
      <c r="F1441" s="1">
        <v>1</v>
      </c>
      <c r="G1441" s="5">
        <v>99.99</v>
      </c>
      <c r="H1441" t="s">
        <v>19</v>
      </c>
      <c r="I1441" t="s">
        <v>0</v>
      </c>
      <c r="J1441" s="1" t="s">
        <v>145</v>
      </c>
      <c r="K1441" s="1">
        <v>2025</v>
      </c>
    </row>
    <row r="1442" spans="1:11" x14ac:dyDescent="0.35">
      <c r="A1442" s="2">
        <v>45678</v>
      </c>
      <c r="B1442" t="s">
        <v>129</v>
      </c>
      <c r="C1442" t="s">
        <v>14</v>
      </c>
      <c r="D1442" s="1">
        <v>0</v>
      </c>
      <c r="E1442" s="5">
        <v>0</v>
      </c>
      <c r="F1442" s="1">
        <v>3</v>
      </c>
      <c r="G1442" s="5">
        <v>1199.8499999999999</v>
      </c>
      <c r="H1442" t="s">
        <v>17</v>
      </c>
      <c r="I1442" t="s">
        <v>13</v>
      </c>
      <c r="J1442" s="1" t="s">
        <v>145</v>
      </c>
      <c r="K1442" s="1">
        <v>2025</v>
      </c>
    </row>
    <row r="1443" spans="1:11" x14ac:dyDescent="0.35">
      <c r="A1443" s="2">
        <v>45679</v>
      </c>
      <c r="B1443" t="s">
        <v>113</v>
      </c>
      <c r="C1443" t="s">
        <v>40</v>
      </c>
      <c r="D1443" s="1">
        <v>0</v>
      </c>
      <c r="E1443" s="5">
        <v>0</v>
      </c>
      <c r="F1443" s="1">
        <v>1</v>
      </c>
      <c r="G1443" s="5">
        <v>215.59</v>
      </c>
      <c r="H1443" t="s">
        <v>41</v>
      </c>
      <c r="I1443" t="s">
        <v>3</v>
      </c>
      <c r="J1443" s="1" t="s">
        <v>145</v>
      </c>
      <c r="K1443" s="1">
        <v>2025</v>
      </c>
    </row>
    <row r="1444" spans="1:11" x14ac:dyDescent="0.35">
      <c r="A1444" s="2">
        <v>45680</v>
      </c>
      <c r="B1444" t="s">
        <v>121</v>
      </c>
      <c r="C1444" t="s">
        <v>7</v>
      </c>
      <c r="D1444" s="1">
        <v>3</v>
      </c>
      <c r="E1444" s="5">
        <v>36</v>
      </c>
      <c r="F1444" s="1">
        <v>5</v>
      </c>
      <c r="G1444" s="5">
        <v>100</v>
      </c>
      <c r="H1444" t="s">
        <v>48</v>
      </c>
      <c r="I1444" t="s">
        <v>8</v>
      </c>
      <c r="J1444" s="1" t="s">
        <v>145</v>
      </c>
      <c r="K1444" s="1">
        <v>2025</v>
      </c>
    </row>
    <row r="1445" spans="1:11" x14ac:dyDescent="0.35">
      <c r="A1445" s="2">
        <v>45681</v>
      </c>
      <c r="B1445" t="s">
        <v>116</v>
      </c>
      <c r="C1445" t="s">
        <v>37</v>
      </c>
      <c r="D1445" s="1">
        <v>3</v>
      </c>
      <c r="E1445" s="5">
        <v>60</v>
      </c>
      <c r="F1445" s="1">
        <v>3</v>
      </c>
      <c r="G1445" s="5">
        <v>119.97</v>
      </c>
      <c r="H1445" t="s">
        <v>23</v>
      </c>
      <c r="I1445" t="s">
        <v>3</v>
      </c>
      <c r="J1445" s="1" t="s">
        <v>145</v>
      </c>
      <c r="K1445" s="1">
        <v>2025</v>
      </c>
    </row>
    <row r="1446" spans="1:11" x14ac:dyDescent="0.35">
      <c r="A1446" s="2">
        <v>45682</v>
      </c>
      <c r="B1446" t="s">
        <v>121</v>
      </c>
      <c r="C1446" t="s">
        <v>7</v>
      </c>
      <c r="D1446" s="1">
        <v>0</v>
      </c>
      <c r="E1446" s="5">
        <v>0</v>
      </c>
      <c r="F1446" s="1">
        <v>1</v>
      </c>
      <c r="G1446" s="5">
        <v>20</v>
      </c>
      <c r="H1446" t="s">
        <v>48</v>
      </c>
      <c r="I1446" t="s">
        <v>8</v>
      </c>
      <c r="J1446" s="1" t="s">
        <v>145</v>
      </c>
      <c r="K1446" s="1">
        <v>2025</v>
      </c>
    </row>
    <row r="1447" spans="1:11" x14ac:dyDescent="0.35">
      <c r="A1447" s="2">
        <v>45683</v>
      </c>
      <c r="B1447" t="s">
        <v>113</v>
      </c>
      <c r="C1447" t="s">
        <v>40</v>
      </c>
      <c r="D1447" s="1">
        <v>0</v>
      </c>
      <c r="E1447" s="5">
        <v>0</v>
      </c>
      <c r="F1447" s="1">
        <v>5</v>
      </c>
      <c r="G1447" s="5">
        <v>1077.95</v>
      </c>
      <c r="H1447" t="s">
        <v>41</v>
      </c>
      <c r="I1447" t="s">
        <v>3</v>
      </c>
      <c r="J1447" s="1" t="s">
        <v>145</v>
      </c>
      <c r="K1447" s="1">
        <v>2025</v>
      </c>
    </row>
    <row r="1448" spans="1:11" x14ac:dyDescent="0.35">
      <c r="A1448" s="2">
        <v>45684</v>
      </c>
      <c r="B1448" t="s">
        <v>125</v>
      </c>
      <c r="C1448" t="s">
        <v>53</v>
      </c>
      <c r="D1448" s="1">
        <v>3</v>
      </c>
      <c r="E1448" s="5">
        <v>188.97</v>
      </c>
      <c r="F1448" s="1">
        <v>1</v>
      </c>
      <c r="G1448" s="5">
        <v>89.99</v>
      </c>
      <c r="H1448" t="s">
        <v>23</v>
      </c>
      <c r="I1448" t="s">
        <v>8</v>
      </c>
      <c r="J1448" s="1" t="s">
        <v>145</v>
      </c>
      <c r="K1448" s="1">
        <v>2025</v>
      </c>
    </row>
    <row r="1449" spans="1:11" x14ac:dyDescent="0.35">
      <c r="A1449" s="2">
        <v>45685</v>
      </c>
      <c r="B1449" t="s">
        <v>121</v>
      </c>
      <c r="C1449" t="s">
        <v>7</v>
      </c>
      <c r="D1449" s="1">
        <v>0</v>
      </c>
      <c r="E1449" s="5">
        <v>0</v>
      </c>
      <c r="F1449" s="1">
        <v>1</v>
      </c>
      <c r="G1449" s="5">
        <v>20</v>
      </c>
      <c r="H1449" t="s">
        <v>48</v>
      </c>
      <c r="I1449" t="s">
        <v>8</v>
      </c>
      <c r="J1449" s="1" t="s">
        <v>145</v>
      </c>
      <c r="K1449" s="1">
        <v>2025</v>
      </c>
    </row>
    <row r="1450" spans="1:11" x14ac:dyDescent="0.35">
      <c r="A1450" s="2">
        <v>45686</v>
      </c>
      <c r="B1450" t="s">
        <v>109</v>
      </c>
      <c r="C1450" t="s">
        <v>31</v>
      </c>
      <c r="D1450" s="1">
        <v>3</v>
      </c>
      <c r="E1450" s="5">
        <v>269.73</v>
      </c>
      <c r="F1450" s="1">
        <v>5</v>
      </c>
      <c r="G1450" s="5">
        <v>599.4</v>
      </c>
      <c r="H1450" t="s">
        <v>33</v>
      </c>
      <c r="I1450" t="s">
        <v>2</v>
      </c>
      <c r="J1450" s="1" t="s">
        <v>145</v>
      </c>
      <c r="K1450" s="1">
        <v>2025</v>
      </c>
    </row>
    <row r="1451" spans="1:11" x14ac:dyDescent="0.35">
      <c r="A1451" s="2">
        <v>45687</v>
      </c>
      <c r="B1451" t="s">
        <v>100</v>
      </c>
      <c r="C1451" t="s">
        <v>22</v>
      </c>
      <c r="D1451" s="1">
        <v>3</v>
      </c>
      <c r="E1451" s="5">
        <v>30</v>
      </c>
      <c r="F1451" s="1">
        <v>4</v>
      </c>
      <c r="G1451" s="5">
        <v>79.959999999999994</v>
      </c>
      <c r="H1451" t="s">
        <v>23</v>
      </c>
      <c r="I1451" t="s">
        <v>0</v>
      </c>
      <c r="J1451" s="1" t="s">
        <v>145</v>
      </c>
      <c r="K1451" s="1">
        <v>2025</v>
      </c>
    </row>
    <row r="1452" spans="1:11" x14ac:dyDescent="0.35">
      <c r="A1452" s="2">
        <v>45688</v>
      </c>
      <c r="B1452" t="s">
        <v>130</v>
      </c>
      <c r="C1452" t="s">
        <v>56</v>
      </c>
      <c r="D1452" s="1">
        <v>1</v>
      </c>
      <c r="E1452" s="5">
        <v>244.3</v>
      </c>
      <c r="F1452" s="1">
        <v>1</v>
      </c>
      <c r="G1452" s="5">
        <v>349</v>
      </c>
      <c r="H1452" t="s">
        <v>57</v>
      </c>
      <c r="I1452" t="s">
        <v>13</v>
      </c>
      <c r="J1452" s="1" t="s">
        <v>145</v>
      </c>
      <c r="K1452" s="1">
        <v>2025</v>
      </c>
    </row>
    <row r="1453" spans="1:11" x14ac:dyDescent="0.35">
      <c r="A1453" s="2">
        <v>45689</v>
      </c>
      <c r="B1453" t="s">
        <v>113</v>
      </c>
      <c r="C1453" t="s">
        <v>40</v>
      </c>
      <c r="D1453" s="1">
        <v>2</v>
      </c>
      <c r="E1453" s="5">
        <v>366.5</v>
      </c>
      <c r="F1453" s="1">
        <v>1</v>
      </c>
      <c r="G1453" s="5">
        <v>215.59</v>
      </c>
      <c r="H1453" t="s">
        <v>41</v>
      </c>
      <c r="I1453" t="s">
        <v>3</v>
      </c>
      <c r="J1453" s="1" t="s">
        <v>146</v>
      </c>
      <c r="K1453" s="1">
        <v>2025</v>
      </c>
    </row>
    <row r="1454" spans="1:11" x14ac:dyDescent="0.35">
      <c r="A1454" s="2">
        <v>45690</v>
      </c>
      <c r="B1454" t="s">
        <v>130</v>
      </c>
      <c r="C1454" t="s">
        <v>56</v>
      </c>
      <c r="D1454" s="1">
        <v>1</v>
      </c>
      <c r="E1454" s="5">
        <v>244.3</v>
      </c>
      <c r="F1454" s="1">
        <v>4</v>
      </c>
      <c r="G1454" s="5">
        <v>1396</v>
      </c>
      <c r="H1454" t="s">
        <v>57</v>
      </c>
      <c r="I1454" t="s">
        <v>13</v>
      </c>
      <c r="J1454" s="1" t="s">
        <v>146</v>
      </c>
      <c r="K1454" s="1">
        <v>2025</v>
      </c>
    </row>
    <row r="1455" spans="1:11" x14ac:dyDescent="0.35">
      <c r="A1455" s="2">
        <v>45691</v>
      </c>
      <c r="B1455" t="s">
        <v>130</v>
      </c>
      <c r="C1455" t="s">
        <v>56</v>
      </c>
      <c r="D1455" s="1">
        <v>1</v>
      </c>
      <c r="E1455" s="5">
        <v>244.3</v>
      </c>
      <c r="F1455" s="1">
        <v>3</v>
      </c>
      <c r="G1455" s="5">
        <v>1047</v>
      </c>
      <c r="H1455" t="s">
        <v>57</v>
      </c>
      <c r="I1455" t="s">
        <v>13</v>
      </c>
      <c r="J1455" s="1" t="s">
        <v>146</v>
      </c>
      <c r="K1455" s="1">
        <v>2025</v>
      </c>
    </row>
    <row r="1456" spans="1:11" x14ac:dyDescent="0.35">
      <c r="A1456" s="2">
        <v>45692</v>
      </c>
      <c r="B1456" t="s">
        <v>103</v>
      </c>
      <c r="C1456" t="s">
        <v>27</v>
      </c>
      <c r="D1456" s="1">
        <v>0</v>
      </c>
      <c r="E1456" s="5">
        <v>0</v>
      </c>
      <c r="F1456" s="1">
        <v>3</v>
      </c>
      <c r="G1456" s="5">
        <v>827.64</v>
      </c>
      <c r="H1456" t="s">
        <v>19</v>
      </c>
      <c r="I1456" t="s">
        <v>0</v>
      </c>
      <c r="J1456" s="1" t="s">
        <v>146</v>
      </c>
      <c r="K1456" s="1">
        <v>2025</v>
      </c>
    </row>
    <row r="1457" spans="1:11" x14ac:dyDescent="0.35">
      <c r="A1457" s="2">
        <v>45693</v>
      </c>
      <c r="B1457" t="s">
        <v>123</v>
      </c>
      <c r="C1457" t="s">
        <v>50</v>
      </c>
      <c r="D1457" s="1">
        <v>0</v>
      </c>
      <c r="E1457" s="5">
        <v>0</v>
      </c>
      <c r="F1457" s="1">
        <v>4</v>
      </c>
      <c r="G1457" s="5">
        <v>516</v>
      </c>
      <c r="H1457" t="s">
        <v>48</v>
      </c>
      <c r="I1457" t="s">
        <v>8</v>
      </c>
      <c r="J1457" s="1" t="s">
        <v>146</v>
      </c>
      <c r="K1457" s="1">
        <v>2025</v>
      </c>
    </row>
    <row r="1458" spans="1:11" x14ac:dyDescent="0.35">
      <c r="A1458" s="2">
        <v>45694</v>
      </c>
      <c r="B1458" t="s">
        <v>111</v>
      </c>
      <c r="C1458" t="s">
        <v>34</v>
      </c>
      <c r="D1458" s="1">
        <v>3</v>
      </c>
      <c r="E1458" s="5">
        <v>269.96999999999997</v>
      </c>
      <c r="F1458" s="1">
        <v>3</v>
      </c>
      <c r="G1458" s="5">
        <v>359.97</v>
      </c>
      <c r="H1458" t="s">
        <v>35</v>
      </c>
      <c r="I1458" t="s">
        <v>2</v>
      </c>
      <c r="J1458" s="1" t="s">
        <v>146</v>
      </c>
      <c r="K1458" s="1">
        <v>2025</v>
      </c>
    </row>
    <row r="1459" spans="1:11" x14ac:dyDescent="0.35">
      <c r="A1459" s="2">
        <v>45695</v>
      </c>
      <c r="B1459" t="s">
        <v>123</v>
      </c>
      <c r="C1459" t="s">
        <v>50</v>
      </c>
      <c r="D1459" s="1">
        <v>2</v>
      </c>
      <c r="E1459" s="5">
        <v>193.5</v>
      </c>
      <c r="F1459" s="1">
        <v>4</v>
      </c>
      <c r="G1459" s="5">
        <v>516</v>
      </c>
      <c r="H1459" t="s">
        <v>48</v>
      </c>
      <c r="I1459" t="s">
        <v>8</v>
      </c>
      <c r="J1459" s="1" t="s">
        <v>146</v>
      </c>
      <c r="K1459" s="1">
        <v>2025</v>
      </c>
    </row>
    <row r="1460" spans="1:11" x14ac:dyDescent="0.35">
      <c r="A1460" s="2">
        <v>45696</v>
      </c>
      <c r="B1460" t="s">
        <v>118</v>
      </c>
      <c r="C1460" t="s">
        <v>5</v>
      </c>
      <c r="D1460" s="1">
        <v>1</v>
      </c>
      <c r="E1460" s="5">
        <v>4495.5</v>
      </c>
      <c r="F1460" s="1">
        <v>4</v>
      </c>
      <c r="G1460" s="5">
        <v>19980</v>
      </c>
      <c r="H1460" t="s">
        <v>17</v>
      </c>
      <c r="I1460" t="s">
        <v>4</v>
      </c>
      <c r="J1460" s="1" t="s">
        <v>146</v>
      </c>
      <c r="K1460" s="1">
        <v>2025</v>
      </c>
    </row>
    <row r="1461" spans="1:11" x14ac:dyDescent="0.35">
      <c r="A1461" s="2">
        <v>45697</v>
      </c>
      <c r="B1461" t="s">
        <v>117</v>
      </c>
      <c r="C1461" t="s">
        <v>42</v>
      </c>
      <c r="D1461" s="1">
        <v>2</v>
      </c>
      <c r="E1461" s="5">
        <v>1169.98</v>
      </c>
      <c r="F1461" s="1">
        <v>1</v>
      </c>
      <c r="G1461" s="5">
        <v>649.99</v>
      </c>
      <c r="H1461" t="s">
        <v>29</v>
      </c>
      <c r="I1461" t="s">
        <v>3</v>
      </c>
      <c r="J1461" s="1" t="s">
        <v>146</v>
      </c>
      <c r="K1461" s="1">
        <v>2025</v>
      </c>
    </row>
    <row r="1462" spans="1:11" x14ac:dyDescent="0.35">
      <c r="A1462" s="2">
        <v>45698</v>
      </c>
      <c r="B1462" t="s">
        <v>102</v>
      </c>
      <c r="C1462" t="s">
        <v>25</v>
      </c>
      <c r="D1462" s="1">
        <v>2</v>
      </c>
      <c r="E1462" s="5">
        <v>30</v>
      </c>
      <c r="F1462" s="1">
        <v>1</v>
      </c>
      <c r="G1462" s="5">
        <v>29.99</v>
      </c>
      <c r="H1462" t="s">
        <v>26</v>
      </c>
      <c r="I1462" t="s">
        <v>0</v>
      </c>
      <c r="J1462" s="1" t="s">
        <v>146</v>
      </c>
      <c r="K1462" s="1">
        <v>2025</v>
      </c>
    </row>
    <row r="1463" spans="1:11" x14ac:dyDescent="0.35">
      <c r="A1463" s="2">
        <v>45699</v>
      </c>
      <c r="B1463" t="s">
        <v>129</v>
      </c>
      <c r="C1463" t="s">
        <v>14</v>
      </c>
      <c r="D1463" s="1">
        <v>0</v>
      </c>
      <c r="E1463" s="5">
        <v>0</v>
      </c>
      <c r="F1463" s="1">
        <v>5</v>
      </c>
      <c r="G1463" s="5">
        <v>1999.75</v>
      </c>
      <c r="H1463" t="s">
        <v>17</v>
      </c>
      <c r="I1463" t="s">
        <v>13</v>
      </c>
      <c r="J1463" s="1" t="s">
        <v>146</v>
      </c>
      <c r="K1463" s="1">
        <v>2025</v>
      </c>
    </row>
    <row r="1464" spans="1:11" x14ac:dyDescent="0.35">
      <c r="A1464" s="2">
        <v>45700</v>
      </c>
      <c r="B1464" t="s">
        <v>108</v>
      </c>
      <c r="C1464" t="s">
        <v>30</v>
      </c>
      <c r="D1464" s="1">
        <v>2</v>
      </c>
      <c r="E1464" s="5">
        <v>65.42</v>
      </c>
      <c r="F1464" s="1">
        <v>5</v>
      </c>
      <c r="G1464" s="5">
        <v>251.6</v>
      </c>
      <c r="H1464" t="s">
        <v>33</v>
      </c>
      <c r="I1464" t="s">
        <v>2</v>
      </c>
      <c r="J1464" s="1" t="s">
        <v>146</v>
      </c>
      <c r="K1464" s="1">
        <v>2025</v>
      </c>
    </row>
    <row r="1465" spans="1:11" x14ac:dyDescent="0.35">
      <c r="A1465" s="2">
        <v>45701</v>
      </c>
      <c r="B1465" t="s">
        <v>130</v>
      </c>
      <c r="C1465" t="s">
        <v>56</v>
      </c>
      <c r="D1465" s="1">
        <v>3</v>
      </c>
      <c r="E1465" s="5">
        <v>732.90000000000009</v>
      </c>
      <c r="F1465" s="1">
        <v>5</v>
      </c>
      <c r="G1465" s="5">
        <v>1745</v>
      </c>
      <c r="H1465" t="s">
        <v>57</v>
      </c>
      <c r="I1465" t="s">
        <v>13</v>
      </c>
      <c r="J1465" s="1" t="s">
        <v>146</v>
      </c>
      <c r="K1465" s="1">
        <v>2025</v>
      </c>
    </row>
    <row r="1466" spans="1:11" x14ac:dyDescent="0.35">
      <c r="A1466" s="2">
        <v>45702</v>
      </c>
      <c r="B1466" t="s">
        <v>121</v>
      </c>
      <c r="C1466" t="s">
        <v>7</v>
      </c>
      <c r="D1466" s="1">
        <v>1</v>
      </c>
      <c r="E1466" s="5">
        <v>12</v>
      </c>
      <c r="F1466" s="1">
        <v>4</v>
      </c>
      <c r="G1466" s="5">
        <v>80</v>
      </c>
      <c r="H1466" t="s">
        <v>48</v>
      </c>
      <c r="I1466" t="s">
        <v>8</v>
      </c>
      <c r="J1466" s="1" t="s">
        <v>146</v>
      </c>
      <c r="K1466" s="1">
        <v>2025</v>
      </c>
    </row>
    <row r="1467" spans="1:11" x14ac:dyDescent="0.35">
      <c r="A1467" s="2">
        <v>45703</v>
      </c>
      <c r="B1467" t="s">
        <v>97</v>
      </c>
      <c r="C1467" t="s">
        <v>18</v>
      </c>
      <c r="D1467" s="1">
        <v>1</v>
      </c>
      <c r="E1467" s="5">
        <v>174.99</v>
      </c>
      <c r="F1467" s="1">
        <v>1</v>
      </c>
      <c r="G1467" s="5">
        <v>249.99</v>
      </c>
      <c r="H1467" t="s">
        <v>19</v>
      </c>
      <c r="I1467" t="s">
        <v>0</v>
      </c>
      <c r="J1467" s="1" t="s">
        <v>146</v>
      </c>
      <c r="K1467" s="1">
        <v>2025</v>
      </c>
    </row>
    <row r="1468" spans="1:11" x14ac:dyDescent="0.35">
      <c r="A1468" s="2">
        <v>45704</v>
      </c>
      <c r="B1468" t="s">
        <v>129</v>
      </c>
      <c r="C1468" t="s">
        <v>14</v>
      </c>
      <c r="D1468" s="1">
        <v>1</v>
      </c>
      <c r="E1468" s="5">
        <v>359.96</v>
      </c>
      <c r="F1468" s="1">
        <v>3</v>
      </c>
      <c r="G1468" s="5">
        <v>1199.8499999999999</v>
      </c>
      <c r="H1468" t="s">
        <v>17</v>
      </c>
      <c r="I1468" t="s">
        <v>13</v>
      </c>
      <c r="J1468" s="1" t="s">
        <v>146</v>
      </c>
      <c r="K1468" s="1">
        <v>2025</v>
      </c>
    </row>
    <row r="1469" spans="1:11" x14ac:dyDescent="0.35">
      <c r="A1469" s="2">
        <v>45705</v>
      </c>
      <c r="B1469" t="s">
        <v>125</v>
      </c>
      <c r="C1469" t="s">
        <v>53</v>
      </c>
      <c r="D1469" s="1">
        <v>1</v>
      </c>
      <c r="E1469" s="5">
        <v>62.99</v>
      </c>
      <c r="F1469" s="1">
        <v>3</v>
      </c>
      <c r="G1469" s="5">
        <v>269.97000000000003</v>
      </c>
      <c r="H1469" t="s">
        <v>23</v>
      </c>
      <c r="I1469" t="s">
        <v>8</v>
      </c>
      <c r="J1469" s="1" t="s">
        <v>146</v>
      </c>
      <c r="K1469" s="1">
        <v>2025</v>
      </c>
    </row>
    <row r="1470" spans="1:11" x14ac:dyDescent="0.35">
      <c r="A1470" s="2">
        <v>45706</v>
      </c>
      <c r="B1470" t="s">
        <v>96</v>
      </c>
      <c r="C1470" t="s">
        <v>1</v>
      </c>
      <c r="D1470" s="1">
        <v>0</v>
      </c>
      <c r="E1470" s="5">
        <v>0</v>
      </c>
      <c r="F1470" s="1">
        <v>3</v>
      </c>
      <c r="G1470" s="5">
        <v>1295.97</v>
      </c>
      <c r="H1470" t="s">
        <v>17</v>
      </c>
      <c r="I1470" t="s">
        <v>0</v>
      </c>
      <c r="J1470" s="1" t="s">
        <v>146</v>
      </c>
      <c r="K1470" s="1">
        <v>2025</v>
      </c>
    </row>
    <row r="1471" spans="1:11" x14ac:dyDescent="0.35">
      <c r="A1471" s="2">
        <v>45707</v>
      </c>
      <c r="B1471" t="s">
        <v>107</v>
      </c>
      <c r="C1471" t="s">
        <v>38</v>
      </c>
      <c r="D1471" s="1">
        <v>3</v>
      </c>
      <c r="E1471" s="5">
        <v>65.97</v>
      </c>
      <c r="F1471" s="1">
        <v>5</v>
      </c>
      <c r="G1471" s="5">
        <v>199.95</v>
      </c>
      <c r="H1471" t="s">
        <v>23</v>
      </c>
      <c r="I1471" t="s">
        <v>2</v>
      </c>
      <c r="J1471" s="1" t="s">
        <v>146</v>
      </c>
      <c r="K1471" s="1">
        <v>2025</v>
      </c>
    </row>
    <row r="1472" spans="1:11" x14ac:dyDescent="0.35">
      <c r="A1472" s="2">
        <v>45708</v>
      </c>
      <c r="B1472" t="s">
        <v>112</v>
      </c>
      <c r="C1472" t="s">
        <v>39</v>
      </c>
      <c r="D1472" s="1">
        <v>1</v>
      </c>
      <c r="E1472" s="5">
        <v>207.99</v>
      </c>
      <c r="F1472" s="1">
        <v>1</v>
      </c>
      <c r="G1472" s="5">
        <v>259.99</v>
      </c>
      <c r="H1472" t="s">
        <v>29</v>
      </c>
      <c r="I1472" t="s">
        <v>3</v>
      </c>
      <c r="J1472" s="1" t="s">
        <v>146</v>
      </c>
      <c r="K1472" s="1">
        <v>2025</v>
      </c>
    </row>
    <row r="1473" spans="1:11" x14ac:dyDescent="0.35">
      <c r="A1473" s="2">
        <v>45709</v>
      </c>
      <c r="B1473" t="s">
        <v>110</v>
      </c>
      <c r="C1473" t="s">
        <v>32</v>
      </c>
      <c r="D1473" s="1">
        <v>3</v>
      </c>
      <c r="E1473" s="5">
        <v>69.09</v>
      </c>
      <c r="F1473" s="1">
        <v>1</v>
      </c>
      <c r="G1473" s="5">
        <v>41.88</v>
      </c>
      <c r="H1473" t="s">
        <v>33</v>
      </c>
      <c r="I1473" t="s">
        <v>2</v>
      </c>
      <c r="J1473" s="1" t="s">
        <v>146</v>
      </c>
      <c r="K1473" s="1">
        <v>2025</v>
      </c>
    </row>
    <row r="1474" spans="1:11" x14ac:dyDescent="0.35">
      <c r="A1474" s="2">
        <v>45710</v>
      </c>
      <c r="B1474" t="s">
        <v>106</v>
      </c>
      <c r="C1474" t="s">
        <v>37</v>
      </c>
      <c r="D1474" s="1">
        <v>2</v>
      </c>
      <c r="E1474" s="5">
        <v>43.98</v>
      </c>
      <c r="F1474" s="1">
        <v>2</v>
      </c>
      <c r="G1474" s="5">
        <v>79.98</v>
      </c>
      <c r="H1474" t="s">
        <v>23</v>
      </c>
      <c r="I1474" t="s">
        <v>2</v>
      </c>
      <c r="J1474" s="1" t="s">
        <v>146</v>
      </c>
      <c r="K1474" s="1">
        <v>2025</v>
      </c>
    </row>
    <row r="1475" spans="1:11" x14ac:dyDescent="0.35">
      <c r="A1475" s="2">
        <v>45711</v>
      </c>
      <c r="B1475" t="s">
        <v>129</v>
      </c>
      <c r="C1475" t="s">
        <v>14</v>
      </c>
      <c r="D1475" s="1">
        <v>2</v>
      </c>
      <c r="E1475" s="5">
        <v>719.92</v>
      </c>
      <c r="F1475" s="1">
        <v>3</v>
      </c>
      <c r="G1475" s="5">
        <v>1199.8499999999999</v>
      </c>
      <c r="H1475" t="s">
        <v>17</v>
      </c>
      <c r="I1475" t="s">
        <v>13</v>
      </c>
      <c r="J1475" s="1" t="s">
        <v>146</v>
      </c>
      <c r="K1475" s="1">
        <v>2025</v>
      </c>
    </row>
    <row r="1476" spans="1:11" x14ac:dyDescent="0.35">
      <c r="A1476" s="2">
        <v>45712</v>
      </c>
      <c r="B1476" t="s">
        <v>130</v>
      </c>
      <c r="C1476" t="s">
        <v>56</v>
      </c>
      <c r="D1476" s="1">
        <v>3</v>
      </c>
      <c r="E1476" s="5">
        <v>732.90000000000009</v>
      </c>
      <c r="F1476" s="1">
        <v>4</v>
      </c>
      <c r="G1476" s="5">
        <v>1396</v>
      </c>
      <c r="H1476" t="s">
        <v>57</v>
      </c>
      <c r="I1476" t="s">
        <v>13</v>
      </c>
      <c r="J1476" s="1" t="s">
        <v>146</v>
      </c>
      <c r="K1476" s="1">
        <v>2025</v>
      </c>
    </row>
    <row r="1477" spans="1:11" x14ac:dyDescent="0.35">
      <c r="A1477" s="2">
        <v>45713</v>
      </c>
      <c r="B1477" t="s">
        <v>114</v>
      </c>
      <c r="C1477" t="s">
        <v>43</v>
      </c>
      <c r="D1477" s="1">
        <v>3</v>
      </c>
      <c r="E1477" s="5">
        <v>60</v>
      </c>
      <c r="F1477" s="1">
        <v>2</v>
      </c>
      <c r="G1477" s="5">
        <v>79.98</v>
      </c>
      <c r="H1477" t="s">
        <v>26</v>
      </c>
      <c r="I1477" t="s">
        <v>3</v>
      </c>
      <c r="J1477" s="1" t="s">
        <v>146</v>
      </c>
      <c r="K1477" s="1">
        <v>2025</v>
      </c>
    </row>
    <row r="1478" spans="1:11" x14ac:dyDescent="0.35">
      <c r="A1478" s="2">
        <v>45714</v>
      </c>
      <c r="B1478" t="s">
        <v>113</v>
      </c>
      <c r="C1478" t="s">
        <v>40</v>
      </c>
      <c r="D1478" s="1">
        <v>1</v>
      </c>
      <c r="E1478" s="5">
        <v>183.25</v>
      </c>
      <c r="F1478" s="1">
        <v>2</v>
      </c>
      <c r="G1478" s="5">
        <v>431.18</v>
      </c>
      <c r="H1478" t="s">
        <v>41</v>
      </c>
      <c r="I1478" t="s">
        <v>3</v>
      </c>
      <c r="J1478" s="1" t="s">
        <v>146</v>
      </c>
      <c r="K1478" s="1">
        <v>2025</v>
      </c>
    </row>
    <row r="1479" spans="1:11" x14ac:dyDescent="0.35">
      <c r="A1479" s="2">
        <v>45715</v>
      </c>
      <c r="B1479" t="s">
        <v>124</v>
      </c>
      <c r="C1479" t="s">
        <v>51</v>
      </c>
      <c r="D1479" s="1">
        <v>3</v>
      </c>
      <c r="E1479" s="5">
        <v>290.25</v>
      </c>
      <c r="F1479" s="1">
        <v>4</v>
      </c>
      <c r="G1479" s="5">
        <v>516</v>
      </c>
      <c r="H1479" t="s">
        <v>52</v>
      </c>
      <c r="I1479" t="s">
        <v>8</v>
      </c>
      <c r="J1479" s="1" t="s">
        <v>146</v>
      </c>
      <c r="K1479" s="1">
        <v>2025</v>
      </c>
    </row>
    <row r="1480" spans="1:11" x14ac:dyDescent="0.35">
      <c r="A1480" s="2">
        <v>45716</v>
      </c>
      <c r="B1480" t="s">
        <v>102</v>
      </c>
      <c r="C1480" t="s">
        <v>25</v>
      </c>
      <c r="D1480" s="1">
        <v>3</v>
      </c>
      <c r="E1480" s="5">
        <v>45</v>
      </c>
      <c r="F1480" s="1">
        <v>2</v>
      </c>
      <c r="G1480" s="5">
        <v>59.98</v>
      </c>
      <c r="H1480" t="s">
        <v>26</v>
      </c>
      <c r="I1480" t="s">
        <v>0</v>
      </c>
      <c r="J1480" s="1" t="s">
        <v>146</v>
      </c>
      <c r="K1480" s="1">
        <v>2025</v>
      </c>
    </row>
    <row r="1481" spans="1:11" x14ac:dyDescent="0.35">
      <c r="A1481" s="2">
        <v>45717</v>
      </c>
      <c r="B1481" t="s">
        <v>100</v>
      </c>
      <c r="C1481" t="s">
        <v>22</v>
      </c>
      <c r="D1481" s="1">
        <v>3</v>
      </c>
      <c r="E1481" s="5">
        <v>30</v>
      </c>
      <c r="F1481" s="1">
        <v>1</v>
      </c>
      <c r="G1481" s="5">
        <v>19.989999999999998</v>
      </c>
      <c r="H1481" t="s">
        <v>23</v>
      </c>
      <c r="I1481" t="s">
        <v>0</v>
      </c>
      <c r="J1481" s="1" t="s">
        <v>147</v>
      </c>
      <c r="K1481" s="1">
        <v>2025</v>
      </c>
    </row>
    <row r="1482" spans="1:11" x14ac:dyDescent="0.35">
      <c r="A1482" s="2">
        <v>45718</v>
      </c>
      <c r="B1482" t="s">
        <v>123</v>
      </c>
      <c r="C1482" t="s">
        <v>50</v>
      </c>
      <c r="D1482" s="1">
        <v>38</v>
      </c>
      <c r="E1482" s="5">
        <v>3676.5</v>
      </c>
      <c r="F1482" s="1">
        <v>3</v>
      </c>
      <c r="G1482" s="5">
        <v>387</v>
      </c>
      <c r="H1482" t="s">
        <v>48</v>
      </c>
      <c r="I1482" t="s">
        <v>8</v>
      </c>
      <c r="J1482" s="1" t="s">
        <v>147</v>
      </c>
      <c r="K1482" s="1">
        <v>2025</v>
      </c>
    </row>
    <row r="1483" spans="1:11" x14ac:dyDescent="0.35">
      <c r="A1483" s="2">
        <v>45719</v>
      </c>
      <c r="B1483" t="s">
        <v>99</v>
      </c>
      <c r="C1483" t="s">
        <v>21</v>
      </c>
      <c r="D1483" s="1">
        <v>30</v>
      </c>
      <c r="E1483" s="5">
        <v>1259.7</v>
      </c>
      <c r="F1483" s="1">
        <v>3</v>
      </c>
      <c r="G1483" s="5">
        <v>209.97</v>
      </c>
      <c r="H1483" t="s">
        <v>19</v>
      </c>
      <c r="I1483" t="s">
        <v>0</v>
      </c>
      <c r="J1483" s="1" t="s">
        <v>147</v>
      </c>
      <c r="K1483" s="1">
        <v>2025</v>
      </c>
    </row>
    <row r="1484" spans="1:11" x14ac:dyDescent="0.35">
      <c r="A1484" s="2">
        <v>45720</v>
      </c>
      <c r="B1484" t="s">
        <v>129</v>
      </c>
      <c r="C1484" t="s">
        <v>14</v>
      </c>
      <c r="D1484" s="1">
        <v>1</v>
      </c>
      <c r="E1484" s="5">
        <v>359.96</v>
      </c>
      <c r="F1484" s="1">
        <v>5</v>
      </c>
      <c r="G1484" s="5">
        <v>1999.75</v>
      </c>
      <c r="H1484" t="s">
        <v>17</v>
      </c>
      <c r="I1484" t="s">
        <v>13</v>
      </c>
      <c r="J1484" s="1" t="s">
        <v>147</v>
      </c>
      <c r="K1484" s="1">
        <v>2025</v>
      </c>
    </row>
    <row r="1485" spans="1:11" x14ac:dyDescent="0.35">
      <c r="A1485" s="2">
        <v>45721</v>
      </c>
      <c r="B1485" t="s">
        <v>106</v>
      </c>
      <c r="C1485" t="s">
        <v>37</v>
      </c>
      <c r="D1485" s="1">
        <v>3</v>
      </c>
      <c r="E1485" s="5">
        <v>65.97</v>
      </c>
      <c r="F1485" s="1">
        <v>4</v>
      </c>
      <c r="G1485" s="5">
        <v>159.96</v>
      </c>
      <c r="H1485" t="s">
        <v>23</v>
      </c>
      <c r="I1485" t="s">
        <v>2</v>
      </c>
      <c r="J1485" s="1" t="s">
        <v>147</v>
      </c>
      <c r="K1485" s="1">
        <v>2025</v>
      </c>
    </row>
    <row r="1486" spans="1:11" x14ac:dyDescent="0.35">
      <c r="A1486" s="2">
        <v>45722</v>
      </c>
      <c r="B1486" t="s">
        <v>118</v>
      </c>
      <c r="C1486" t="s">
        <v>5</v>
      </c>
      <c r="D1486" s="1">
        <v>0</v>
      </c>
      <c r="E1486" s="5">
        <v>0</v>
      </c>
      <c r="F1486" s="1">
        <v>5</v>
      </c>
      <c r="G1486" s="5">
        <v>24975</v>
      </c>
      <c r="H1486" t="s">
        <v>17</v>
      </c>
      <c r="I1486" t="s">
        <v>4</v>
      </c>
      <c r="J1486" s="1" t="s">
        <v>147</v>
      </c>
      <c r="K1486" s="1">
        <v>2025</v>
      </c>
    </row>
    <row r="1487" spans="1:11" x14ac:dyDescent="0.35">
      <c r="A1487" s="2">
        <v>45723</v>
      </c>
      <c r="B1487" t="s">
        <v>125</v>
      </c>
      <c r="C1487" t="s">
        <v>53</v>
      </c>
      <c r="D1487" s="1">
        <v>1</v>
      </c>
      <c r="E1487" s="5">
        <v>62.99</v>
      </c>
      <c r="F1487" s="1">
        <v>4</v>
      </c>
      <c r="G1487" s="5">
        <v>359.96</v>
      </c>
      <c r="H1487" t="s">
        <v>23</v>
      </c>
      <c r="I1487" t="s">
        <v>8</v>
      </c>
      <c r="J1487" s="1" t="s">
        <v>147</v>
      </c>
      <c r="K1487" s="1">
        <v>2025</v>
      </c>
    </row>
    <row r="1488" spans="1:11" x14ac:dyDescent="0.35">
      <c r="A1488" s="2">
        <v>45724</v>
      </c>
      <c r="B1488" t="s">
        <v>125</v>
      </c>
      <c r="C1488" t="s">
        <v>53</v>
      </c>
      <c r="D1488" s="1">
        <v>1</v>
      </c>
      <c r="E1488" s="5">
        <v>62.99</v>
      </c>
      <c r="F1488" s="1">
        <v>5</v>
      </c>
      <c r="G1488" s="5">
        <v>449.95</v>
      </c>
      <c r="H1488" t="s">
        <v>23</v>
      </c>
      <c r="I1488" t="s">
        <v>8</v>
      </c>
      <c r="J1488" s="1" t="s">
        <v>147</v>
      </c>
      <c r="K1488" s="1">
        <v>2025</v>
      </c>
    </row>
    <row r="1489" spans="1:11" x14ac:dyDescent="0.35">
      <c r="A1489" s="2">
        <v>45725</v>
      </c>
      <c r="B1489" t="s">
        <v>112</v>
      </c>
      <c r="C1489" t="s">
        <v>39</v>
      </c>
      <c r="D1489" s="1">
        <v>3</v>
      </c>
      <c r="E1489" s="5">
        <v>623.97</v>
      </c>
      <c r="F1489" s="1">
        <v>3</v>
      </c>
      <c r="G1489" s="5">
        <v>779.97</v>
      </c>
      <c r="H1489" t="s">
        <v>29</v>
      </c>
      <c r="I1489" t="s">
        <v>3</v>
      </c>
      <c r="J1489" s="1" t="s">
        <v>147</v>
      </c>
      <c r="K1489" s="1">
        <v>2025</v>
      </c>
    </row>
    <row r="1490" spans="1:11" x14ac:dyDescent="0.35">
      <c r="A1490" s="2">
        <v>45726</v>
      </c>
      <c r="B1490" t="s">
        <v>98</v>
      </c>
      <c r="C1490" t="s">
        <v>20</v>
      </c>
      <c r="D1490" s="1">
        <v>0</v>
      </c>
      <c r="E1490" s="5">
        <v>0</v>
      </c>
      <c r="F1490" s="1">
        <v>5</v>
      </c>
      <c r="G1490" s="5">
        <v>499.95</v>
      </c>
      <c r="H1490" t="s">
        <v>19</v>
      </c>
      <c r="I1490" t="s">
        <v>0</v>
      </c>
      <c r="J1490" s="1" t="s">
        <v>147</v>
      </c>
      <c r="K1490" s="1">
        <v>2025</v>
      </c>
    </row>
    <row r="1491" spans="1:11" x14ac:dyDescent="0.35">
      <c r="A1491" s="2">
        <v>45727</v>
      </c>
      <c r="B1491" t="s">
        <v>124</v>
      </c>
      <c r="C1491" t="s">
        <v>51</v>
      </c>
      <c r="D1491" s="1">
        <v>3</v>
      </c>
      <c r="E1491" s="5">
        <v>290.25</v>
      </c>
      <c r="F1491" s="1">
        <v>3</v>
      </c>
      <c r="G1491" s="5">
        <v>387</v>
      </c>
      <c r="H1491" t="s">
        <v>52</v>
      </c>
      <c r="I1491" t="s">
        <v>8</v>
      </c>
      <c r="J1491" s="1" t="s">
        <v>147</v>
      </c>
      <c r="K1491" s="1">
        <v>2025</v>
      </c>
    </row>
    <row r="1492" spans="1:11" x14ac:dyDescent="0.35">
      <c r="A1492" s="2">
        <v>45728</v>
      </c>
      <c r="B1492" t="s">
        <v>112</v>
      </c>
      <c r="C1492" t="s">
        <v>39</v>
      </c>
      <c r="D1492" s="1">
        <v>3</v>
      </c>
      <c r="E1492" s="5">
        <v>623.97</v>
      </c>
      <c r="F1492" s="1">
        <v>1</v>
      </c>
      <c r="G1492" s="5">
        <v>259.99</v>
      </c>
      <c r="H1492" t="s">
        <v>29</v>
      </c>
      <c r="I1492" t="s">
        <v>3</v>
      </c>
      <c r="J1492" s="1" t="s">
        <v>147</v>
      </c>
      <c r="K1492" s="1">
        <v>2025</v>
      </c>
    </row>
    <row r="1493" spans="1:11" x14ac:dyDescent="0.35">
      <c r="A1493" s="2">
        <v>45729</v>
      </c>
      <c r="B1493" t="s">
        <v>117</v>
      </c>
      <c r="C1493" t="s">
        <v>42</v>
      </c>
      <c r="D1493" s="1">
        <v>1</v>
      </c>
      <c r="E1493" s="5">
        <v>584.99</v>
      </c>
      <c r="F1493" s="1">
        <v>4</v>
      </c>
      <c r="G1493" s="5">
        <v>2599.96</v>
      </c>
      <c r="H1493" t="s">
        <v>29</v>
      </c>
      <c r="I1493" t="s">
        <v>3</v>
      </c>
      <c r="J1493" s="1" t="s">
        <v>147</v>
      </c>
      <c r="K1493" s="1">
        <v>2025</v>
      </c>
    </row>
    <row r="1494" spans="1:11" x14ac:dyDescent="0.35">
      <c r="A1494" s="2">
        <v>45730</v>
      </c>
      <c r="B1494" t="s">
        <v>116</v>
      </c>
      <c r="C1494" t="s">
        <v>37</v>
      </c>
      <c r="D1494" s="1">
        <v>1</v>
      </c>
      <c r="E1494" s="5">
        <v>20</v>
      </c>
      <c r="F1494" s="1">
        <v>5</v>
      </c>
      <c r="G1494" s="5">
        <v>199.95</v>
      </c>
      <c r="H1494" t="s">
        <v>23</v>
      </c>
      <c r="I1494" t="s">
        <v>3</v>
      </c>
      <c r="J1494" s="1" t="s">
        <v>147</v>
      </c>
      <c r="K1494" s="1">
        <v>2025</v>
      </c>
    </row>
    <row r="1495" spans="1:11" x14ac:dyDescent="0.35">
      <c r="A1495" s="2">
        <v>45731</v>
      </c>
      <c r="B1495" t="s">
        <v>103</v>
      </c>
      <c r="C1495" t="s">
        <v>27</v>
      </c>
      <c r="D1495" s="1">
        <v>2</v>
      </c>
      <c r="E1495" s="5">
        <v>469</v>
      </c>
      <c r="F1495" s="1">
        <v>5</v>
      </c>
      <c r="G1495" s="5">
        <v>1379.4</v>
      </c>
      <c r="H1495" t="s">
        <v>19</v>
      </c>
      <c r="I1495" t="s">
        <v>0</v>
      </c>
      <c r="J1495" s="1" t="s">
        <v>147</v>
      </c>
      <c r="K1495" s="1">
        <v>2025</v>
      </c>
    </row>
    <row r="1496" spans="1:11" x14ac:dyDescent="0.35">
      <c r="A1496" s="2">
        <v>45732</v>
      </c>
      <c r="B1496" t="s">
        <v>109</v>
      </c>
      <c r="C1496" t="s">
        <v>31</v>
      </c>
      <c r="D1496" s="1">
        <v>1</v>
      </c>
      <c r="E1496" s="5">
        <v>89.91</v>
      </c>
      <c r="F1496" s="1">
        <v>4</v>
      </c>
      <c r="G1496" s="5">
        <v>479.52</v>
      </c>
      <c r="H1496" t="s">
        <v>33</v>
      </c>
      <c r="I1496" t="s">
        <v>2</v>
      </c>
      <c r="J1496" s="1" t="s">
        <v>147</v>
      </c>
      <c r="K1496" s="1">
        <v>2025</v>
      </c>
    </row>
    <row r="1497" spans="1:11" x14ac:dyDescent="0.35">
      <c r="A1497" s="2">
        <v>45733</v>
      </c>
      <c r="B1497" t="s">
        <v>98</v>
      </c>
      <c r="C1497" t="s">
        <v>20</v>
      </c>
      <c r="D1497" s="1">
        <v>0</v>
      </c>
      <c r="E1497" s="5">
        <v>0</v>
      </c>
      <c r="F1497" s="1">
        <v>5</v>
      </c>
      <c r="G1497" s="5">
        <v>499.95</v>
      </c>
      <c r="H1497" t="s">
        <v>19</v>
      </c>
      <c r="I1497" t="s">
        <v>0</v>
      </c>
      <c r="J1497" s="1" t="s">
        <v>147</v>
      </c>
      <c r="K1497" s="1">
        <v>2025</v>
      </c>
    </row>
    <row r="1498" spans="1:11" x14ac:dyDescent="0.35">
      <c r="A1498" s="2">
        <v>45734</v>
      </c>
      <c r="B1498" t="s">
        <v>114</v>
      </c>
      <c r="C1498" t="s">
        <v>43</v>
      </c>
      <c r="D1498" s="1">
        <v>2</v>
      </c>
      <c r="E1498" s="5">
        <v>40</v>
      </c>
      <c r="F1498" s="1">
        <v>3</v>
      </c>
      <c r="G1498" s="5">
        <v>119.97</v>
      </c>
      <c r="H1498" t="s">
        <v>26</v>
      </c>
      <c r="I1498" t="s">
        <v>3</v>
      </c>
      <c r="J1498" s="1" t="s">
        <v>147</v>
      </c>
      <c r="K1498" s="1">
        <v>2025</v>
      </c>
    </row>
    <row r="1499" spans="1:11" x14ac:dyDescent="0.35">
      <c r="A1499" s="2">
        <v>45735</v>
      </c>
      <c r="B1499" t="s">
        <v>99</v>
      </c>
      <c r="C1499" t="s">
        <v>21</v>
      </c>
      <c r="D1499" s="1">
        <v>3</v>
      </c>
      <c r="E1499" s="5">
        <v>125.97</v>
      </c>
      <c r="F1499" s="1">
        <v>2</v>
      </c>
      <c r="G1499" s="5">
        <v>139.97999999999999</v>
      </c>
      <c r="H1499" t="s">
        <v>19</v>
      </c>
      <c r="I1499" t="s">
        <v>0</v>
      </c>
      <c r="J1499" s="1" t="s">
        <v>147</v>
      </c>
      <c r="K1499" s="1">
        <v>2025</v>
      </c>
    </row>
    <row r="1500" spans="1:11" x14ac:dyDescent="0.35">
      <c r="A1500" s="2">
        <v>45736</v>
      </c>
      <c r="B1500" t="s">
        <v>96</v>
      </c>
      <c r="C1500" t="s">
        <v>1</v>
      </c>
      <c r="D1500" s="1">
        <v>2</v>
      </c>
      <c r="E1500" s="5">
        <v>691.18</v>
      </c>
      <c r="F1500" s="1">
        <v>2</v>
      </c>
      <c r="G1500" s="5">
        <v>863.98</v>
      </c>
      <c r="H1500" t="s">
        <v>17</v>
      </c>
      <c r="I1500" t="s">
        <v>0</v>
      </c>
      <c r="J1500" s="1" t="s">
        <v>147</v>
      </c>
      <c r="K1500" s="1">
        <v>2025</v>
      </c>
    </row>
    <row r="1501" spans="1:11" x14ac:dyDescent="0.35">
      <c r="A1501" s="2">
        <v>45737</v>
      </c>
      <c r="B1501" t="s">
        <v>99</v>
      </c>
      <c r="C1501" t="s">
        <v>21</v>
      </c>
      <c r="D1501" s="1">
        <v>0</v>
      </c>
      <c r="E1501" s="5">
        <v>0</v>
      </c>
      <c r="F1501" s="1">
        <v>5</v>
      </c>
      <c r="G1501" s="5">
        <v>349.95</v>
      </c>
      <c r="H1501" t="s">
        <v>19</v>
      </c>
      <c r="I1501" t="s">
        <v>0</v>
      </c>
      <c r="J1501" s="1" t="s">
        <v>147</v>
      </c>
      <c r="K1501" s="1">
        <v>2025</v>
      </c>
    </row>
    <row r="1502" spans="1:11" x14ac:dyDescent="0.35">
      <c r="A1502" s="2">
        <v>45738</v>
      </c>
      <c r="B1502" t="s">
        <v>119</v>
      </c>
      <c r="C1502" t="s">
        <v>45</v>
      </c>
      <c r="D1502" s="1">
        <v>1</v>
      </c>
      <c r="E1502" s="5">
        <v>35</v>
      </c>
      <c r="F1502" s="1">
        <v>2</v>
      </c>
      <c r="G1502" s="5">
        <v>140</v>
      </c>
      <c r="H1502" t="s">
        <v>46</v>
      </c>
      <c r="I1502" t="s">
        <v>4</v>
      </c>
      <c r="J1502" s="1" t="s">
        <v>147</v>
      </c>
      <c r="K1502" s="1">
        <v>2025</v>
      </c>
    </row>
    <row r="1503" spans="1:11" x14ac:dyDescent="0.35">
      <c r="A1503" s="2">
        <v>45739</v>
      </c>
      <c r="B1503" t="s">
        <v>98</v>
      </c>
      <c r="C1503" t="s">
        <v>20</v>
      </c>
      <c r="D1503" s="1">
        <v>1</v>
      </c>
      <c r="E1503" s="5">
        <v>64.989999999999995</v>
      </c>
      <c r="F1503" s="1">
        <v>1</v>
      </c>
      <c r="G1503" s="5">
        <v>99.99</v>
      </c>
      <c r="H1503" t="s">
        <v>19</v>
      </c>
      <c r="I1503" t="s">
        <v>0</v>
      </c>
      <c r="J1503" s="1" t="s">
        <v>147</v>
      </c>
      <c r="K1503" s="1">
        <v>2025</v>
      </c>
    </row>
    <row r="1504" spans="1:11" x14ac:dyDescent="0.35">
      <c r="A1504" s="2">
        <v>45740</v>
      </c>
      <c r="B1504" t="s">
        <v>109</v>
      </c>
      <c r="C1504" t="s">
        <v>31</v>
      </c>
      <c r="D1504" s="1">
        <v>2</v>
      </c>
      <c r="E1504" s="5">
        <v>179.82</v>
      </c>
      <c r="F1504" s="1">
        <v>4</v>
      </c>
      <c r="G1504" s="5">
        <v>479.52</v>
      </c>
      <c r="H1504" t="s">
        <v>33</v>
      </c>
      <c r="I1504" t="s">
        <v>2</v>
      </c>
      <c r="J1504" s="1" t="s">
        <v>147</v>
      </c>
      <c r="K1504" s="1">
        <v>2025</v>
      </c>
    </row>
    <row r="1505" spans="1:11" x14ac:dyDescent="0.35">
      <c r="A1505" s="2">
        <v>45741</v>
      </c>
      <c r="B1505" t="s">
        <v>99</v>
      </c>
      <c r="C1505" t="s">
        <v>21</v>
      </c>
      <c r="D1505" s="1">
        <v>3</v>
      </c>
      <c r="E1505" s="5">
        <v>125.97</v>
      </c>
      <c r="F1505" s="1">
        <v>3</v>
      </c>
      <c r="G1505" s="5">
        <v>209.97</v>
      </c>
      <c r="H1505" t="s">
        <v>19</v>
      </c>
      <c r="I1505" t="s">
        <v>0</v>
      </c>
      <c r="J1505" s="1" t="s">
        <v>147</v>
      </c>
      <c r="K1505" s="1">
        <v>2025</v>
      </c>
    </row>
    <row r="1506" spans="1:11" x14ac:dyDescent="0.35">
      <c r="A1506" s="2">
        <v>45742</v>
      </c>
      <c r="B1506" t="s">
        <v>131</v>
      </c>
      <c r="C1506" t="s">
        <v>16</v>
      </c>
      <c r="D1506" s="1">
        <v>0</v>
      </c>
      <c r="E1506" s="5">
        <v>0</v>
      </c>
      <c r="F1506" s="1">
        <v>5</v>
      </c>
      <c r="G1506" s="5">
        <v>265.75</v>
      </c>
      <c r="H1506" t="s">
        <v>58</v>
      </c>
      <c r="I1506" t="s">
        <v>13</v>
      </c>
      <c r="J1506" s="1" t="s">
        <v>147</v>
      </c>
      <c r="K1506" s="1">
        <v>2025</v>
      </c>
    </row>
    <row r="1507" spans="1:11" x14ac:dyDescent="0.35">
      <c r="A1507" s="2">
        <v>45743</v>
      </c>
      <c r="B1507" t="s">
        <v>106</v>
      </c>
      <c r="C1507" t="s">
        <v>37</v>
      </c>
      <c r="D1507" s="1">
        <v>1</v>
      </c>
      <c r="E1507" s="5">
        <v>21.99</v>
      </c>
      <c r="F1507" s="1">
        <v>1</v>
      </c>
      <c r="G1507" s="5">
        <v>39.99</v>
      </c>
      <c r="H1507" t="s">
        <v>23</v>
      </c>
      <c r="I1507" t="s">
        <v>2</v>
      </c>
      <c r="J1507" s="1" t="s">
        <v>147</v>
      </c>
      <c r="K1507" s="1">
        <v>2025</v>
      </c>
    </row>
    <row r="1508" spans="1:11" x14ac:dyDescent="0.35">
      <c r="A1508" s="2">
        <v>45744</v>
      </c>
      <c r="B1508" t="s">
        <v>104</v>
      </c>
      <c r="C1508" t="s">
        <v>28</v>
      </c>
      <c r="D1508" s="1">
        <v>1</v>
      </c>
      <c r="E1508" s="5">
        <v>199.99</v>
      </c>
      <c r="F1508" s="1">
        <v>4</v>
      </c>
      <c r="G1508" s="5">
        <v>999.96</v>
      </c>
      <c r="H1508" t="s">
        <v>29</v>
      </c>
      <c r="I1508" t="s">
        <v>2</v>
      </c>
      <c r="J1508" s="1" t="s">
        <v>147</v>
      </c>
      <c r="K1508" s="1">
        <v>2025</v>
      </c>
    </row>
    <row r="1509" spans="1:11" x14ac:dyDescent="0.35">
      <c r="A1509" s="2">
        <v>45745</v>
      </c>
      <c r="B1509" t="s">
        <v>111</v>
      </c>
      <c r="C1509" t="s">
        <v>34</v>
      </c>
      <c r="D1509" s="1">
        <v>0</v>
      </c>
      <c r="E1509" s="5">
        <v>0</v>
      </c>
      <c r="F1509" s="1">
        <v>2</v>
      </c>
      <c r="G1509" s="5">
        <v>239.98</v>
      </c>
      <c r="H1509" t="s">
        <v>35</v>
      </c>
      <c r="I1509" t="s">
        <v>2</v>
      </c>
      <c r="J1509" s="1" t="s">
        <v>147</v>
      </c>
      <c r="K1509" s="1">
        <v>2025</v>
      </c>
    </row>
    <row r="1510" spans="1:11" x14ac:dyDescent="0.35">
      <c r="A1510" s="2">
        <v>45746</v>
      </c>
      <c r="B1510" t="s">
        <v>110</v>
      </c>
      <c r="C1510" t="s">
        <v>32</v>
      </c>
      <c r="D1510" s="1">
        <v>0</v>
      </c>
      <c r="E1510" s="5">
        <v>0</v>
      </c>
      <c r="F1510" s="1">
        <v>3</v>
      </c>
      <c r="G1510" s="5">
        <v>125.64</v>
      </c>
      <c r="H1510" t="s">
        <v>33</v>
      </c>
      <c r="I1510" t="s">
        <v>2</v>
      </c>
      <c r="J1510" s="1" t="s">
        <v>147</v>
      </c>
      <c r="K1510" s="1">
        <v>2025</v>
      </c>
    </row>
    <row r="1511" spans="1:11" x14ac:dyDescent="0.35">
      <c r="A1511" s="2">
        <v>45747</v>
      </c>
      <c r="B1511" t="s">
        <v>104</v>
      </c>
      <c r="C1511" t="s">
        <v>28</v>
      </c>
      <c r="D1511" s="1">
        <v>1</v>
      </c>
      <c r="E1511" s="5">
        <v>199.99</v>
      </c>
      <c r="F1511" s="1">
        <v>3</v>
      </c>
      <c r="G1511" s="5">
        <v>749.97</v>
      </c>
      <c r="H1511" t="s">
        <v>29</v>
      </c>
      <c r="I1511" t="s">
        <v>2</v>
      </c>
      <c r="J1511" s="1" t="s">
        <v>147</v>
      </c>
      <c r="K1511" s="1">
        <v>2025</v>
      </c>
    </row>
    <row r="1512" spans="1:11" x14ac:dyDescent="0.35">
      <c r="A1512" s="2">
        <v>45748</v>
      </c>
      <c r="B1512" t="s">
        <v>104</v>
      </c>
      <c r="C1512" t="s">
        <v>28</v>
      </c>
      <c r="D1512" s="1">
        <v>1</v>
      </c>
      <c r="E1512" s="5">
        <v>199.99</v>
      </c>
      <c r="F1512" s="1">
        <v>4</v>
      </c>
      <c r="G1512" s="5">
        <v>999.96</v>
      </c>
      <c r="H1512" t="s">
        <v>29</v>
      </c>
      <c r="I1512" t="s">
        <v>2</v>
      </c>
      <c r="J1512" s="1" t="s">
        <v>148</v>
      </c>
      <c r="K1512" s="1">
        <v>2025</v>
      </c>
    </row>
    <row r="1513" spans="1:11" x14ac:dyDescent="0.35">
      <c r="A1513" s="2">
        <v>45749</v>
      </c>
      <c r="B1513" t="s">
        <v>105</v>
      </c>
      <c r="C1513" t="s">
        <v>36</v>
      </c>
      <c r="D1513" s="1">
        <v>2</v>
      </c>
      <c r="E1513" s="5">
        <v>77.98</v>
      </c>
      <c r="F1513" s="1">
        <v>5</v>
      </c>
      <c r="G1513" s="5">
        <v>299.95</v>
      </c>
      <c r="H1513" t="s">
        <v>35</v>
      </c>
      <c r="I1513" t="s">
        <v>2</v>
      </c>
      <c r="J1513" s="1" t="s">
        <v>148</v>
      </c>
      <c r="K1513" s="1">
        <v>2025</v>
      </c>
    </row>
    <row r="1514" spans="1:11" x14ac:dyDescent="0.35">
      <c r="A1514" s="2">
        <v>45750</v>
      </c>
      <c r="B1514" t="s">
        <v>112</v>
      </c>
      <c r="C1514" t="s">
        <v>39</v>
      </c>
      <c r="D1514" s="1">
        <v>2</v>
      </c>
      <c r="E1514" s="5">
        <v>415.98</v>
      </c>
      <c r="F1514" s="1">
        <v>1</v>
      </c>
      <c r="G1514" s="5">
        <v>259.99</v>
      </c>
      <c r="H1514" t="s">
        <v>29</v>
      </c>
      <c r="I1514" t="s">
        <v>3</v>
      </c>
      <c r="J1514" s="1" t="s">
        <v>148</v>
      </c>
      <c r="K1514" s="1">
        <v>2025</v>
      </c>
    </row>
    <row r="1515" spans="1:11" x14ac:dyDescent="0.35">
      <c r="A1515" s="2">
        <v>45751</v>
      </c>
      <c r="B1515" t="s">
        <v>131</v>
      </c>
      <c r="C1515" t="s">
        <v>16</v>
      </c>
      <c r="D1515" s="1">
        <v>0</v>
      </c>
      <c r="E1515" s="5">
        <v>0</v>
      </c>
      <c r="F1515" s="1">
        <v>5</v>
      </c>
      <c r="G1515" s="5">
        <v>265.75</v>
      </c>
      <c r="H1515" t="s">
        <v>58</v>
      </c>
      <c r="I1515" t="s">
        <v>13</v>
      </c>
      <c r="J1515" s="1" t="s">
        <v>148</v>
      </c>
      <c r="K1515" s="1">
        <v>2025</v>
      </c>
    </row>
    <row r="1516" spans="1:11" x14ac:dyDescent="0.35">
      <c r="A1516" s="2">
        <v>45752</v>
      </c>
      <c r="B1516" t="s">
        <v>122</v>
      </c>
      <c r="C1516" t="s">
        <v>49</v>
      </c>
      <c r="D1516" s="1">
        <v>1</v>
      </c>
      <c r="E1516" s="5">
        <v>211.65</v>
      </c>
      <c r="F1516" s="1">
        <v>4</v>
      </c>
      <c r="G1516" s="5">
        <v>996</v>
      </c>
      <c r="H1516" t="s">
        <v>133</v>
      </c>
      <c r="I1516" t="s">
        <v>8</v>
      </c>
      <c r="J1516" s="1" t="s">
        <v>148</v>
      </c>
      <c r="K1516" s="1">
        <v>2025</v>
      </c>
    </row>
    <row r="1517" spans="1:11" x14ac:dyDescent="0.35">
      <c r="A1517" s="2">
        <v>45753</v>
      </c>
      <c r="B1517" t="s">
        <v>126</v>
      </c>
      <c r="C1517" t="s">
        <v>9</v>
      </c>
      <c r="D1517" s="1">
        <v>0</v>
      </c>
      <c r="E1517" s="5">
        <v>0</v>
      </c>
      <c r="F1517" s="1">
        <v>1</v>
      </c>
      <c r="G1517" s="5">
        <v>89.99</v>
      </c>
      <c r="H1517" t="s">
        <v>54</v>
      </c>
      <c r="I1517" t="s">
        <v>8</v>
      </c>
      <c r="J1517" s="1" t="s">
        <v>148</v>
      </c>
      <c r="K1517" s="1">
        <v>2025</v>
      </c>
    </row>
    <row r="1518" spans="1:11" x14ac:dyDescent="0.35">
      <c r="A1518" s="2">
        <v>45754</v>
      </c>
      <c r="B1518" t="s">
        <v>124</v>
      </c>
      <c r="C1518" t="s">
        <v>51</v>
      </c>
      <c r="D1518" s="1">
        <v>3</v>
      </c>
      <c r="E1518" s="5">
        <v>290.25</v>
      </c>
      <c r="F1518" s="1">
        <v>2</v>
      </c>
      <c r="G1518" s="5">
        <v>258</v>
      </c>
      <c r="H1518" t="s">
        <v>52</v>
      </c>
      <c r="I1518" t="s">
        <v>8</v>
      </c>
      <c r="J1518" s="1" t="s">
        <v>148</v>
      </c>
      <c r="K1518" s="1">
        <v>2025</v>
      </c>
    </row>
    <row r="1519" spans="1:11" x14ac:dyDescent="0.35">
      <c r="A1519" s="2">
        <v>45755</v>
      </c>
      <c r="B1519" t="s">
        <v>99</v>
      </c>
      <c r="C1519" t="s">
        <v>21</v>
      </c>
      <c r="D1519" s="1">
        <v>2</v>
      </c>
      <c r="E1519" s="5">
        <v>83.98</v>
      </c>
      <c r="F1519" s="1">
        <v>4</v>
      </c>
      <c r="G1519" s="5">
        <v>279.95999999999998</v>
      </c>
      <c r="H1519" t="s">
        <v>19</v>
      </c>
      <c r="I1519" t="s">
        <v>0</v>
      </c>
      <c r="J1519" s="1" t="s">
        <v>148</v>
      </c>
      <c r="K1519" s="1">
        <v>2025</v>
      </c>
    </row>
    <row r="1520" spans="1:11" x14ac:dyDescent="0.35">
      <c r="A1520" s="2">
        <v>45756</v>
      </c>
      <c r="B1520" t="s">
        <v>128</v>
      </c>
      <c r="C1520" t="s">
        <v>11</v>
      </c>
      <c r="D1520" s="1">
        <v>2</v>
      </c>
      <c r="E1520" s="5">
        <v>149.97999999999999</v>
      </c>
      <c r="F1520" s="1">
        <v>2</v>
      </c>
      <c r="G1520" s="5">
        <v>199.98</v>
      </c>
      <c r="H1520" t="s">
        <v>23</v>
      </c>
      <c r="I1520" t="s">
        <v>12</v>
      </c>
      <c r="J1520" s="1" t="s">
        <v>148</v>
      </c>
      <c r="K1520" s="1">
        <v>2025</v>
      </c>
    </row>
    <row r="1521" spans="1:11" x14ac:dyDescent="0.35">
      <c r="A1521" s="2">
        <v>45757</v>
      </c>
      <c r="B1521" t="s">
        <v>115</v>
      </c>
      <c r="C1521" t="s">
        <v>44</v>
      </c>
      <c r="D1521" s="1">
        <v>0</v>
      </c>
      <c r="E1521" s="5">
        <v>0</v>
      </c>
      <c r="F1521" s="1">
        <v>4</v>
      </c>
      <c r="G1521" s="5">
        <v>1306.76</v>
      </c>
      <c r="H1521" t="s">
        <v>41</v>
      </c>
      <c r="I1521" t="s">
        <v>3</v>
      </c>
      <c r="J1521" s="1" t="s">
        <v>148</v>
      </c>
      <c r="K1521" s="1">
        <v>2025</v>
      </c>
    </row>
    <row r="1522" spans="1:11" x14ac:dyDescent="0.35">
      <c r="A1522" s="2">
        <v>45758</v>
      </c>
      <c r="B1522" t="s">
        <v>127</v>
      </c>
      <c r="C1522" t="s">
        <v>10</v>
      </c>
      <c r="D1522" s="1">
        <v>1</v>
      </c>
      <c r="E1522" s="5">
        <v>38.99</v>
      </c>
      <c r="F1522" s="1">
        <v>3</v>
      </c>
      <c r="G1522" s="5">
        <v>179.97</v>
      </c>
      <c r="H1522" t="s">
        <v>55</v>
      </c>
      <c r="I1522" t="s">
        <v>12</v>
      </c>
      <c r="J1522" s="1" t="s">
        <v>148</v>
      </c>
      <c r="K1522" s="1">
        <v>2025</v>
      </c>
    </row>
    <row r="1523" spans="1:11" x14ac:dyDescent="0.35">
      <c r="A1523" s="2">
        <v>45759</v>
      </c>
      <c r="B1523" t="s">
        <v>110</v>
      </c>
      <c r="C1523" t="s">
        <v>32</v>
      </c>
      <c r="D1523" s="1">
        <v>0</v>
      </c>
      <c r="E1523" s="5">
        <v>0</v>
      </c>
      <c r="F1523" s="1">
        <v>2</v>
      </c>
      <c r="G1523" s="5">
        <v>83.76</v>
      </c>
      <c r="H1523" t="s">
        <v>33</v>
      </c>
      <c r="I1523" t="s">
        <v>2</v>
      </c>
      <c r="J1523" s="1" t="s">
        <v>148</v>
      </c>
      <c r="K1523" s="1">
        <v>2025</v>
      </c>
    </row>
    <row r="1524" spans="1:11" x14ac:dyDescent="0.35">
      <c r="A1524" s="2">
        <v>45760</v>
      </c>
      <c r="B1524" t="s">
        <v>121</v>
      </c>
      <c r="C1524" t="s">
        <v>7</v>
      </c>
      <c r="D1524" s="1">
        <v>1</v>
      </c>
      <c r="E1524" s="5">
        <v>12</v>
      </c>
      <c r="F1524" s="1">
        <v>5</v>
      </c>
      <c r="G1524" s="5">
        <v>100</v>
      </c>
      <c r="H1524" t="s">
        <v>48</v>
      </c>
      <c r="I1524" t="s">
        <v>8</v>
      </c>
      <c r="J1524" s="1" t="s">
        <v>148</v>
      </c>
      <c r="K1524" s="1">
        <v>2025</v>
      </c>
    </row>
    <row r="1525" spans="1:11" x14ac:dyDescent="0.35">
      <c r="A1525" s="2">
        <v>45761</v>
      </c>
      <c r="B1525" t="s">
        <v>131</v>
      </c>
      <c r="C1525" t="s">
        <v>16</v>
      </c>
      <c r="D1525" s="1">
        <v>36</v>
      </c>
      <c r="E1525" s="5">
        <v>1243.8</v>
      </c>
      <c r="F1525" s="1">
        <v>1</v>
      </c>
      <c r="G1525" s="5">
        <v>53.15</v>
      </c>
      <c r="H1525" t="s">
        <v>58</v>
      </c>
      <c r="I1525" t="s">
        <v>13</v>
      </c>
      <c r="J1525" s="1" t="s">
        <v>148</v>
      </c>
      <c r="K1525" s="1">
        <v>2025</v>
      </c>
    </row>
    <row r="1526" spans="1:11" x14ac:dyDescent="0.35">
      <c r="A1526" s="2">
        <v>45762</v>
      </c>
      <c r="B1526" t="s">
        <v>108</v>
      </c>
      <c r="C1526" t="s">
        <v>30</v>
      </c>
      <c r="D1526" s="1">
        <v>2</v>
      </c>
      <c r="E1526" s="5">
        <v>65.42</v>
      </c>
      <c r="F1526" s="1">
        <v>4</v>
      </c>
      <c r="G1526" s="5">
        <v>201.28</v>
      </c>
      <c r="H1526" t="s">
        <v>33</v>
      </c>
      <c r="I1526" t="s">
        <v>2</v>
      </c>
      <c r="J1526" s="1" t="s">
        <v>148</v>
      </c>
      <c r="K1526" s="1">
        <v>2025</v>
      </c>
    </row>
    <row r="1527" spans="1:11" x14ac:dyDescent="0.35">
      <c r="A1527" s="2">
        <v>45763</v>
      </c>
      <c r="B1527" t="s">
        <v>129</v>
      </c>
      <c r="C1527" t="s">
        <v>14</v>
      </c>
      <c r="D1527" s="1">
        <v>2</v>
      </c>
      <c r="E1527" s="5">
        <v>719.92</v>
      </c>
      <c r="F1527" s="1">
        <v>3</v>
      </c>
      <c r="G1527" s="5">
        <v>1199.8499999999999</v>
      </c>
      <c r="H1527" t="s">
        <v>17</v>
      </c>
      <c r="I1527" t="s">
        <v>13</v>
      </c>
      <c r="J1527" s="1" t="s">
        <v>148</v>
      </c>
      <c r="K1527" s="1">
        <v>2025</v>
      </c>
    </row>
    <row r="1528" spans="1:11" x14ac:dyDescent="0.35">
      <c r="A1528" s="2">
        <v>45764</v>
      </c>
      <c r="B1528" t="s">
        <v>101</v>
      </c>
      <c r="C1528" t="s">
        <v>24</v>
      </c>
      <c r="D1528" s="1">
        <v>3</v>
      </c>
      <c r="E1528" s="5">
        <v>42</v>
      </c>
      <c r="F1528" s="1">
        <v>4</v>
      </c>
      <c r="G1528" s="5">
        <v>111.96</v>
      </c>
      <c r="H1528" t="s">
        <v>23</v>
      </c>
      <c r="I1528" t="s">
        <v>0</v>
      </c>
      <c r="J1528" s="1" t="s">
        <v>148</v>
      </c>
      <c r="K1528" s="1">
        <v>2025</v>
      </c>
    </row>
    <row r="1529" spans="1:11" x14ac:dyDescent="0.35">
      <c r="A1529" s="2">
        <v>45765</v>
      </c>
      <c r="B1529" t="s">
        <v>106</v>
      </c>
      <c r="C1529" t="s">
        <v>37</v>
      </c>
      <c r="D1529" s="1">
        <v>1</v>
      </c>
      <c r="E1529" s="5">
        <v>21.99</v>
      </c>
      <c r="F1529" s="1">
        <v>2</v>
      </c>
      <c r="G1529" s="5">
        <v>79.98</v>
      </c>
      <c r="H1529" t="s">
        <v>23</v>
      </c>
      <c r="I1529" t="s">
        <v>2</v>
      </c>
      <c r="J1529" s="1" t="s">
        <v>148</v>
      </c>
      <c r="K1529" s="1">
        <v>2025</v>
      </c>
    </row>
    <row r="1530" spans="1:11" x14ac:dyDescent="0.35">
      <c r="A1530" s="2">
        <v>45766</v>
      </c>
      <c r="B1530" t="s">
        <v>123</v>
      </c>
      <c r="C1530" t="s">
        <v>50</v>
      </c>
      <c r="D1530" s="1">
        <v>1</v>
      </c>
      <c r="E1530" s="5">
        <v>96.75</v>
      </c>
      <c r="F1530" s="1">
        <v>3</v>
      </c>
      <c r="G1530" s="5">
        <v>387</v>
      </c>
      <c r="H1530" t="s">
        <v>48</v>
      </c>
      <c r="I1530" t="s">
        <v>8</v>
      </c>
      <c r="J1530" s="1" t="s">
        <v>148</v>
      </c>
      <c r="K1530" s="1">
        <v>2025</v>
      </c>
    </row>
    <row r="1531" spans="1:11" x14ac:dyDescent="0.35">
      <c r="A1531" s="2">
        <v>45767</v>
      </c>
      <c r="B1531" t="s">
        <v>98</v>
      </c>
      <c r="C1531" t="s">
        <v>20</v>
      </c>
      <c r="D1531" s="1">
        <v>0</v>
      </c>
      <c r="E1531" s="5">
        <v>0</v>
      </c>
      <c r="F1531" s="1">
        <v>2</v>
      </c>
      <c r="G1531" s="5">
        <v>199.98</v>
      </c>
      <c r="H1531" t="s">
        <v>19</v>
      </c>
      <c r="I1531" t="s">
        <v>0</v>
      </c>
      <c r="J1531" s="1" t="s">
        <v>148</v>
      </c>
      <c r="K1531" s="1">
        <v>2025</v>
      </c>
    </row>
    <row r="1532" spans="1:11" x14ac:dyDescent="0.35">
      <c r="A1532" s="2">
        <v>45768</v>
      </c>
      <c r="B1532" t="s">
        <v>115</v>
      </c>
      <c r="C1532" t="s">
        <v>44</v>
      </c>
      <c r="D1532" s="1">
        <v>3</v>
      </c>
      <c r="E1532" s="5">
        <v>882.06</v>
      </c>
      <c r="F1532" s="1">
        <v>5</v>
      </c>
      <c r="G1532" s="5">
        <v>1633.45</v>
      </c>
      <c r="H1532" t="s">
        <v>41</v>
      </c>
      <c r="I1532" t="s">
        <v>3</v>
      </c>
      <c r="J1532" s="1" t="s">
        <v>148</v>
      </c>
      <c r="K1532" s="1">
        <v>2025</v>
      </c>
    </row>
    <row r="1533" spans="1:11" x14ac:dyDescent="0.35">
      <c r="A1533" s="2">
        <v>45769</v>
      </c>
      <c r="B1533" t="s">
        <v>128</v>
      </c>
      <c r="C1533" t="s">
        <v>11</v>
      </c>
      <c r="D1533" s="1">
        <v>1</v>
      </c>
      <c r="E1533" s="5">
        <v>74.989999999999995</v>
      </c>
      <c r="F1533" s="1">
        <v>4</v>
      </c>
      <c r="G1533" s="5">
        <v>399.96</v>
      </c>
      <c r="H1533" t="s">
        <v>23</v>
      </c>
      <c r="I1533" t="s">
        <v>12</v>
      </c>
      <c r="J1533" s="1" t="s">
        <v>148</v>
      </c>
      <c r="K1533" s="1">
        <v>2025</v>
      </c>
    </row>
    <row r="1534" spans="1:11" x14ac:dyDescent="0.35">
      <c r="A1534" s="2">
        <v>45770</v>
      </c>
      <c r="B1534" t="s">
        <v>110</v>
      </c>
      <c r="C1534" t="s">
        <v>32</v>
      </c>
      <c r="D1534" s="1">
        <v>0</v>
      </c>
      <c r="E1534" s="5">
        <v>0</v>
      </c>
      <c r="F1534" s="1">
        <v>3</v>
      </c>
      <c r="G1534" s="5">
        <v>125.64</v>
      </c>
      <c r="H1534" t="s">
        <v>33</v>
      </c>
      <c r="I1534" t="s">
        <v>2</v>
      </c>
      <c r="J1534" s="1" t="s">
        <v>148</v>
      </c>
      <c r="K1534" s="1">
        <v>2025</v>
      </c>
    </row>
    <row r="1535" spans="1:11" x14ac:dyDescent="0.35">
      <c r="A1535" s="2">
        <v>45771</v>
      </c>
      <c r="B1535" t="s">
        <v>108</v>
      </c>
      <c r="C1535" t="s">
        <v>30</v>
      </c>
      <c r="D1535" s="1">
        <v>0</v>
      </c>
      <c r="E1535" s="5">
        <v>0</v>
      </c>
      <c r="F1535" s="1">
        <v>5</v>
      </c>
      <c r="G1535" s="5">
        <v>251.6</v>
      </c>
      <c r="H1535" t="s">
        <v>33</v>
      </c>
      <c r="I1535" t="s">
        <v>2</v>
      </c>
      <c r="J1535" s="1" t="s">
        <v>148</v>
      </c>
      <c r="K1535" s="1">
        <v>2025</v>
      </c>
    </row>
    <row r="1536" spans="1:11" x14ac:dyDescent="0.35">
      <c r="A1536" s="2">
        <v>45772</v>
      </c>
      <c r="B1536" t="s">
        <v>106</v>
      </c>
      <c r="C1536" t="s">
        <v>37</v>
      </c>
      <c r="D1536" s="1">
        <v>0</v>
      </c>
      <c r="E1536" s="5">
        <v>0</v>
      </c>
      <c r="F1536" s="1">
        <v>5</v>
      </c>
      <c r="G1536" s="5">
        <v>199.95</v>
      </c>
      <c r="H1536" t="s">
        <v>23</v>
      </c>
      <c r="I1536" t="s">
        <v>2</v>
      </c>
      <c r="J1536" s="1" t="s">
        <v>148</v>
      </c>
      <c r="K1536" s="1">
        <v>2025</v>
      </c>
    </row>
    <row r="1537" spans="1:11" x14ac:dyDescent="0.35">
      <c r="A1537" s="2">
        <v>45773</v>
      </c>
      <c r="B1537" t="s">
        <v>118</v>
      </c>
      <c r="C1537" t="s">
        <v>5</v>
      </c>
      <c r="D1537" s="1">
        <v>0</v>
      </c>
      <c r="E1537" s="5">
        <v>0</v>
      </c>
      <c r="F1537" s="1">
        <v>3</v>
      </c>
      <c r="G1537" s="5">
        <v>14985</v>
      </c>
      <c r="H1537" t="s">
        <v>17</v>
      </c>
      <c r="I1537" t="s">
        <v>4</v>
      </c>
      <c r="J1537" s="1" t="s">
        <v>148</v>
      </c>
      <c r="K1537" s="1">
        <v>2025</v>
      </c>
    </row>
    <row r="1538" spans="1:11" x14ac:dyDescent="0.35">
      <c r="A1538" s="2">
        <v>45774</v>
      </c>
      <c r="B1538" t="s">
        <v>105</v>
      </c>
      <c r="C1538" t="s">
        <v>36</v>
      </c>
      <c r="D1538" s="1">
        <v>2</v>
      </c>
      <c r="E1538" s="5">
        <v>77.98</v>
      </c>
      <c r="F1538" s="1">
        <v>3</v>
      </c>
      <c r="G1538" s="5">
        <v>179.97</v>
      </c>
      <c r="H1538" t="s">
        <v>35</v>
      </c>
      <c r="I1538" t="s">
        <v>2</v>
      </c>
      <c r="J1538" s="1" t="s">
        <v>148</v>
      </c>
      <c r="K1538" s="1">
        <v>2025</v>
      </c>
    </row>
    <row r="1539" spans="1:11" x14ac:dyDescent="0.35">
      <c r="A1539" s="2">
        <v>45775</v>
      </c>
      <c r="B1539" t="s">
        <v>118</v>
      </c>
      <c r="C1539" t="s">
        <v>5</v>
      </c>
      <c r="D1539" s="1">
        <v>0</v>
      </c>
      <c r="E1539" s="5">
        <v>0</v>
      </c>
      <c r="F1539" s="1">
        <v>1</v>
      </c>
      <c r="G1539" s="5">
        <v>4995</v>
      </c>
      <c r="H1539" t="s">
        <v>17</v>
      </c>
      <c r="I1539" t="s">
        <v>4</v>
      </c>
      <c r="J1539" s="1" t="s">
        <v>148</v>
      </c>
      <c r="K1539" s="1">
        <v>2025</v>
      </c>
    </row>
    <row r="1540" spans="1:11" x14ac:dyDescent="0.35">
      <c r="A1540" s="2">
        <v>45776</v>
      </c>
      <c r="B1540" t="s">
        <v>103</v>
      </c>
      <c r="C1540" t="s">
        <v>27</v>
      </c>
      <c r="D1540" s="1">
        <v>1</v>
      </c>
      <c r="E1540" s="5">
        <v>234.5</v>
      </c>
      <c r="F1540" s="1">
        <v>1</v>
      </c>
      <c r="G1540" s="5">
        <v>275.88</v>
      </c>
      <c r="H1540" t="s">
        <v>19</v>
      </c>
      <c r="I1540" t="s">
        <v>0</v>
      </c>
      <c r="J1540" s="1" t="s">
        <v>148</v>
      </c>
      <c r="K1540" s="1">
        <v>2025</v>
      </c>
    </row>
    <row r="1541" spans="1:11" x14ac:dyDescent="0.35">
      <c r="A1541" s="2">
        <v>45777</v>
      </c>
      <c r="B1541" t="s">
        <v>98</v>
      </c>
      <c r="C1541" t="s">
        <v>20</v>
      </c>
      <c r="D1541" s="1">
        <v>42</v>
      </c>
      <c r="E1541" s="5">
        <v>2729.58</v>
      </c>
      <c r="F1541" s="1">
        <v>4</v>
      </c>
      <c r="G1541" s="5">
        <v>399.96</v>
      </c>
      <c r="H1541" t="s">
        <v>19</v>
      </c>
      <c r="I1541" t="s">
        <v>0</v>
      </c>
      <c r="J1541" s="1" t="s">
        <v>148</v>
      </c>
      <c r="K1541" s="1">
        <v>2025</v>
      </c>
    </row>
    <row r="1542" spans="1:11" x14ac:dyDescent="0.35">
      <c r="A1542" s="2">
        <v>45778</v>
      </c>
      <c r="B1542" t="s">
        <v>130</v>
      </c>
      <c r="C1542" t="s">
        <v>56</v>
      </c>
      <c r="D1542" s="1">
        <v>1</v>
      </c>
      <c r="E1542" s="5">
        <v>244.3</v>
      </c>
      <c r="F1542" s="1">
        <v>1</v>
      </c>
      <c r="G1542" s="5">
        <v>349</v>
      </c>
      <c r="H1542" t="s">
        <v>57</v>
      </c>
      <c r="I1542" t="s">
        <v>13</v>
      </c>
      <c r="J1542" s="1" t="s">
        <v>149</v>
      </c>
      <c r="K1542" s="1">
        <v>2025</v>
      </c>
    </row>
    <row r="1543" spans="1:11" x14ac:dyDescent="0.35">
      <c r="A1543" s="2">
        <v>45779</v>
      </c>
      <c r="B1543" t="s">
        <v>108</v>
      </c>
      <c r="C1543" t="s">
        <v>30</v>
      </c>
      <c r="D1543" s="1">
        <v>0</v>
      </c>
      <c r="E1543" s="5">
        <v>0</v>
      </c>
      <c r="F1543" s="1">
        <v>1</v>
      </c>
      <c r="G1543" s="5">
        <v>50.32</v>
      </c>
      <c r="H1543" t="s">
        <v>33</v>
      </c>
      <c r="I1543" t="s">
        <v>2</v>
      </c>
      <c r="J1543" s="1" t="s">
        <v>149</v>
      </c>
      <c r="K1543" s="1">
        <v>2025</v>
      </c>
    </row>
    <row r="1544" spans="1:11" x14ac:dyDescent="0.35">
      <c r="A1544" s="2">
        <v>45780</v>
      </c>
      <c r="B1544" t="s">
        <v>104</v>
      </c>
      <c r="C1544" t="s">
        <v>28</v>
      </c>
      <c r="D1544" s="1">
        <v>2</v>
      </c>
      <c r="E1544" s="5">
        <v>399.98</v>
      </c>
      <c r="F1544" s="1">
        <v>3</v>
      </c>
      <c r="G1544" s="5">
        <v>749.97</v>
      </c>
      <c r="H1544" t="s">
        <v>29</v>
      </c>
      <c r="I1544" t="s">
        <v>2</v>
      </c>
      <c r="J1544" s="1" t="s">
        <v>149</v>
      </c>
      <c r="K1544" s="1">
        <v>2025</v>
      </c>
    </row>
    <row r="1545" spans="1:11" x14ac:dyDescent="0.35">
      <c r="A1545" s="2">
        <v>45781</v>
      </c>
      <c r="B1545" t="s">
        <v>99</v>
      </c>
      <c r="C1545" t="s">
        <v>21</v>
      </c>
      <c r="D1545" s="1">
        <v>0</v>
      </c>
      <c r="E1545" s="5">
        <v>0</v>
      </c>
      <c r="F1545" s="1">
        <v>3</v>
      </c>
      <c r="G1545" s="5">
        <v>209.97</v>
      </c>
      <c r="H1545" t="s">
        <v>19</v>
      </c>
      <c r="I1545" t="s">
        <v>0</v>
      </c>
      <c r="J1545" s="1" t="s">
        <v>149</v>
      </c>
      <c r="K1545" s="1">
        <v>2025</v>
      </c>
    </row>
    <row r="1546" spans="1:11" x14ac:dyDescent="0.35">
      <c r="A1546" s="2">
        <v>45782</v>
      </c>
      <c r="B1546" t="s">
        <v>101</v>
      </c>
      <c r="C1546" t="s">
        <v>24</v>
      </c>
      <c r="D1546" s="1">
        <v>0</v>
      </c>
      <c r="E1546" s="5">
        <v>0</v>
      </c>
      <c r="F1546" s="1">
        <v>1</v>
      </c>
      <c r="G1546" s="5">
        <v>27.99</v>
      </c>
      <c r="H1546" t="s">
        <v>23</v>
      </c>
      <c r="I1546" t="s">
        <v>0</v>
      </c>
      <c r="J1546" s="1" t="s">
        <v>149</v>
      </c>
      <c r="K1546" s="1">
        <v>2025</v>
      </c>
    </row>
    <row r="1547" spans="1:11" x14ac:dyDescent="0.35">
      <c r="A1547" s="2">
        <v>45783</v>
      </c>
      <c r="B1547" t="s">
        <v>129</v>
      </c>
      <c r="C1547" t="s">
        <v>14</v>
      </c>
      <c r="D1547" s="1">
        <v>0</v>
      </c>
      <c r="E1547" s="5">
        <v>0</v>
      </c>
      <c r="F1547" s="1">
        <v>4</v>
      </c>
      <c r="G1547" s="5">
        <v>1599.8</v>
      </c>
      <c r="H1547" t="s">
        <v>17</v>
      </c>
      <c r="I1547" t="s">
        <v>13</v>
      </c>
      <c r="J1547" s="1" t="s">
        <v>149</v>
      </c>
      <c r="K1547" s="1">
        <v>2025</v>
      </c>
    </row>
    <row r="1548" spans="1:11" x14ac:dyDescent="0.35">
      <c r="A1548" s="2">
        <v>45784</v>
      </c>
      <c r="B1548" t="s">
        <v>108</v>
      </c>
      <c r="C1548" t="s">
        <v>30</v>
      </c>
      <c r="D1548" s="1">
        <v>2</v>
      </c>
      <c r="E1548" s="5">
        <v>65.42</v>
      </c>
      <c r="F1548" s="1">
        <v>3</v>
      </c>
      <c r="G1548" s="5">
        <v>150.96</v>
      </c>
      <c r="H1548" t="s">
        <v>33</v>
      </c>
      <c r="I1548" t="s">
        <v>2</v>
      </c>
      <c r="J1548" s="1" t="s">
        <v>149</v>
      </c>
      <c r="K1548" s="1">
        <v>2025</v>
      </c>
    </row>
    <row r="1549" spans="1:11" x14ac:dyDescent="0.35">
      <c r="A1549" s="2">
        <v>45785</v>
      </c>
      <c r="B1549" t="s">
        <v>114</v>
      </c>
      <c r="C1549" t="s">
        <v>43</v>
      </c>
      <c r="D1549" s="1">
        <v>0</v>
      </c>
      <c r="E1549" s="5">
        <v>0</v>
      </c>
      <c r="F1549" s="1">
        <v>1</v>
      </c>
      <c r="G1549" s="5">
        <v>39.99</v>
      </c>
      <c r="H1549" t="s">
        <v>26</v>
      </c>
      <c r="I1549" t="s">
        <v>3</v>
      </c>
      <c r="J1549" s="1" t="s">
        <v>149</v>
      </c>
      <c r="K1549" s="1">
        <v>2025</v>
      </c>
    </row>
    <row r="1550" spans="1:11" x14ac:dyDescent="0.35">
      <c r="A1550" s="2">
        <v>45786</v>
      </c>
      <c r="B1550" t="s">
        <v>98</v>
      </c>
      <c r="C1550" t="s">
        <v>20</v>
      </c>
      <c r="D1550" s="1">
        <v>0</v>
      </c>
      <c r="E1550" s="5">
        <v>0</v>
      </c>
      <c r="F1550" s="1">
        <v>3</v>
      </c>
      <c r="G1550" s="5">
        <v>299.97000000000003</v>
      </c>
      <c r="H1550" t="s">
        <v>19</v>
      </c>
      <c r="I1550" t="s">
        <v>0</v>
      </c>
      <c r="J1550" s="1" t="s">
        <v>149</v>
      </c>
      <c r="K1550" s="1">
        <v>2025</v>
      </c>
    </row>
    <row r="1551" spans="1:11" x14ac:dyDescent="0.35">
      <c r="A1551" s="2">
        <v>45787</v>
      </c>
      <c r="B1551" t="s">
        <v>112</v>
      </c>
      <c r="C1551" t="s">
        <v>39</v>
      </c>
      <c r="D1551" s="1">
        <v>3</v>
      </c>
      <c r="E1551" s="5">
        <v>623.97</v>
      </c>
      <c r="F1551" s="1">
        <v>3</v>
      </c>
      <c r="G1551" s="5">
        <v>779.97</v>
      </c>
      <c r="H1551" t="s">
        <v>29</v>
      </c>
      <c r="I1551" t="s">
        <v>3</v>
      </c>
      <c r="J1551" s="1" t="s">
        <v>149</v>
      </c>
      <c r="K1551" s="1">
        <v>2025</v>
      </c>
    </row>
    <row r="1552" spans="1:11" x14ac:dyDescent="0.35">
      <c r="A1552" s="2">
        <v>45788</v>
      </c>
      <c r="B1552" t="s">
        <v>124</v>
      </c>
      <c r="C1552" t="s">
        <v>51</v>
      </c>
      <c r="D1552" s="1">
        <v>0</v>
      </c>
      <c r="E1552" s="5">
        <v>0</v>
      </c>
      <c r="F1552" s="1">
        <v>1</v>
      </c>
      <c r="G1552" s="5">
        <v>129</v>
      </c>
      <c r="H1552" t="s">
        <v>52</v>
      </c>
      <c r="I1552" t="s">
        <v>8</v>
      </c>
      <c r="J1552" s="1" t="s">
        <v>149</v>
      </c>
      <c r="K1552" s="1">
        <v>2025</v>
      </c>
    </row>
    <row r="1553" spans="1:11" x14ac:dyDescent="0.35">
      <c r="A1553" s="2">
        <v>45789</v>
      </c>
      <c r="B1553" t="s">
        <v>100</v>
      </c>
      <c r="C1553" t="s">
        <v>22</v>
      </c>
      <c r="D1553" s="1">
        <v>2</v>
      </c>
      <c r="E1553" s="5">
        <v>20</v>
      </c>
      <c r="F1553" s="1">
        <v>5</v>
      </c>
      <c r="G1553" s="5">
        <v>99.95</v>
      </c>
      <c r="H1553" t="s">
        <v>23</v>
      </c>
      <c r="I1553" t="s">
        <v>0</v>
      </c>
      <c r="J1553" s="1" t="s">
        <v>149</v>
      </c>
      <c r="K1553" s="1">
        <v>2025</v>
      </c>
    </row>
    <row r="1554" spans="1:11" x14ac:dyDescent="0.35">
      <c r="A1554" s="2">
        <v>45790</v>
      </c>
      <c r="B1554" t="s">
        <v>108</v>
      </c>
      <c r="C1554" t="s">
        <v>30</v>
      </c>
      <c r="D1554" s="1">
        <v>1</v>
      </c>
      <c r="E1554" s="5">
        <v>32.71</v>
      </c>
      <c r="F1554" s="1">
        <v>5</v>
      </c>
      <c r="G1554" s="5">
        <v>251.6</v>
      </c>
      <c r="H1554" t="s">
        <v>33</v>
      </c>
      <c r="I1554" t="s">
        <v>2</v>
      </c>
      <c r="J1554" s="1" t="s">
        <v>149</v>
      </c>
      <c r="K1554" s="1">
        <v>2025</v>
      </c>
    </row>
    <row r="1555" spans="1:11" x14ac:dyDescent="0.35">
      <c r="A1555" s="2">
        <v>45791</v>
      </c>
      <c r="B1555" t="s">
        <v>96</v>
      </c>
      <c r="C1555" t="s">
        <v>1</v>
      </c>
      <c r="D1555" s="1">
        <v>26</v>
      </c>
      <c r="E1555" s="5">
        <v>8985.34</v>
      </c>
      <c r="F1555" s="1">
        <v>2</v>
      </c>
      <c r="G1555" s="5">
        <v>863.98</v>
      </c>
      <c r="H1555" t="s">
        <v>17</v>
      </c>
      <c r="I1555" t="s">
        <v>0</v>
      </c>
      <c r="J1555" s="1" t="s">
        <v>149</v>
      </c>
      <c r="K1555" s="1">
        <v>2025</v>
      </c>
    </row>
    <row r="1556" spans="1:11" x14ac:dyDescent="0.35">
      <c r="A1556" s="2">
        <v>45792</v>
      </c>
      <c r="B1556" t="s">
        <v>122</v>
      </c>
      <c r="C1556" t="s">
        <v>49</v>
      </c>
      <c r="D1556" s="1">
        <v>3</v>
      </c>
      <c r="E1556" s="5">
        <v>634.95000000000005</v>
      </c>
      <c r="F1556" s="1">
        <v>5</v>
      </c>
      <c r="G1556" s="5">
        <v>1245</v>
      </c>
      <c r="H1556" t="s">
        <v>133</v>
      </c>
      <c r="I1556" t="s">
        <v>8</v>
      </c>
      <c r="J1556" s="1" t="s">
        <v>149</v>
      </c>
      <c r="K1556" s="1">
        <v>2025</v>
      </c>
    </row>
    <row r="1557" spans="1:11" x14ac:dyDescent="0.35">
      <c r="A1557" s="2">
        <v>45793</v>
      </c>
      <c r="B1557" t="s">
        <v>99</v>
      </c>
      <c r="C1557" t="s">
        <v>21</v>
      </c>
      <c r="D1557" s="1">
        <v>1</v>
      </c>
      <c r="E1557" s="5">
        <v>41.99</v>
      </c>
      <c r="F1557" s="1">
        <v>3</v>
      </c>
      <c r="G1557" s="5">
        <v>209.97</v>
      </c>
      <c r="H1557" t="s">
        <v>19</v>
      </c>
      <c r="I1557" t="s">
        <v>0</v>
      </c>
      <c r="J1557" s="1" t="s">
        <v>149</v>
      </c>
      <c r="K1557" s="1">
        <v>2025</v>
      </c>
    </row>
    <row r="1558" spans="1:11" x14ac:dyDescent="0.35">
      <c r="A1558" s="2">
        <v>45794</v>
      </c>
      <c r="B1558" t="s">
        <v>96</v>
      </c>
      <c r="C1558" t="s">
        <v>1</v>
      </c>
      <c r="D1558" s="1">
        <v>3</v>
      </c>
      <c r="E1558" s="5">
        <v>1036.77</v>
      </c>
      <c r="F1558" s="1">
        <v>4</v>
      </c>
      <c r="G1558" s="5">
        <v>1727.96</v>
      </c>
      <c r="H1558" t="s">
        <v>17</v>
      </c>
      <c r="I1558" t="s">
        <v>0</v>
      </c>
      <c r="J1558" s="1" t="s">
        <v>149</v>
      </c>
      <c r="K1558" s="1">
        <v>2025</v>
      </c>
    </row>
    <row r="1559" spans="1:11" x14ac:dyDescent="0.35">
      <c r="A1559" s="2">
        <v>45795</v>
      </c>
      <c r="B1559" t="s">
        <v>118</v>
      </c>
      <c r="C1559" t="s">
        <v>5</v>
      </c>
      <c r="D1559" s="1">
        <v>0</v>
      </c>
      <c r="E1559" s="5">
        <v>0</v>
      </c>
      <c r="F1559" s="1">
        <v>5</v>
      </c>
      <c r="G1559" s="5">
        <v>24975</v>
      </c>
      <c r="H1559" t="s">
        <v>17</v>
      </c>
      <c r="I1559" t="s">
        <v>4</v>
      </c>
      <c r="J1559" s="1" t="s">
        <v>149</v>
      </c>
      <c r="K1559" s="1">
        <v>2025</v>
      </c>
    </row>
    <row r="1560" spans="1:11" x14ac:dyDescent="0.35">
      <c r="A1560" s="2">
        <v>45796</v>
      </c>
      <c r="B1560" t="s">
        <v>98</v>
      </c>
      <c r="C1560" t="s">
        <v>20</v>
      </c>
      <c r="D1560" s="1">
        <v>1</v>
      </c>
      <c r="E1560" s="5">
        <v>64.989999999999995</v>
      </c>
      <c r="F1560" s="1">
        <v>4</v>
      </c>
      <c r="G1560" s="5">
        <v>399.96</v>
      </c>
      <c r="H1560" t="s">
        <v>19</v>
      </c>
      <c r="I1560" t="s">
        <v>0</v>
      </c>
      <c r="J1560" s="1" t="s">
        <v>149</v>
      </c>
      <c r="K1560" s="1">
        <v>2025</v>
      </c>
    </row>
    <row r="1561" spans="1:11" x14ac:dyDescent="0.35">
      <c r="A1561" s="2">
        <v>45797</v>
      </c>
      <c r="B1561" t="s">
        <v>123</v>
      </c>
      <c r="C1561" t="s">
        <v>50</v>
      </c>
      <c r="D1561" s="1">
        <v>0</v>
      </c>
      <c r="E1561" s="5">
        <v>0</v>
      </c>
      <c r="F1561" s="1">
        <v>4</v>
      </c>
      <c r="G1561" s="5">
        <v>516</v>
      </c>
      <c r="H1561" t="s">
        <v>48</v>
      </c>
      <c r="I1561" t="s">
        <v>8</v>
      </c>
      <c r="J1561" s="1" t="s">
        <v>149</v>
      </c>
      <c r="K1561" s="1">
        <v>2025</v>
      </c>
    </row>
    <row r="1562" spans="1:11" x14ac:dyDescent="0.35">
      <c r="A1562" s="2">
        <v>45798</v>
      </c>
      <c r="B1562" t="s">
        <v>129</v>
      </c>
      <c r="C1562" t="s">
        <v>14</v>
      </c>
      <c r="D1562" s="1">
        <v>3</v>
      </c>
      <c r="E1562" s="5">
        <v>1079.8799999999999</v>
      </c>
      <c r="F1562" s="1">
        <v>3</v>
      </c>
      <c r="G1562" s="5">
        <v>1199.8499999999999</v>
      </c>
      <c r="H1562" t="s">
        <v>17</v>
      </c>
      <c r="I1562" t="s">
        <v>13</v>
      </c>
      <c r="J1562" s="1" t="s">
        <v>149</v>
      </c>
      <c r="K1562" s="1">
        <v>2025</v>
      </c>
    </row>
    <row r="1563" spans="1:11" x14ac:dyDescent="0.35">
      <c r="A1563" s="2">
        <v>45799</v>
      </c>
      <c r="B1563" t="s">
        <v>122</v>
      </c>
      <c r="C1563" t="s">
        <v>49</v>
      </c>
      <c r="D1563" s="1">
        <v>2</v>
      </c>
      <c r="E1563" s="5">
        <v>423.3</v>
      </c>
      <c r="F1563" s="1">
        <v>1</v>
      </c>
      <c r="G1563" s="5">
        <v>249</v>
      </c>
      <c r="H1563" t="s">
        <v>133</v>
      </c>
      <c r="I1563" t="s">
        <v>8</v>
      </c>
      <c r="J1563" s="1" t="s">
        <v>149</v>
      </c>
      <c r="K1563" s="1">
        <v>2025</v>
      </c>
    </row>
    <row r="1564" spans="1:11" x14ac:dyDescent="0.35">
      <c r="A1564" s="2">
        <v>45800</v>
      </c>
      <c r="B1564" t="s">
        <v>120</v>
      </c>
      <c r="C1564" t="s">
        <v>6</v>
      </c>
      <c r="D1564" s="1">
        <v>6</v>
      </c>
      <c r="E1564" s="5">
        <v>75600</v>
      </c>
      <c r="F1564" s="1">
        <v>1</v>
      </c>
      <c r="G1564" s="5">
        <v>14000</v>
      </c>
      <c r="H1564" t="s">
        <v>47</v>
      </c>
      <c r="I1564" t="s">
        <v>4</v>
      </c>
      <c r="J1564" s="1" t="s">
        <v>149</v>
      </c>
      <c r="K1564" s="1">
        <v>2025</v>
      </c>
    </row>
    <row r="1565" spans="1:11" x14ac:dyDescent="0.35">
      <c r="A1565" s="2">
        <v>45801</v>
      </c>
      <c r="B1565" t="s">
        <v>103</v>
      </c>
      <c r="C1565" t="s">
        <v>27</v>
      </c>
      <c r="D1565" s="1">
        <v>3</v>
      </c>
      <c r="E1565" s="5">
        <v>703.5</v>
      </c>
      <c r="F1565" s="1">
        <v>3</v>
      </c>
      <c r="G1565" s="5">
        <v>827.64</v>
      </c>
      <c r="H1565" t="s">
        <v>19</v>
      </c>
      <c r="I1565" t="s">
        <v>0</v>
      </c>
      <c r="J1565" s="1" t="s">
        <v>149</v>
      </c>
      <c r="K1565" s="1">
        <v>2025</v>
      </c>
    </row>
    <row r="1566" spans="1:11" x14ac:dyDescent="0.35">
      <c r="A1566" s="2">
        <v>45802</v>
      </c>
      <c r="B1566" t="s">
        <v>121</v>
      </c>
      <c r="C1566" t="s">
        <v>7</v>
      </c>
      <c r="D1566" s="1">
        <v>0</v>
      </c>
      <c r="E1566" s="5">
        <v>0</v>
      </c>
      <c r="F1566" s="1">
        <v>1</v>
      </c>
      <c r="G1566" s="5">
        <v>20</v>
      </c>
      <c r="H1566" t="s">
        <v>48</v>
      </c>
      <c r="I1566" t="s">
        <v>8</v>
      </c>
      <c r="J1566" s="1" t="s">
        <v>149</v>
      </c>
      <c r="K1566" s="1">
        <v>2025</v>
      </c>
    </row>
    <row r="1567" spans="1:11" x14ac:dyDescent="0.35">
      <c r="A1567" s="2">
        <v>45803</v>
      </c>
      <c r="B1567" t="s">
        <v>102</v>
      </c>
      <c r="C1567" t="s">
        <v>25</v>
      </c>
      <c r="D1567" s="1">
        <v>2</v>
      </c>
      <c r="E1567" s="5">
        <v>30</v>
      </c>
      <c r="F1567" s="1">
        <v>3</v>
      </c>
      <c r="G1567" s="5">
        <v>89.97</v>
      </c>
      <c r="H1567" t="s">
        <v>26</v>
      </c>
      <c r="I1567" t="s">
        <v>0</v>
      </c>
      <c r="J1567" s="1" t="s">
        <v>149</v>
      </c>
      <c r="K1567" s="1">
        <v>2025</v>
      </c>
    </row>
    <row r="1568" spans="1:11" x14ac:dyDescent="0.35">
      <c r="A1568" s="2">
        <v>45804</v>
      </c>
      <c r="B1568" t="s">
        <v>102</v>
      </c>
      <c r="C1568" t="s">
        <v>25</v>
      </c>
      <c r="D1568" s="1">
        <v>1</v>
      </c>
      <c r="E1568" s="5">
        <v>15</v>
      </c>
      <c r="F1568" s="1">
        <v>2</v>
      </c>
      <c r="G1568" s="5">
        <v>59.98</v>
      </c>
      <c r="H1568" t="s">
        <v>26</v>
      </c>
      <c r="I1568" t="s">
        <v>0</v>
      </c>
      <c r="J1568" s="1" t="s">
        <v>149</v>
      </c>
      <c r="K1568" s="1">
        <v>2025</v>
      </c>
    </row>
    <row r="1569" spans="1:11" x14ac:dyDescent="0.35">
      <c r="A1569" s="2">
        <v>45805</v>
      </c>
      <c r="B1569" t="s">
        <v>118</v>
      </c>
      <c r="C1569" t="s">
        <v>5</v>
      </c>
      <c r="D1569" s="1">
        <v>2</v>
      </c>
      <c r="E1569" s="5">
        <v>8991</v>
      </c>
      <c r="F1569" s="1">
        <v>2</v>
      </c>
      <c r="G1569" s="5">
        <v>9990</v>
      </c>
      <c r="H1569" t="s">
        <v>17</v>
      </c>
      <c r="I1569" t="s">
        <v>4</v>
      </c>
      <c r="J1569" s="1" t="s">
        <v>149</v>
      </c>
      <c r="K1569" s="1">
        <v>2025</v>
      </c>
    </row>
    <row r="1570" spans="1:11" x14ac:dyDescent="0.35">
      <c r="A1570" s="2">
        <v>45806</v>
      </c>
      <c r="B1570" t="s">
        <v>108</v>
      </c>
      <c r="C1570" t="s">
        <v>30</v>
      </c>
      <c r="D1570" s="1">
        <v>1</v>
      </c>
      <c r="E1570" s="5">
        <v>32.71</v>
      </c>
      <c r="F1570" s="1">
        <v>5</v>
      </c>
      <c r="G1570" s="5">
        <v>251.6</v>
      </c>
      <c r="H1570" t="s">
        <v>33</v>
      </c>
      <c r="I1570" t="s">
        <v>2</v>
      </c>
      <c r="J1570" s="1" t="s">
        <v>149</v>
      </c>
      <c r="K1570" s="1">
        <v>2025</v>
      </c>
    </row>
    <row r="1571" spans="1:11" x14ac:dyDescent="0.35">
      <c r="A1571" s="2">
        <v>45807</v>
      </c>
      <c r="B1571" t="s">
        <v>126</v>
      </c>
      <c r="C1571" t="s">
        <v>9</v>
      </c>
      <c r="D1571" s="1">
        <v>3</v>
      </c>
      <c r="E1571" s="5">
        <v>188.97</v>
      </c>
      <c r="F1571" s="1">
        <v>2</v>
      </c>
      <c r="G1571" s="5">
        <v>179.98</v>
      </c>
      <c r="H1571" t="s">
        <v>54</v>
      </c>
      <c r="I1571" t="s">
        <v>8</v>
      </c>
      <c r="J1571" s="1" t="s">
        <v>149</v>
      </c>
      <c r="K1571" s="1">
        <v>2025</v>
      </c>
    </row>
    <row r="1572" spans="1:11" x14ac:dyDescent="0.35">
      <c r="A1572" s="2">
        <v>45808</v>
      </c>
      <c r="B1572" t="s">
        <v>129</v>
      </c>
      <c r="C1572" t="s">
        <v>14</v>
      </c>
      <c r="D1572" s="1">
        <v>1</v>
      </c>
      <c r="E1572" s="5">
        <v>359.96</v>
      </c>
      <c r="F1572" s="1">
        <v>4</v>
      </c>
      <c r="G1572" s="5">
        <v>1599.8</v>
      </c>
      <c r="H1572" t="s">
        <v>17</v>
      </c>
      <c r="I1572" t="s">
        <v>13</v>
      </c>
      <c r="J1572" s="1" t="s">
        <v>149</v>
      </c>
      <c r="K1572" s="1">
        <v>2025</v>
      </c>
    </row>
    <row r="1573" spans="1:11" x14ac:dyDescent="0.35">
      <c r="A1573" s="2">
        <v>45809</v>
      </c>
      <c r="B1573" t="s">
        <v>113</v>
      </c>
      <c r="C1573" t="s">
        <v>40</v>
      </c>
      <c r="D1573" s="1">
        <v>3</v>
      </c>
      <c r="E1573" s="5">
        <v>549.75</v>
      </c>
      <c r="F1573" s="1">
        <v>1</v>
      </c>
      <c r="G1573" s="5">
        <v>215.59</v>
      </c>
      <c r="H1573" t="s">
        <v>41</v>
      </c>
      <c r="I1573" t="s">
        <v>3</v>
      </c>
      <c r="J1573" s="1" t="s">
        <v>150</v>
      </c>
      <c r="K1573" s="1">
        <v>2025</v>
      </c>
    </row>
    <row r="1574" spans="1:11" x14ac:dyDescent="0.35">
      <c r="A1574" s="2">
        <v>45810</v>
      </c>
      <c r="B1574" t="s">
        <v>96</v>
      </c>
      <c r="C1574" t="s">
        <v>1</v>
      </c>
      <c r="D1574" s="1">
        <v>0</v>
      </c>
      <c r="E1574" s="5">
        <v>0</v>
      </c>
      <c r="F1574" s="1">
        <v>5</v>
      </c>
      <c r="G1574" s="5">
        <v>2159.9499999999998</v>
      </c>
      <c r="H1574" t="s">
        <v>17</v>
      </c>
      <c r="I1574" t="s">
        <v>0</v>
      </c>
      <c r="J1574" s="1" t="s">
        <v>150</v>
      </c>
      <c r="K1574" s="1">
        <v>2025</v>
      </c>
    </row>
    <row r="1575" spans="1:11" x14ac:dyDescent="0.35">
      <c r="A1575" s="2">
        <v>45811</v>
      </c>
      <c r="B1575" t="s">
        <v>102</v>
      </c>
      <c r="C1575" t="s">
        <v>25</v>
      </c>
      <c r="D1575" s="1">
        <v>1</v>
      </c>
      <c r="E1575" s="5">
        <v>15</v>
      </c>
      <c r="F1575" s="1">
        <v>2</v>
      </c>
      <c r="G1575" s="5">
        <v>59.98</v>
      </c>
      <c r="H1575" t="s">
        <v>26</v>
      </c>
      <c r="I1575" t="s">
        <v>0</v>
      </c>
      <c r="J1575" s="1" t="s">
        <v>150</v>
      </c>
      <c r="K1575" s="1">
        <v>2025</v>
      </c>
    </row>
    <row r="1576" spans="1:11" x14ac:dyDescent="0.35">
      <c r="A1576" s="2">
        <v>45812</v>
      </c>
      <c r="B1576" t="s">
        <v>129</v>
      </c>
      <c r="C1576" t="s">
        <v>14</v>
      </c>
      <c r="D1576" s="1">
        <v>2</v>
      </c>
      <c r="E1576" s="5">
        <v>719.92</v>
      </c>
      <c r="F1576" s="1">
        <v>5</v>
      </c>
      <c r="G1576" s="5">
        <v>1999.75</v>
      </c>
      <c r="H1576" t="s">
        <v>17</v>
      </c>
      <c r="I1576" t="s">
        <v>13</v>
      </c>
      <c r="J1576" s="1" t="s">
        <v>150</v>
      </c>
      <c r="K1576" s="1">
        <v>2025</v>
      </c>
    </row>
    <row r="1577" spans="1:11" x14ac:dyDescent="0.35">
      <c r="A1577" s="2">
        <v>45813</v>
      </c>
      <c r="B1577" t="s">
        <v>131</v>
      </c>
      <c r="C1577" t="s">
        <v>16</v>
      </c>
      <c r="D1577" s="1">
        <v>3</v>
      </c>
      <c r="E1577" s="5">
        <v>103.64999999999999</v>
      </c>
      <c r="F1577" s="1">
        <v>1</v>
      </c>
      <c r="G1577" s="5">
        <v>53.15</v>
      </c>
      <c r="H1577" t="s">
        <v>58</v>
      </c>
      <c r="I1577" t="s">
        <v>13</v>
      </c>
      <c r="J1577" s="1" t="s">
        <v>150</v>
      </c>
      <c r="K1577" s="1">
        <v>2025</v>
      </c>
    </row>
    <row r="1578" spans="1:11" x14ac:dyDescent="0.35">
      <c r="A1578" s="2">
        <v>45814</v>
      </c>
      <c r="B1578" t="s">
        <v>99</v>
      </c>
      <c r="C1578" t="s">
        <v>21</v>
      </c>
      <c r="D1578" s="1">
        <v>3</v>
      </c>
      <c r="E1578" s="5">
        <v>125.97</v>
      </c>
      <c r="F1578" s="1">
        <v>1</v>
      </c>
      <c r="G1578" s="5">
        <v>69.989999999999995</v>
      </c>
      <c r="H1578" t="s">
        <v>19</v>
      </c>
      <c r="I1578" t="s">
        <v>0</v>
      </c>
      <c r="J1578" s="1" t="s">
        <v>150</v>
      </c>
      <c r="K1578" s="1">
        <v>2025</v>
      </c>
    </row>
    <row r="1579" spans="1:11" x14ac:dyDescent="0.35">
      <c r="A1579" s="2">
        <v>45815</v>
      </c>
      <c r="B1579" t="s">
        <v>124</v>
      </c>
      <c r="C1579" t="s">
        <v>51</v>
      </c>
      <c r="D1579" s="1">
        <v>3</v>
      </c>
      <c r="E1579" s="5">
        <v>290.25</v>
      </c>
      <c r="F1579" s="1">
        <v>3</v>
      </c>
      <c r="G1579" s="5">
        <v>387</v>
      </c>
      <c r="H1579" t="s">
        <v>52</v>
      </c>
      <c r="I1579" t="s">
        <v>8</v>
      </c>
      <c r="J1579" s="1" t="s">
        <v>150</v>
      </c>
      <c r="K1579" s="1">
        <v>2025</v>
      </c>
    </row>
    <row r="1580" spans="1:11" x14ac:dyDescent="0.35">
      <c r="A1580" s="2">
        <v>45816</v>
      </c>
      <c r="B1580" t="s">
        <v>113</v>
      </c>
      <c r="C1580" t="s">
        <v>40</v>
      </c>
      <c r="D1580" s="1">
        <v>0</v>
      </c>
      <c r="E1580" s="5">
        <v>0</v>
      </c>
      <c r="F1580" s="1">
        <v>5</v>
      </c>
      <c r="G1580" s="5">
        <v>1077.95</v>
      </c>
      <c r="H1580" t="s">
        <v>41</v>
      </c>
      <c r="I1580" t="s">
        <v>3</v>
      </c>
      <c r="J1580" s="1" t="s">
        <v>150</v>
      </c>
      <c r="K1580" s="1">
        <v>2025</v>
      </c>
    </row>
    <row r="1581" spans="1:11" x14ac:dyDescent="0.35">
      <c r="A1581" s="2">
        <v>45817</v>
      </c>
      <c r="B1581" t="s">
        <v>102</v>
      </c>
      <c r="C1581" t="s">
        <v>25</v>
      </c>
      <c r="D1581" s="1">
        <v>2</v>
      </c>
      <c r="E1581" s="5">
        <v>30</v>
      </c>
      <c r="F1581" s="1">
        <v>1</v>
      </c>
      <c r="G1581" s="5">
        <v>29.99</v>
      </c>
      <c r="H1581" t="s">
        <v>26</v>
      </c>
      <c r="I1581" t="s">
        <v>0</v>
      </c>
      <c r="J1581" s="1" t="s">
        <v>150</v>
      </c>
      <c r="K1581" s="1">
        <v>2025</v>
      </c>
    </row>
    <row r="1582" spans="1:11" x14ac:dyDescent="0.35">
      <c r="A1582" s="2">
        <v>45818</v>
      </c>
      <c r="B1582" t="s">
        <v>124</v>
      </c>
      <c r="C1582" t="s">
        <v>51</v>
      </c>
      <c r="D1582" s="1">
        <v>3</v>
      </c>
      <c r="E1582" s="5">
        <v>290.25</v>
      </c>
      <c r="F1582" s="1">
        <v>5</v>
      </c>
      <c r="G1582" s="5">
        <v>645</v>
      </c>
      <c r="H1582" t="s">
        <v>52</v>
      </c>
      <c r="I1582" t="s">
        <v>8</v>
      </c>
      <c r="J1582" s="1" t="s">
        <v>150</v>
      </c>
      <c r="K1582" s="1">
        <v>2025</v>
      </c>
    </row>
    <row r="1583" spans="1:11" x14ac:dyDescent="0.35">
      <c r="A1583" s="2">
        <v>45819</v>
      </c>
      <c r="B1583" t="s">
        <v>104</v>
      </c>
      <c r="C1583" t="s">
        <v>28</v>
      </c>
      <c r="D1583" s="1">
        <v>2</v>
      </c>
      <c r="E1583" s="5">
        <v>399.98</v>
      </c>
      <c r="F1583" s="1">
        <v>1</v>
      </c>
      <c r="G1583" s="5">
        <v>249.99</v>
      </c>
      <c r="H1583" t="s">
        <v>29</v>
      </c>
      <c r="I1583" t="s">
        <v>2</v>
      </c>
      <c r="J1583" s="1" t="s">
        <v>150</v>
      </c>
      <c r="K1583" s="1">
        <v>2025</v>
      </c>
    </row>
    <row r="1584" spans="1:11" x14ac:dyDescent="0.35">
      <c r="A1584" s="2">
        <v>45820</v>
      </c>
      <c r="B1584" t="s">
        <v>114</v>
      </c>
      <c r="C1584" t="s">
        <v>43</v>
      </c>
      <c r="D1584" s="1">
        <v>3</v>
      </c>
      <c r="E1584" s="5">
        <v>60</v>
      </c>
      <c r="F1584" s="1">
        <v>5</v>
      </c>
      <c r="G1584" s="5">
        <v>199.95</v>
      </c>
      <c r="H1584" t="s">
        <v>26</v>
      </c>
      <c r="I1584" t="s">
        <v>3</v>
      </c>
      <c r="J1584" s="1" t="s">
        <v>150</v>
      </c>
      <c r="K1584" s="1">
        <v>2025</v>
      </c>
    </row>
    <row r="1585" spans="1:11" x14ac:dyDescent="0.35">
      <c r="A1585" s="2">
        <v>45821</v>
      </c>
      <c r="B1585" t="s">
        <v>114</v>
      </c>
      <c r="C1585" t="s">
        <v>43</v>
      </c>
      <c r="D1585" s="1">
        <v>2</v>
      </c>
      <c r="E1585" s="5">
        <v>40</v>
      </c>
      <c r="F1585" s="1">
        <v>3</v>
      </c>
      <c r="G1585" s="5">
        <v>119.97</v>
      </c>
      <c r="H1585" t="s">
        <v>26</v>
      </c>
      <c r="I1585" t="s">
        <v>3</v>
      </c>
      <c r="J1585" s="1" t="s">
        <v>150</v>
      </c>
      <c r="K1585" s="1">
        <v>2025</v>
      </c>
    </row>
    <row r="1586" spans="1:11" x14ac:dyDescent="0.35">
      <c r="A1586" s="2">
        <v>45822</v>
      </c>
      <c r="B1586" t="s">
        <v>115</v>
      </c>
      <c r="C1586" t="s">
        <v>44</v>
      </c>
      <c r="D1586" s="1">
        <v>1</v>
      </c>
      <c r="E1586" s="5">
        <v>294.02</v>
      </c>
      <c r="F1586" s="1">
        <v>5</v>
      </c>
      <c r="G1586" s="5">
        <v>1633.45</v>
      </c>
      <c r="H1586" t="s">
        <v>41</v>
      </c>
      <c r="I1586" t="s">
        <v>3</v>
      </c>
      <c r="J1586" s="1" t="s">
        <v>150</v>
      </c>
      <c r="K1586" s="1">
        <v>2025</v>
      </c>
    </row>
    <row r="1587" spans="1:11" x14ac:dyDescent="0.35">
      <c r="A1587" s="2">
        <v>45823</v>
      </c>
      <c r="B1587" t="s">
        <v>121</v>
      </c>
      <c r="C1587" t="s">
        <v>7</v>
      </c>
      <c r="D1587" s="1">
        <v>0</v>
      </c>
      <c r="E1587" s="5">
        <v>0</v>
      </c>
      <c r="F1587" s="1">
        <v>4</v>
      </c>
      <c r="G1587" s="5">
        <v>80</v>
      </c>
      <c r="H1587" t="s">
        <v>48</v>
      </c>
      <c r="I1587" t="s">
        <v>8</v>
      </c>
      <c r="J1587" s="1" t="s">
        <v>150</v>
      </c>
      <c r="K1587" s="1">
        <v>2025</v>
      </c>
    </row>
    <row r="1588" spans="1:11" x14ac:dyDescent="0.35">
      <c r="A1588" s="2">
        <v>45824</v>
      </c>
      <c r="B1588" t="s">
        <v>101</v>
      </c>
      <c r="C1588" t="s">
        <v>24</v>
      </c>
      <c r="D1588" s="1">
        <v>0</v>
      </c>
      <c r="E1588" s="5">
        <v>0</v>
      </c>
      <c r="F1588" s="1">
        <v>2</v>
      </c>
      <c r="G1588" s="5">
        <v>55.98</v>
      </c>
      <c r="H1588" t="s">
        <v>23</v>
      </c>
      <c r="I1588" t="s">
        <v>0</v>
      </c>
      <c r="J1588" s="1" t="s">
        <v>150</v>
      </c>
      <c r="K1588" s="1">
        <v>2025</v>
      </c>
    </row>
    <row r="1589" spans="1:11" x14ac:dyDescent="0.35">
      <c r="A1589" s="2">
        <v>45825</v>
      </c>
      <c r="B1589" t="s">
        <v>98</v>
      </c>
      <c r="C1589" t="s">
        <v>20</v>
      </c>
      <c r="D1589" s="1">
        <v>2</v>
      </c>
      <c r="E1589" s="5">
        <v>129.97999999999999</v>
      </c>
      <c r="F1589" s="1">
        <v>2</v>
      </c>
      <c r="G1589" s="5">
        <v>199.98</v>
      </c>
      <c r="H1589" t="s">
        <v>19</v>
      </c>
      <c r="I1589" t="s">
        <v>0</v>
      </c>
      <c r="J1589" s="1" t="s">
        <v>150</v>
      </c>
      <c r="K1589" s="1">
        <v>2025</v>
      </c>
    </row>
    <row r="1590" spans="1:11" x14ac:dyDescent="0.35">
      <c r="A1590" s="2">
        <v>45826</v>
      </c>
      <c r="B1590" t="s">
        <v>129</v>
      </c>
      <c r="C1590" t="s">
        <v>14</v>
      </c>
      <c r="D1590" s="1">
        <v>2</v>
      </c>
      <c r="E1590" s="5">
        <v>719.92</v>
      </c>
      <c r="F1590" s="1">
        <v>5</v>
      </c>
      <c r="G1590" s="5">
        <v>1999.75</v>
      </c>
      <c r="H1590" t="s">
        <v>17</v>
      </c>
      <c r="I1590" t="s">
        <v>13</v>
      </c>
      <c r="J1590" s="1" t="s">
        <v>150</v>
      </c>
      <c r="K1590" s="1">
        <v>2025</v>
      </c>
    </row>
    <row r="1591" spans="1:11" x14ac:dyDescent="0.35">
      <c r="A1591" s="2">
        <v>45827</v>
      </c>
      <c r="B1591" t="s">
        <v>115</v>
      </c>
      <c r="C1591" t="s">
        <v>44</v>
      </c>
      <c r="D1591" s="1">
        <v>3</v>
      </c>
      <c r="E1591" s="5">
        <v>882.06</v>
      </c>
      <c r="F1591" s="1">
        <v>1</v>
      </c>
      <c r="G1591" s="5">
        <v>326.69</v>
      </c>
      <c r="H1591" t="s">
        <v>41</v>
      </c>
      <c r="I1591" t="s">
        <v>3</v>
      </c>
      <c r="J1591" s="1" t="s">
        <v>150</v>
      </c>
      <c r="K1591" s="1">
        <v>2025</v>
      </c>
    </row>
    <row r="1592" spans="1:11" x14ac:dyDescent="0.35">
      <c r="A1592" s="2">
        <v>45828</v>
      </c>
      <c r="B1592" t="s">
        <v>120</v>
      </c>
      <c r="C1592" t="s">
        <v>6</v>
      </c>
      <c r="D1592" s="1">
        <v>1</v>
      </c>
      <c r="E1592" s="5">
        <v>12600</v>
      </c>
      <c r="F1592" s="1">
        <v>1</v>
      </c>
      <c r="G1592" s="5">
        <v>14000</v>
      </c>
      <c r="H1592" t="s">
        <v>47</v>
      </c>
      <c r="I1592" t="s">
        <v>4</v>
      </c>
      <c r="J1592" s="1" t="s">
        <v>150</v>
      </c>
      <c r="K1592" s="1">
        <v>2025</v>
      </c>
    </row>
    <row r="1593" spans="1:11" x14ac:dyDescent="0.35">
      <c r="A1593" s="2">
        <v>45829</v>
      </c>
      <c r="B1593" t="s">
        <v>121</v>
      </c>
      <c r="C1593" t="s">
        <v>7</v>
      </c>
      <c r="D1593" s="1">
        <v>1</v>
      </c>
      <c r="E1593" s="5">
        <v>12</v>
      </c>
      <c r="F1593" s="1">
        <v>2</v>
      </c>
      <c r="G1593" s="5">
        <v>40</v>
      </c>
      <c r="H1593" t="s">
        <v>48</v>
      </c>
      <c r="I1593" t="s">
        <v>8</v>
      </c>
      <c r="J1593" s="1" t="s">
        <v>150</v>
      </c>
      <c r="K1593" s="1">
        <v>2025</v>
      </c>
    </row>
    <row r="1594" spans="1:11" x14ac:dyDescent="0.35">
      <c r="A1594" s="2">
        <v>45830</v>
      </c>
      <c r="B1594" t="s">
        <v>101</v>
      </c>
      <c r="C1594" t="s">
        <v>24</v>
      </c>
      <c r="D1594" s="1">
        <v>3</v>
      </c>
      <c r="E1594" s="5">
        <v>42</v>
      </c>
      <c r="F1594" s="1">
        <v>4</v>
      </c>
      <c r="G1594" s="5">
        <v>111.96</v>
      </c>
      <c r="H1594" t="s">
        <v>23</v>
      </c>
      <c r="I1594" t="s">
        <v>0</v>
      </c>
      <c r="J1594" s="1" t="s">
        <v>150</v>
      </c>
      <c r="K1594" s="1">
        <v>2025</v>
      </c>
    </row>
    <row r="1595" spans="1:11" x14ac:dyDescent="0.35">
      <c r="A1595" s="2">
        <v>45831</v>
      </c>
      <c r="B1595" t="s">
        <v>106</v>
      </c>
      <c r="C1595" t="s">
        <v>37</v>
      </c>
      <c r="D1595" s="1">
        <v>1</v>
      </c>
      <c r="E1595" s="5">
        <v>21.99</v>
      </c>
      <c r="F1595" s="1">
        <v>4</v>
      </c>
      <c r="G1595" s="5">
        <v>159.96</v>
      </c>
      <c r="H1595" t="s">
        <v>23</v>
      </c>
      <c r="I1595" t="s">
        <v>2</v>
      </c>
      <c r="J1595" s="1" t="s">
        <v>150</v>
      </c>
      <c r="K1595" s="1">
        <v>2025</v>
      </c>
    </row>
    <row r="1596" spans="1:11" x14ac:dyDescent="0.35">
      <c r="A1596" s="2">
        <v>45832</v>
      </c>
      <c r="B1596" t="s">
        <v>114</v>
      </c>
      <c r="C1596" t="s">
        <v>43</v>
      </c>
      <c r="D1596" s="1">
        <v>0</v>
      </c>
      <c r="E1596" s="5">
        <v>0</v>
      </c>
      <c r="F1596" s="1">
        <v>1</v>
      </c>
      <c r="G1596" s="5">
        <v>39.99</v>
      </c>
      <c r="H1596" t="s">
        <v>26</v>
      </c>
      <c r="I1596" t="s">
        <v>3</v>
      </c>
      <c r="J1596" s="1" t="s">
        <v>150</v>
      </c>
      <c r="K1596" s="1">
        <v>2025</v>
      </c>
    </row>
    <row r="1597" spans="1:11" x14ac:dyDescent="0.35">
      <c r="A1597" s="2">
        <v>45833</v>
      </c>
      <c r="B1597" t="s">
        <v>131</v>
      </c>
      <c r="C1597" t="s">
        <v>16</v>
      </c>
      <c r="D1597" s="1">
        <v>2</v>
      </c>
      <c r="E1597" s="5">
        <v>69.099999999999994</v>
      </c>
      <c r="F1597" s="1">
        <v>2</v>
      </c>
      <c r="G1597" s="5">
        <v>106.3</v>
      </c>
      <c r="H1597" t="s">
        <v>58</v>
      </c>
      <c r="I1597" t="s">
        <v>13</v>
      </c>
      <c r="J1597" s="1" t="s">
        <v>150</v>
      </c>
      <c r="K1597" s="1">
        <v>2025</v>
      </c>
    </row>
    <row r="1598" spans="1:11" x14ac:dyDescent="0.35">
      <c r="A1598" s="2">
        <v>45834</v>
      </c>
      <c r="B1598" t="s">
        <v>122</v>
      </c>
      <c r="C1598" t="s">
        <v>49</v>
      </c>
      <c r="D1598" s="1">
        <v>3</v>
      </c>
      <c r="E1598" s="5">
        <v>634.95000000000005</v>
      </c>
      <c r="F1598" s="1">
        <v>1</v>
      </c>
      <c r="G1598" s="5">
        <v>249</v>
      </c>
      <c r="H1598" t="s">
        <v>133</v>
      </c>
      <c r="I1598" t="s">
        <v>8</v>
      </c>
      <c r="J1598" s="1" t="s">
        <v>150</v>
      </c>
      <c r="K1598" s="1">
        <v>2025</v>
      </c>
    </row>
    <row r="1599" spans="1:11" x14ac:dyDescent="0.35">
      <c r="A1599" s="2">
        <v>45835</v>
      </c>
      <c r="B1599" t="s">
        <v>129</v>
      </c>
      <c r="C1599" t="s">
        <v>14</v>
      </c>
      <c r="D1599" s="1">
        <v>3</v>
      </c>
      <c r="E1599" s="5">
        <v>1079.8799999999999</v>
      </c>
      <c r="F1599" s="1">
        <v>5</v>
      </c>
      <c r="G1599" s="5">
        <v>1999.75</v>
      </c>
      <c r="H1599" t="s">
        <v>17</v>
      </c>
      <c r="I1599" t="s">
        <v>13</v>
      </c>
      <c r="J1599" s="1" t="s">
        <v>150</v>
      </c>
      <c r="K1599" s="1">
        <v>2025</v>
      </c>
    </row>
    <row r="1600" spans="1:11" x14ac:dyDescent="0.35">
      <c r="A1600" s="2">
        <v>45836</v>
      </c>
      <c r="B1600" t="s">
        <v>121</v>
      </c>
      <c r="C1600" t="s">
        <v>7</v>
      </c>
      <c r="D1600" s="1">
        <v>0</v>
      </c>
      <c r="E1600" s="5">
        <v>0</v>
      </c>
      <c r="F1600" s="1">
        <v>1</v>
      </c>
      <c r="G1600" s="5">
        <v>20</v>
      </c>
      <c r="H1600" t="s">
        <v>48</v>
      </c>
      <c r="I1600" t="s">
        <v>8</v>
      </c>
      <c r="J1600" s="1" t="s">
        <v>150</v>
      </c>
      <c r="K1600" s="1">
        <v>2025</v>
      </c>
    </row>
    <row r="1601" spans="1:11" x14ac:dyDescent="0.35">
      <c r="A1601" s="2">
        <v>45837</v>
      </c>
      <c r="B1601" t="s">
        <v>111</v>
      </c>
      <c r="C1601" t="s">
        <v>34</v>
      </c>
      <c r="D1601" s="1">
        <v>2</v>
      </c>
      <c r="E1601" s="5">
        <v>179.98</v>
      </c>
      <c r="F1601" s="1">
        <v>3</v>
      </c>
      <c r="G1601" s="5">
        <v>359.97</v>
      </c>
      <c r="H1601" t="s">
        <v>35</v>
      </c>
      <c r="I1601" t="s">
        <v>2</v>
      </c>
      <c r="J1601" s="1" t="s">
        <v>150</v>
      </c>
      <c r="K1601" s="1">
        <v>2025</v>
      </c>
    </row>
    <row r="1602" spans="1:11" x14ac:dyDescent="0.35">
      <c r="A1602" s="2">
        <v>45838</v>
      </c>
      <c r="B1602" t="s">
        <v>123</v>
      </c>
      <c r="C1602" t="s">
        <v>50</v>
      </c>
      <c r="D1602" s="1">
        <v>3</v>
      </c>
      <c r="E1602" s="5">
        <v>290.25</v>
      </c>
      <c r="F1602" s="1">
        <v>4</v>
      </c>
      <c r="G1602" s="5">
        <v>516</v>
      </c>
      <c r="H1602" t="s">
        <v>48</v>
      </c>
      <c r="I1602" t="s">
        <v>8</v>
      </c>
      <c r="J1602" s="1" t="s">
        <v>150</v>
      </c>
      <c r="K1602" s="1">
        <v>2025</v>
      </c>
    </row>
    <row r="1603" spans="1:11" x14ac:dyDescent="0.35">
      <c r="A1603" s="2">
        <v>45839</v>
      </c>
      <c r="B1603" t="s">
        <v>117</v>
      </c>
      <c r="C1603" t="s">
        <v>42</v>
      </c>
      <c r="D1603" s="1">
        <v>0</v>
      </c>
      <c r="E1603" s="5">
        <v>0</v>
      </c>
      <c r="F1603" s="1">
        <v>2</v>
      </c>
      <c r="G1603" s="5">
        <v>1299.98</v>
      </c>
      <c r="H1603" t="s">
        <v>29</v>
      </c>
      <c r="I1603" t="s">
        <v>3</v>
      </c>
      <c r="J1603" s="1" t="s">
        <v>151</v>
      </c>
      <c r="K1603" s="1">
        <v>2025</v>
      </c>
    </row>
    <row r="1604" spans="1:11" x14ac:dyDescent="0.35">
      <c r="A1604" s="2">
        <v>45840</v>
      </c>
      <c r="B1604" t="s">
        <v>96</v>
      </c>
      <c r="C1604" t="s">
        <v>1</v>
      </c>
      <c r="D1604" s="1">
        <v>2</v>
      </c>
      <c r="E1604" s="5">
        <v>691.18</v>
      </c>
      <c r="F1604" s="1">
        <v>3</v>
      </c>
      <c r="G1604" s="5">
        <v>1295.97</v>
      </c>
      <c r="H1604" t="s">
        <v>17</v>
      </c>
      <c r="I1604" t="s">
        <v>0</v>
      </c>
      <c r="J1604" s="1" t="s">
        <v>151</v>
      </c>
      <c r="K1604" s="1">
        <v>2025</v>
      </c>
    </row>
    <row r="1605" spans="1:11" x14ac:dyDescent="0.35">
      <c r="A1605" s="2">
        <v>45841</v>
      </c>
      <c r="B1605" t="s">
        <v>123</v>
      </c>
      <c r="C1605" t="s">
        <v>50</v>
      </c>
      <c r="D1605" s="1">
        <v>2</v>
      </c>
      <c r="E1605" s="5">
        <v>193.5</v>
      </c>
      <c r="F1605" s="1">
        <v>1</v>
      </c>
      <c r="G1605" s="5">
        <v>129</v>
      </c>
      <c r="H1605" t="s">
        <v>48</v>
      </c>
      <c r="I1605" t="s">
        <v>8</v>
      </c>
      <c r="J1605" s="1" t="s">
        <v>151</v>
      </c>
      <c r="K1605" s="1">
        <v>2025</v>
      </c>
    </row>
    <row r="1606" spans="1:11" x14ac:dyDescent="0.35">
      <c r="A1606" s="2">
        <v>45842</v>
      </c>
      <c r="B1606" t="s">
        <v>114</v>
      </c>
      <c r="C1606" t="s">
        <v>43</v>
      </c>
      <c r="D1606" s="1">
        <v>2</v>
      </c>
      <c r="E1606" s="5">
        <v>40</v>
      </c>
      <c r="F1606" s="1">
        <v>5</v>
      </c>
      <c r="G1606" s="5">
        <v>199.95</v>
      </c>
      <c r="H1606" t="s">
        <v>26</v>
      </c>
      <c r="I1606" t="s">
        <v>3</v>
      </c>
      <c r="J1606" s="1" t="s">
        <v>151</v>
      </c>
      <c r="K1606" s="1">
        <v>2025</v>
      </c>
    </row>
    <row r="1607" spans="1:11" x14ac:dyDescent="0.35">
      <c r="A1607" s="2">
        <v>45843</v>
      </c>
      <c r="B1607" t="s">
        <v>117</v>
      </c>
      <c r="C1607" t="s">
        <v>42</v>
      </c>
      <c r="D1607" s="1">
        <v>2</v>
      </c>
      <c r="E1607" s="5">
        <v>1169.98</v>
      </c>
      <c r="F1607" s="1">
        <v>4</v>
      </c>
      <c r="G1607" s="5">
        <v>2599.96</v>
      </c>
      <c r="H1607" t="s">
        <v>29</v>
      </c>
      <c r="I1607" t="s">
        <v>3</v>
      </c>
      <c r="J1607" s="1" t="s">
        <v>151</v>
      </c>
      <c r="K1607" s="1">
        <v>2025</v>
      </c>
    </row>
    <row r="1608" spans="1:11" x14ac:dyDescent="0.35">
      <c r="A1608" s="2">
        <v>45844</v>
      </c>
      <c r="B1608" t="s">
        <v>120</v>
      </c>
      <c r="C1608" t="s">
        <v>6</v>
      </c>
      <c r="D1608" s="1">
        <v>0</v>
      </c>
      <c r="E1608" s="5">
        <v>0</v>
      </c>
      <c r="F1608" s="1">
        <v>1</v>
      </c>
      <c r="G1608" s="5">
        <v>14000</v>
      </c>
      <c r="H1608" t="s">
        <v>47</v>
      </c>
      <c r="I1608" t="s">
        <v>4</v>
      </c>
      <c r="J1608" s="1" t="s">
        <v>151</v>
      </c>
      <c r="K1608" s="1">
        <v>2025</v>
      </c>
    </row>
    <row r="1609" spans="1:11" x14ac:dyDescent="0.35">
      <c r="A1609" s="2">
        <v>45845</v>
      </c>
      <c r="B1609" t="s">
        <v>114</v>
      </c>
      <c r="C1609" t="s">
        <v>43</v>
      </c>
      <c r="D1609" s="1">
        <v>2</v>
      </c>
      <c r="E1609" s="5">
        <v>40</v>
      </c>
      <c r="F1609" s="1">
        <v>4</v>
      </c>
      <c r="G1609" s="5">
        <v>159.96</v>
      </c>
      <c r="H1609" t="s">
        <v>26</v>
      </c>
      <c r="I1609" t="s">
        <v>3</v>
      </c>
      <c r="J1609" s="1" t="s">
        <v>151</v>
      </c>
      <c r="K1609" s="1">
        <v>2025</v>
      </c>
    </row>
    <row r="1610" spans="1:11" x14ac:dyDescent="0.35">
      <c r="A1610" s="2">
        <v>45846</v>
      </c>
      <c r="B1610" t="s">
        <v>109</v>
      </c>
      <c r="C1610" t="s">
        <v>31</v>
      </c>
      <c r="D1610" s="1">
        <v>3</v>
      </c>
      <c r="E1610" s="5">
        <v>269.73</v>
      </c>
      <c r="F1610" s="1">
        <v>4</v>
      </c>
      <c r="G1610" s="5">
        <v>479.52</v>
      </c>
      <c r="H1610" t="s">
        <v>33</v>
      </c>
      <c r="I1610" t="s">
        <v>2</v>
      </c>
      <c r="J1610" s="1" t="s">
        <v>151</v>
      </c>
      <c r="K1610" s="1">
        <v>2025</v>
      </c>
    </row>
    <row r="1611" spans="1:11" x14ac:dyDescent="0.35">
      <c r="A1611" s="2">
        <v>45847</v>
      </c>
      <c r="B1611" t="s">
        <v>103</v>
      </c>
      <c r="C1611" t="s">
        <v>27</v>
      </c>
      <c r="D1611" s="1">
        <v>2</v>
      </c>
      <c r="E1611" s="5">
        <v>469</v>
      </c>
      <c r="F1611" s="1">
        <v>5</v>
      </c>
      <c r="G1611" s="5">
        <v>1379.4</v>
      </c>
      <c r="H1611" t="s">
        <v>19</v>
      </c>
      <c r="I1611" t="s">
        <v>0</v>
      </c>
      <c r="J1611" s="1" t="s">
        <v>151</v>
      </c>
      <c r="K1611" s="1">
        <v>2025</v>
      </c>
    </row>
    <row r="1612" spans="1:11" x14ac:dyDescent="0.35">
      <c r="A1612" s="2">
        <v>45848</v>
      </c>
      <c r="B1612" t="s">
        <v>102</v>
      </c>
      <c r="C1612" t="s">
        <v>25</v>
      </c>
      <c r="D1612" s="1">
        <v>0</v>
      </c>
      <c r="E1612" s="5">
        <v>0</v>
      </c>
      <c r="F1612" s="1">
        <v>5</v>
      </c>
      <c r="G1612" s="5">
        <v>149.94999999999999</v>
      </c>
      <c r="H1612" t="s">
        <v>26</v>
      </c>
      <c r="I1612" t="s">
        <v>0</v>
      </c>
      <c r="J1612" s="1" t="s">
        <v>151</v>
      </c>
      <c r="K1612" s="1">
        <v>2025</v>
      </c>
    </row>
    <row r="1613" spans="1:11" x14ac:dyDescent="0.35">
      <c r="A1613" s="2">
        <v>45849</v>
      </c>
      <c r="B1613" t="s">
        <v>111</v>
      </c>
      <c r="C1613" t="s">
        <v>34</v>
      </c>
      <c r="D1613" s="1">
        <v>3</v>
      </c>
      <c r="E1613" s="5">
        <v>269.96999999999997</v>
      </c>
      <c r="F1613" s="1">
        <v>2</v>
      </c>
      <c r="G1613" s="5">
        <v>239.98</v>
      </c>
      <c r="H1613" t="s">
        <v>35</v>
      </c>
      <c r="I1613" t="s">
        <v>2</v>
      </c>
      <c r="J1613" s="1" t="s">
        <v>151</v>
      </c>
      <c r="K1613" s="1">
        <v>2025</v>
      </c>
    </row>
    <row r="1614" spans="1:11" x14ac:dyDescent="0.35">
      <c r="A1614" s="2">
        <v>45850</v>
      </c>
      <c r="B1614" t="s">
        <v>111</v>
      </c>
      <c r="C1614" t="s">
        <v>34</v>
      </c>
      <c r="D1614" s="1">
        <v>2</v>
      </c>
      <c r="E1614" s="5">
        <v>179.98</v>
      </c>
      <c r="F1614" s="1">
        <v>5</v>
      </c>
      <c r="G1614" s="5">
        <v>599.95000000000005</v>
      </c>
      <c r="H1614" t="s">
        <v>35</v>
      </c>
      <c r="I1614" t="s">
        <v>2</v>
      </c>
      <c r="J1614" s="1" t="s">
        <v>151</v>
      </c>
      <c r="K1614" s="1">
        <v>2025</v>
      </c>
    </row>
    <row r="1615" spans="1:11" x14ac:dyDescent="0.35">
      <c r="A1615" s="2">
        <v>45851</v>
      </c>
      <c r="B1615" t="s">
        <v>97</v>
      </c>
      <c r="C1615" t="s">
        <v>18</v>
      </c>
      <c r="D1615" s="1">
        <v>31</v>
      </c>
      <c r="E1615" s="5">
        <v>5424.6900000000005</v>
      </c>
      <c r="F1615" s="1">
        <v>1</v>
      </c>
      <c r="G1615" s="5">
        <v>249.99</v>
      </c>
      <c r="H1615" t="s">
        <v>19</v>
      </c>
      <c r="I1615" t="s">
        <v>0</v>
      </c>
      <c r="J1615" s="1" t="s">
        <v>151</v>
      </c>
      <c r="K1615" s="1">
        <v>2025</v>
      </c>
    </row>
    <row r="1616" spans="1:11" x14ac:dyDescent="0.35">
      <c r="A1616" s="2">
        <v>45852</v>
      </c>
      <c r="B1616" t="s">
        <v>126</v>
      </c>
      <c r="C1616" t="s">
        <v>9</v>
      </c>
      <c r="D1616" s="1">
        <v>3</v>
      </c>
      <c r="E1616" s="5">
        <v>188.97</v>
      </c>
      <c r="F1616" s="1">
        <v>5</v>
      </c>
      <c r="G1616" s="5">
        <v>449.95</v>
      </c>
      <c r="H1616" t="s">
        <v>54</v>
      </c>
      <c r="I1616" t="s">
        <v>8</v>
      </c>
      <c r="J1616" s="1" t="s">
        <v>151</v>
      </c>
      <c r="K1616" s="1">
        <v>2025</v>
      </c>
    </row>
    <row r="1617" spans="1:11" x14ac:dyDescent="0.35">
      <c r="A1617" s="2">
        <v>45853</v>
      </c>
      <c r="B1617" t="s">
        <v>97</v>
      </c>
      <c r="C1617" t="s">
        <v>18</v>
      </c>
      <c r="D1617" s="1">
        <v>2</v>
      </c>
      <c r="E1617" s="5">
        <v>349.98</v>
      </c>
      <c r="F1617" s="1">
        <v>4</v>
      </c>
      <c r="G1617" s="5">
        <v>999.96</v>
      </c>
      <c r="H1617" t="s">
        <v>19</v>
      </c>
      <c r="I1617" t="s">
        <v>0</v>
      </c>
      <c r="J1617" s="1" t="s">
        <v>151</v>
      </c>
      <c r="K1617" s="1">
        <v>2025</v>
      </c>
    </row>
    <row r="1618" spans="1:11" x14ac:dyDescent="0.35">
      <c r="A1618" s="2">
        <v>45854</v>
      </c>
      <c r="B1618" t="s">
        <v>114</v>
      </c>
      <c r="C1618" t="s">
        <v>43</v>
      </c>
      <c r="D1618" s="1">
        <v>2</v>
      </c>
      <c r="E1618" s="5">
        <v>40</v>
      </c>
      <c r="F1618" s="1">
        <v>2</v>
      </c>
      <c r="G1618" s="5">
        <v>79.98</v>
      </c>
      <c r="H1618" t="s">
        <v>26</v>
      </c>
      <c r="I1618" t="s">
        <v>3</v>
      </c>
      <c r="J1618" s="1" t="s">
        <v>151</v>
      </c>
      <c r="K1618" s="1">
        <v>2025</v>
      </c>
    </row>
    <row r="1619" spans="1:11" x14ac:dyDescent="0.35">
      <c r="A1619" s="2">
        <v>45855</v>
      </c>
      <c r="B1619" t="s">
        <v>97</v>
      </c>
      <c r="C1619" t="s">
        <v>18</v>
      </c>
      <c r="D1619" s="1">
        <v>0</v>
      </c>
      <c r="E1619" s="5">
        <v>0</v>
      </c>
      <c r="F1619" s="1">
        <v>5</v>
      </c>
      <c r="G1619" s="5">
        <v>1249.95</v>
      </c>
      <c r="H1619" t="s">
        <v>19</v>
      </c>
      <c r="I1619" t="s">
        <v>0</v>
      </c>
      <c r="J1619" s="1" t="s">
        <v>151</v>
      </c>
      <c r="K1619" s="1">
        <v>2025</v>
      </c>
    </row>
    <row r="1620" spans="1:11" x14ac:dyDescent="0.35">
      <c r="A1620" s="2">
        <v>45856</v>
      </c>
      <c r="B1620" t="s">
        <v>126</v>
      </c>
      <c r="C1620" t="s">
        <v>9</v>
      </c>
      <c r="D1620" s="1">
        <v>1</v>
      </c>
      <c r="E1620" s="5">
        <v>62.99</v>
      </c>
      <c r="F1620" s="1">
        <v>5</v>
      </c>
      <c r="G1620" s="5">
        <v>449.95</v>
      </c>
      <c r="H1620" t="s">
        <v>54</v>
      </c>
      <c r="I1620" t="s">
        <v>8</v>
      </c>
      <c r="J1620" s="1" t="s">
        <v>151</v>
      </c>
      <c r="K1620" s="1">
        <v>2025</v>
      </c>
    </row>
    <row r="1621" spans="1:11" x14ac:dyDescent="0.35">
      <c r="A1621" s="2">
        <v>45857</v>
      </c>
      <c r="B1621" t="s">
        <v>96</v>
      </c>
      <c r="C1621" t="s">
        <v>1</v>
      </c>
      <c r="D1621" s="1">
        <v>1</v>
      </c>
      <c r="E1621" s="5">
        <v>345.59</v>
      </c>
      <c r="F1621" s="1">
        <v>4</v>
      </c>
      <c r="G1621" s="5">
        <v>1727.96</v>
      </c>
      <c r="H1621" t="s">
        <v>17</v>
      </c>
      <c r="I1621" t="s">
        <v>0</v>
      </c>
      <c r="J1621" s="1" t="s">
        <v>151</v>
      </c>
      <c r="K1621" s="1">
        <v>2025</v>
      </c>
    </row>
    <row r="1622" spans="1:11" x14ac:dyDescent="0.35">
      <c r="A1622" s="2">
        <v>45858</v>
      </c>
      <c r="B1622" t="s">
        <v>124</v>
      </c>
      <c r="C1622" t="s">
        <v>51</v>
      </c>
      <c r="D1622" s="1">
        <v>2</v>
      </c>
      <c r="E1622" s="5">
        <v>193.5</v>
      </c>
      <c r="F1622" s="1">
        <v>3</v>
      </c>
      <c r="G1622" s="5">
        <v>387</v>
      </c>
      <c r="H1622" t="s">
        <v>52</v>
      </c>
      <c r="I1622" t="s">
        <v>8</v>
      </c>
      <c r="J1622" s="1" t="s">
        <v>151</v>
      </c>
      <c r="K1622" s="1">
        <v>2025</v>
      </c>
    </row>
    <row r="1623" spans="1:11" x14ac:dyDescent="0.35">
      <c r="A1623" s="2">
        <v>45859</v>
      </c>
      <c r="B1623" t="s">
        <v>120</v>
      </c>
      <c r="C1623" t="s">
        <v>6</v>
      </c>
      <c r="D1623" s="1">
        <v>1</v>
      </c>
      <c r="E1623" s="5">
        <v>12600</v>
      </c>
      <c r="F1623" s="1">
        <v>1</v>
      </c>
      <c r="G1623" s="5">
        <v>14000</v>
      </c>
      <c r="H1623" t="s">
        <v>47</v>
      </c>
      <c r="I1623" t="s">
        <v>4</v>
      </c>
      <c r="J1623" s="1" t="s">
        <v>151</v>
      </c>
      <c r="K1623" s="1">
        <v>2025</v>
      </c>
    </row>
    <row r="1624" spans="1:11" x14ac:dyDescent="0.35">
      <c r="A1624" s="2">
        <v>45860</v>
      </c>
      <c r="B1624" t="s">
        <v>103</v>
      </c>
      <c r="C1624" t="s">
        <v>27</v>
      </c>
      <c r="D1624" s="1">
        <v>3</v>
      </c>
      <c r="E1624" s="5">
        <v>703.5</v>
      </c>
      <c r="F1624" s="1">
        <v>2</v>
      </c>
      <c r="G1624" s="5">
        <v>551.76</v>
      </c>
      <c r="H1624" t="s">
        <v>19</v>
      </c>
      <c r="I1624" t="s">
        <v>0</v>
      </c>
      <c r="J1624" s="1" t="s">
        <v>151</v>
      </c>
      <c r="K1624" s="1">
        <v>2025</v>
      </c>
    </row>
    <row r="1625" spans="1:11" x14ac:dyDescent="0.35">
      <c r="A1625" s="2">
        <v>45861</v>
      </c>
      <c r="B1625" t="s">
        <v>105</v>
      </c>
      <c r="C1625" t="s">
        <v>36</v>
      </c>
      <c r="D1625" s="1">
        <v>2</v>
      </c>
      <c r="E1625" s="5">
        <v>77.98</v>
      </c>
      <c r="F1625" s="1">
        <v>5</v>
      </c>
      <c r="G1625" s="5">
        <v>299.95</v>
      </c>
      <c r="H1625" t="s">
        <v>35</v>
      </c>
      <c r="I1625" t="s">
        <v>2</v>
      </c>
      <c r="J1625" s="1" t="s">
        <v>151</v>
      </c>
      <c r="K1625" s="1">
        <v>2025</v>
      </c>
    </row>
    <row r="1626" spans="1:11" x14ac:dyDescent="0.35">
      <c r="A1626" s="2">
        <v>45862</v>
      </c>
      <c r="B1626" t="s">
        <v>117</v>
      </c>
      <c r="C1626" t="s">
        <v>42</v>
      </c>
      <c r="D1626" s="1">
        <v>1</v>
      </c>
      <c r="E1626" s="5">
        <v>584.99</v>
      </c>
      <c r="F1626" s="1">
        <v>1</v>
      </c>
      <c r="G1626" s="5">
        <v>649.99</v>
      </c>
      <c r="H1626" t="s">
        <v>29</v>
      </c>
      <c r="I1626" t="s">
        <v>3</v>
      </c>
      <c r="J1626" s="1" t="s">
        <v>151</v>
      </c>
      <c r="K1626" s="1">
        <v>2025</v>
      </c>
    </row>
    <row r="1627" spans="1:11" x14ac:dyDescent="0.35">
      <c r="A1627" s="2">
        <v>45863</v>
      </c>
      <c r="B1627" t="s">
        <v>120</v>
      </c>
      <c r="C1627" t="s">
        <v>6</v>
      </c>
      <c r="D1627" s="1">
        <v>1</v>
      </c>
      <c r="E1627" s="5">
        <v>12600</v>
      </c>
      <c r="F1627" s="1">
        <v>1</v>
      </c>
      <c r="G1627" s="5">
        <v>14000</v>
      </c>
      <c r="H1627" t="s">
        <v>47</v>
      </c>
      <c r="I1627" t="s">
        <v>4</v>
      </c>
      <c r="J1627" s="1" t="s">
        <v>151</v>
      </c>
      <c r="K1627" s="1">
        <v>2025</v>
      </c>
    </row>
    <row r="1628" spans="1:11" x14ac:dyDescent="0.35">
      <c r="A1628" s="2">
        <v>45864</v>
      </c>
      <c r="B1628" t="s">
        <v>105</v>
      </c>
      <c r="C1628" t="s">
        <v>36</v>
      </c>
      <c r="D1628" s="1">
        <v>3</v>
      </c>
      <c r="E1628" s="5">
        <v>116.97</v>
      </c>
      <c r="F1628" s="1">
        <v>2</v>
      </c>
      <c r="G1628" s="5">
        <v>119.98</v>
      </c>
      <c r="H1628" t="s">
        <v>35</v>
      </c>
      <c r="I1628" t="s">
        <v>2</v>
      </c>
      <c r="J1628" s="1" t="s">
        <v>151</v>
      </c>
      <c r="K1628" s="1">
        <v>2025</v>
      </c>
    </row>
    <row r="1629" spans="1:11" x14ac:dyDescent="0.35">
      <c r="A1629" s="2">
        <v>45865</v>
      </c>
      <c r="B1629" t="s">
        <v>117</v>
      </c>
      <c r="C1629" t="s">
        <v>42</v>
      </c>
      <c r="D1629" s="1">
        <v>0</v>
      </c>
      <c r="E1629" s="5">
        <v>0</v>
      </c>
      <c r="F1629" s="1">
        <v>2</v>
      </c>
      <c r="G1629" s="5">
        <v>1299.98</v>
      </c>
      <c r="H1629" t="s">
        <v>29</v>
      </c>
      <c r="I1629" t="s">
        <v>3</v>
      </c>
      <c r="J1629" s="1" t="s">
        <v>151</v>
      </c>
      <c r="K1629" s="1">
        <v>2025</v>
      </c>
    </row>
    <row r="1630" spans="1:11" x14ac:dyDescent="0.35">
      <c r="A1630" s="2">
        <v>45866</v>
      </c>
      <c r="B1630" t="s">
        <v>121</v>
      </c>
      <c r="C1630" t="s">
        <v>7</v>
      </c>
      <c r="D1630" s="1">
        <v>1</v>
      </c>
      <c r="E1630" s="5">
        <v>12</v>
      </c>
      <c r="F1630" s="1">
        <v>1</v>
      </c>
      <c r="G1630" s="5">
        <v>20</v>
      </c>
      <c r="H1630" t="s">
        <v>48</v>
      </c>
      <c r="I1630" t="s">
        <v>8</v>
      </c>
      <c r="J1630" s="1" t="s">
        <v>151</v>
      </c>
      <c r="K1630" s="1">
        <v>2025</v>
      </c>
    </row>
    <row r="1631" spans="1:11" x14ac:dyDescent="0.35">
      <c r="A1631" s="2">
        <v>45867</v>
      </c>
      <c r="B1631" t="s">
        <v>110</v>
      </c>
      <c r="C1631" t="s">
        <v>32</v>
      </c>
      <c r="D1631" s="1">
        <v>2</v>
      </c>
      <c r="E1631" s="5">
        <v>46.06</v>
      </c>
      <c r="F1631" s="1">
        <v>3</v>
      </c>
      <c r="G1631" s="5">
        <v>125.64</v>
      </c>
      <c r="H1631" t="s">
        <v>33</v>
      </c>
      <c r="I1631" t="s">
        <v>2</v>
      </c>
      <c r="J1631" s="1" t="s">
        <v>151</v>
      </c>
      <c r="K1631" s="1">
        <v>2025</v>
      </c>
    </row>
    <row r="1632" spans="1:11" x14ac:dyDescent="0.35">
      <c r="A1632" s="2">
        <v>45868</v>
      </c>
      <c r="B1632" t="s">
        <v>111</v>
      </c>
      <c r="C1632" t="s">
        <v>34</v>
      </c>
      <c r="D1632" s="1">
        <v>0</v>
      </c>
      <c r="E1632" s="5">
        <v>0</v>
      </c>
      <c r="F1632" s="1">
        <v>2</v>
      </c>
      <c r="G1632" s="5">
        <v>239.98</v>
      </c>
      <c r="H1632" t="s">
        <v>35</v>
      </c>
      <c r="I1632" t="s">
        <v>2</v>
      </c>
      <c r="J1632" s="1" t="s">
        <v>151</v>
      </c>
      <c r="K1632" s="1">
        <v>2025</v>
      </c>
    </row>
    <row r="1633" spans="1:11" x14ac:dyDescent="0.35">
      <c r="A1633" s="2">
        <v>45869</v>
      </c>
      <c r="B1633" t="s">
        <v>102</v>
      </c>
      <c r="C1633" t="s">
        <v>25</v>
      </c>
      <c r="D1633" s="1">
        <v>3</v>
      </c>
      <c r="E1633" s="5">
        <v>45</v>
      </c>
      <c r="F1633" s="1">
        <v>3</v>
      </c>
      <c r="G1633" s="5">
        <v>89.97</v>
      </c>
      <c r="H1633" t="s">
        <v>26</v>
      </c>
      <c r="I1633" t="s">
        <v>0</v>
      </c>
      <c r="J1633" s="1" t="s">
        <v>151</v>
      </c>
      <c r="K1633" s="1">
        <v>2025</v>
      </c>
    </row>
    <row r="1634" spans="1:11" x14ac:dyDescent="0.35">
      <c r="A1634" s="2">
        <v>45870</v>
      </c>
      <c r="B1634" t="s">
        <v>112</v>
      </c>
      <c r="C1634" t="s">
        <v>39</v>
      </c>
      <c r="D1634" s="1">
        <v>3</v>
      </c>
      <c r="E1634" s="5">
        <v>623.97</v>
      </c>
      <c r="F1634" s="1">
        <v>2</v>
      </c>
      <c r="G1634" s="5">
        <v>519.98</v>
      </c>
      <c r="H1634" t="s">
        <v>29</v>
      </c>
      <c r="I1634" t="s">
        <v>3</v>
      </c>
      <c r="J1634" s="1" t="s">
        <v>152</v>
      </c>
      <c r="K1634" s="1">
        <v>2025</v>
      </c>
    </row>
    <row r="1635" spans="1:11" x14ac:dyDescent="0.35">
      <c r="A1635" s="2">
        <v>45871</v>
      </c>
      <c r="B1635" t="s">
        <v>109</v>
      </c>
      <c r="C1635" t="s">
        <v>31</v>
      </c>
      <c r="D1635" s="1">
        <v>1</v>
      </c>
      <c r="E1635" s="5">
        <v>89.91</v>
      </c>
      <c r="F1635" s="1">
        <v>1</v>
      </c>
      <c r="G1635" s="5">
        <v>119.88</v>
      </c>
      <c r="H1635" t="s">
        <v>33</v>
      </c>
      <c r="I1635" t="s">
        <v>2</v>
      </c>
      <c r="J1635" s="1" t="s">
        <v>152</v>
      </c>
      <c r="K1635" s="1">
        <v>2025</v>
      </c>
    </row>
    <row r="1636" spans="1:11" x14ac:dyDescent="0.35">
      <c r="A1636" s="2">
        <v>45872</v>
      </c>
      <c r="B1636" t="s">
        <v>107</v>
      </c>
      <c r="C1636" t="s">
        <v>38</v>
      </c>
      <c r="D1636" s="1">
        <v>0</v>
      </c>
      <c r="E1636" s="5">
        <v>0</v>
      </c>
      <c r="F1636" s="1">
        <v>2</v>
      </c>
      <c r="G1636" s="5">
        <v>79.98</v>
      </c>
      <c r="H1636" t="s">
        <v>23</v>
      </c>
      <c r="I1636" t="s">
        <v>2</v>
      </c>
      <c r="J1636" s="1" t="s">
        <v>152</v>
      </c>
      <c r="K1636" s="1">
        <v>2025</v>
      </c>
    </row>
    <row r="1637" spans="1:11" x14ac:dyDescent="0.35">
      <c r="A1637" s="2">
        <v>45873</v>
      </c>
      <c r="B1637" t="s">
        <v>111</v>
      </c>
      <c r="C1637" t="s">
        <v>34</v>
      </c>
      <c r="D1637" s="1">
        <v>3</v>
      </c>
      <c r="E1637" s="5">
        <v>269.96999999999997</v>
      </c>
      <c r="F1637" s="1">
        <v>2</v>
      </c>
      <c r="G1637" s="5">
        <v>239.98</v>
      </c>
      <c r="H1637" t="s">
        <v>35</v>
      </c>
      <c r="I1637" t="s">
        <v>2</v>
      </c>
      <c r="J1637" s="1" t="s">
        <v>152</v>
      </c>
      <c r="K1637" s="1">
        <v>2025</v>
      </c>
    </row>
    <row r="1638" spans="1:11" x14ac:dyDescent="0.35">
      <c r="A1638" s="2">
        <v>45874</v>
      </c>
      <c r="B1638" t="s">
        <v>104</v>
      </c>
      <c r="C1638" t="s">
        <v>28</v>
      </c>
      <c r="D1638" s="1">
        <v>2</v>
      </c>
      <c r="E1638" s="5">
        <v>399.98</v>
      </c>
      <c r="F1638" s="1">
        <v>3</v>
      </c>
      <c r="G1638" s="5">
        <v>749.97</v>
      </c>
      <c r="H1638" t="s">
        <v>29</v>
      </c>
      <c r="I1638" t="s">
        <v>2</v>
      </c>
      <c r="J1638" s="1" t="s">
        <v>152</v>
      </c>
      <c r="K1638" s="1">
        <v>2025</v>
      </c>
    </row>
    <row r="1639" spans="1:11" x14ac:dyDescent="0.35">
      <c r="A1639" s="2">
        <v>45875</v>
      </c>
      <c r="B1639" t="s">
        <v>103</v>
      </c>
      <c r="C1639" t="s">
        <v>27</v>
      </c>
      <c r="D1639" s="1">
        <v>3</v>
      </c>
      <c r="E1639" s="5">
        <v>703.5</v>
      </c>
      <c r="F1639" s="1">
        <v>4</v>
      </c>
      <c r="G1639" s="5">
        <v>1103.52</v>
      </c>
      <c r="H1639" t="s">
        <v>19</v>
      </c>
      <c r="I1639" t="s">
        <v>0</v>
      </c>
      <c r="J1639" s="1" t="s">
        <v>152</v>
      </c>
      <c r="K1639" s="1">
        <v>2025</v>
      </c>
    </row>
    <row r="1640" spans="1:11" x14ac:dyDescent="0.35">
      <c r="A1640" s="2">
        <v>45876</v>
      </c>
      <c r="B1640" t="s">
        <v>126</v>
      </c>
      <c r="C1640" t="s">
        <v>9</v>
      </c>
      <c r="D1640" s="1">
        <v>3</v>
      </c>
      <c r="E1640" s="5">
        <v>188.97</v>
      </c>
      <c r="F1640" s="1">
        <v>1</v>
      </c>
      <c r="G1640" s="5">
        <v>89.99</v>
      </c>
      <c r="H1640" t="s">
        <v>54</v>
      </c>
      <c r="I1640" t="s">
        <v>8</v>
      </c>
      <c r="J1640" s="1" t="s">
        <v>152</v>
      </c>
      <c r="K1640" s="1">
        <v>2025</v>
      </c>
    </row>
    <row r="1641" spans="1:11" x14ac:dyDescent="0.35">
      <c r="A1641" s="2">
        <v>45877</v>
      </c>
      <c r="B1641" t="s">
        <v>126</v>
      </c>
      <c r="C1641" t="s">
        <v>9</v>
      </c>
      <c r="D1641" s="1">
        <v>1</v>
      </c>
      <c r="E1641" s="5">
        <v>62.99</v>
      </c>
      <c r="F1641" s="1">
        <v>4</v>
      </c>
      <c r="G1641" s="5">
        <v>359.96</v>
      </c>
      <c r="H1641" t="s">
        <v>54</v>
      </c>
      <c r="I1641" t="s">
        <v>8</v>
      </c>
      <c r="J1641" s="1" t="s">
        <v>152</v>
      </c>
      <c r="K1641" s="1">
        <v>2025</v>
      </c>
    </row>
    <row r="1642" spans="1:11" x14ac:dyDescent="0.35">
      <c r="A1642" s="2">
        <v>45878</v>
      </c>
      <c r="B1642" t="s">
        <v>127</v>
      </c>
      <c r="C1642" t="s">
        <v>10</v>
      </c>
      <c r="D1642" s="1">
        <v>0</v>
      </c>
      <c r="E1642" s="5">
        <v>0</v>
      </c>
      <c r="F1642" s="1">
        <v>4</v>
      </c>
      <c r="G1642" s="5">
        <v>239.96</v>
      </c>
      <c r="H1642" t="s">
        <v>55</v>
      </c>
      <c r="I1642" t="s">
        <v>12</v>
      </c>
      <c r="J1642" s="1" t="s">
        <v>152</v>
      </c>
      <c r="K1642" s="1">
        <v>2025</v>
      </c>
    </row>
    <row r="1643" spans="1:11" x14ac:dyDescent="0.35">
      <c r="A1643" s="2">
        <v>45879</v>
      </c>
      <c r="B1643" t="s">
        <v>107</v>
      </c>
      <c r="C1643" t="s">
        <v>38</v>
      </c>
      <c r="D1643" s="1">
        <v>3</v>
      </c>
      <c r="E1643" s="5">
        <v>65.97</v>
      </c>
      <c r="F1643" s="1">
        <v>2</v>
      </c>
      <c r="G1643" s="5">
        <v>79.98</v>
      </c>
      <c r="H1643" t="s">
        <v>23</v>
      </c>
      <c r="I1643" t="s">
        <v>2</v>
      </c>
      <c r="J1643" s="1" t="s">
        <v>152</v>
      </c>
      <c r="K1643" s="1">
        <v>2025</v>
      </c>
    </row>
    <row r="1644" spans="1:11" x14ac:dyDescent="0.35">
      <c r="A1644" s="2">
        <v>45880</v>
      </c>
      <c r="B1644" t="s">
        <v>108</v>
      </c>
      <c r="C1644" t="s">
        <v>30</v>
      </c>
      <c r="D1644" s="1">
        <v>1</v>
      </c>
      <c r="E1644" s="5">
        <v>32.71</v>
      </c>
      <c r="F1644" s="1">
        <v>3</v>
      </c>
      <c r="G1644" s="5">
        <v>150.96</v>
      </c>
      <c r="H1644" t="s">
        <v>33</v>
      </c>
      <c r="I1644" t="s">
        <v>2</v>
      </c>
      <c r="J1644" s="1" t="s">
        <v>152</v>
      </c>
      <c r="K1644" s="1">
        <v>2025</v>
      </c>
    </row>
    <row r="1645" spans="1:11" x14ac:dyDescent="0.35">
      <c r="A1645" s="2">
        <v>45881</v>
      </c>
      <c r="B1645" t="s">
        <v>117</v>
      </c>
      <c r="C1645" t="s">
        <v>42</v>
      </c>
      <c r="D1645" s="1">
        <v>1</v>
      </c>
      <c r="E1645" s="5">
        <v>584.99</v>
      </c>
      <c r="F1645" s="1">
        <v>1</v>
      </c>
      <c r="G1645" s="5">
        <v>649.99</v>
      </c>
      <c r="H1645" t="s">
        <v>29</v>
      </c>
      <c r="I1645" t="s">
        <v>3</v>
      </c>
      <c r="J1645" s="1" t="s">
        <v>152</v>
      </c>
      <c r="K1645" s="1">
        <v>2025</v>
      </c>
    </row>
    <row r="1646" spans="1:11" x14ac:dyDescent="0.35">
      <c r="A1646" s="2">
        <v>45882</v>
      </c>
      <c r="B1646" t="s">
        <v>103</v>
      </c>
      <c r="C1646" t="s">
        <v>27</v>
      </c>
      <c r="D1646" s="1">
        <v>3</v>
      </c>
      <c r="E1646" s="5">
        <v>703.5</v>
      </c>
      <c r="F1646" s="1">
        <v>5</v>
      </c>
      <c r="G1646" s="5">
        <v>1379.4</v>
      </c>
      <c r="H1646" t="s">
        <v>19</v>
      </c>
      <c r="I1646" t="s">
        <v>0</v>
      </c>
      <c r="J1646" s="1" t="s">
        <v>152</v>
      </c>
      <c r="K1646" s="1">
        <v>2025</v>
      </c>
    </row>
    <row r="1647" spans="1:11" x14ac:dyDescent="0.35">
      <c r="A1647" s="2">
        <v>45883</v>
      </c>
      <c r="B1647" t="s">
        <v>96</v>
      </c>
      <c r="C1647" t="s">
        <v>1</v>
      </c>
      <c r="D1647" s="1">
        <v>1</v>
      </c>
      <c r="E1647" s="5">
        <v>345.59</v>
      </c>
      <c r="F1647" s="1">
        <v>3</v>
      </c>
      <c r="G1647" s="5">
        <v>1295.97</v>
      </c>
      <c r="H1647" t="s">
        <v>17</v>
      </c>
      <c r="I1647" t="s">
        <v>0</v>
      </c>
      <c r="J1647" s="1" t="s">
        <v>152</v>
      </c>
      <c r="K1647" s="1">
        <v>2025</v>
      </c>
    </row>
    <row r="1648" spans="1:11" x14ac:dyDescent="0.35">
      <c r="A1648" s="2">
        <v>45884</v>
      </c>
      <c r="B1648" t="s">
        <v>96</v>
      </c>
      <c r="C1648" t="s">
        <v>1</v>
      </c>
      <c r="D1648" s="1">
        <v>2</v>
      </c>
      <c r="E1648" s="5">
        <v>691.18</v>
      </c>
      <c r="F1648" s="1">
        <v>2</v>
      </c>
      <c r="G1648" s="5">
        <v>863.98</v>
      </c>
      <c r="H1648" t="s">
        <v>17</v>
      </c>
      <c r="I1648" t="s">
        <v>0</v>
      </c>
      <c r="J1648" s="1" t="s">
        <v>152</v>
      </c>
      <c r="K1648" s="1">
        <v>2025</v>
      </c>
    </row>
    <row r="1649" spans="1:11" x14ac:dyDescent="0.35">
      <c r="A1649" s="2">
        <v>45885</v>
      </c>
      <c r="B1649" t="s">
        <v>117</v>
      </c>
      <c r="C1649" t="s">
        <v>42</v>
      </c>
      <c r="D1649" s="1">
        <v>2</v>
      </c>
      <c r="E1649" s="5">
        <v>1169.98</v>
      </c>
      <c r="F1649" s="1">
        <v>3</v>
      </c>
      <c r="G1649" s="5">
        <v>1949.97</v>
      </c>
      <c r="H1649" t="s">
        <v>29</v>
      </c>
      <c r="I1649" t="s">
        <v>3</v>
      </c>
      <c r="J1649" s="1" t="s">
        <v>152</v>
      </c>
      <c r="K1649" s="1">
        <v>2025</v>
      </c>
    </row>
    <row r="1650" spans="1:11" x14ac:dyDescent="0.35">
      <c r="A1650" s="2">
        <v>45886</v>
      </c>
      <c r="B1650" t="s">
        <v>101</v>
      </c>
      <c r="C1650" t="s">
        <v>24</v>
      </c>
      <c r="D1650" s="1">
        <v>0</v>
      </c>
      <c r="E1650" s="5">
        <v>0</v>
      </c>
      <c r="F1650" s="1">
        <v>2</v>
      </c>
      <c r="G1650" s="5">
        <v>55.98</v>
      </c>
      <c r="H1650" t="s">
        <v>23</v>
      </c>
      <c r="I1650" t="s">
        <v>0</v>
      </c>
      <c r="J1650" s="1" t="s">
        <v>152</v>
      </c>
      <c r="K1650" s="1">
        <v>2025</v>
      </c>
    </row>
    <row r="1651" spans="1:11" x14ac:dyDescent="0.35">
      <c r="A1651" s="2">
        <v>45887</v>
      </c>
      <c r="B1651" t="s">
        <v>115</v>
      </c>
      <c r="C1651" t="s">
        <v>44</v>
      </c>
      <c r="D1651" s="1">
        <v>0</v>
      </c>
      <c r="E1651" s="5">
        <v>0</v>
      </c>
      <c r="F1651" s="1">
        <v>3</v>
      </c>
      <c r="G1651" s="5">
        <v>980.07</v>
      </c>
      <c r="H1651" t="s">
        <v>41</v>
      </c>
      <c r="I1651" t="s">
        <v>3</v>
      </c>
      <c r="J1651" s="1" t="s">
        <v>152</v>
      </c>
      <c r="K1651" s="1">
        <v>2025</v>
      </c>
    </row>
    <row r="1652" spans="1:11" x14ac:dyDescent="0.35">
      <c r="A1652" s="2">
        <v>45888</v>
      </c>
      <c r="B1652" t="s">
        <v>114</v>
      </c>
      <c r="C1652" t="s">
        <v>43</v>
      </c>
      <c r="D1652" s="1">
        <v>3</v>
      </c>
      <c r="E1652" s="5">
        <v>60</v>
      </c>
      <c r="F1652" s="1">
        <v>1</v>
      </c>
      <c r="G1652" s="5">
        <v>39.99</v>
      </c>
      <c r="H1652" t="s">
        <v>26</v>
      </c>
      <c r="I1652" t="s">
        <v>3</v>
      </c>
      <c r="J1652" s="1" t="s">
        <v>152</v>
      </c>
      <c r="K1652" s="1">
        <v>2025</v>
      </c>
    </row>
    <row r="1653" spans="1:11" x14ac:dyDescent="0.35">
      <c r="A1653" s="2">
        <v>45889</v>
      </c>
      <c r="B1653" t="s">
        <v>128</v>
      </c>
      <c r="C1653" t="s">
        <v>11</v>
      </c>
      <c r="D1653" s="1">
        <v>0</v>
      </c>
      <c r="E1653" s="5">
        <v>0</v>
      </c>
      <c r="F1653" s="1">
        <v>3</v>
      </c>
      <c r="G1653" s="5">
        <v>299.97000000000003</v>
      </c>
      <c r="H1653" t="s">
        <v>23</v>
      </c>
      <c r="I1653" t="s">
        <v>12</v>
      </c>
      <c r="J1653" s="1" t="s">
        <v>152</v>
      </c>
      <c r="K1653" s="1">
        <v>2025</v>
      </c>
    </row>
    <row r="1654" spans="1:11" x14ac:dyDescent="0.35">
      <c r="A1654" s="2">
        <v>45890</v>
      </c>
      <c r="B1654" t="s">
        <v>103</v>
      </c>
      <c r="C1654" t="s">
        <v>27</v>
      </c>
      <c r="D1654" s="1">
        <v>2</v>
      </c>
      <c r="E1654" s="5">
        <v>469</v>
      </c>
      <c r="F1654" s="1">
        <v>1</v>
      </c>
      <c r="G1654" s="5">
        <v>275.88</v>
      </c>
      <c r="H1654" t="s">
        <v>19</v>
      </c>
      <c r="I1654" t="s">
        <v>0</v>
      </c>
      <c r="J1654" s="1" t="s">
        <v>152</v>
      </c>
      <c r="K1654" s="1">
        <v>2025</v>
      </c>
    </row>
    <row r="1655" spans="1:11" x14ac:dyDescent="0.35">
      <c r="A1655" s="2">
        <v>45891</v>
      </c>
      <c r="B1655" t="s">
        <v>115</v>
      </c>
      <c r="C1655" t="s">
        <v>44</v>
      </c>
      <c r="D1655" s="1">
        <v>1</v>
      </c>
      <c r="E1655" s="5">
        <v>294.02</v>
      </c>
      <c r="F1655" s="1">
        <v>1</v>
      </c>
      <c r="G1655" s="5">
        <v>326.69</v>
      </c>
      <c r="H1655" t="s">
        <v>41</v>
      </c>
      <c r="I1655" t="s">
        <v>3</v>
      </c>
      <c r="J1655" s="1" t="s">
        <v>152</v>
      </c>
      <c r="K1655" s="1">
        <v>2025</v>
      </c>
    </row>
    <row r="1656" spans="1:11" x14ac:dyDescent="0.35">
      <c r="A1656" s="2">
        <v>45892</v>
      </c>
      <c r="B1656" t="s">
        <v>131</v>
      </c>
      <c r="C1656" t="s">
        <v>16</v>
      </c>
      <c r="D1656" s="1">
        <v>2</v>
      </c>
      <c r="E1656" s="5">
        <v>69.099999999999994</v>
      </c>
      <c r="F1656" s="1">
        <v>5</v>
      </c>
      <c r="G1656" s="5">
        <v>265.75</v>
      </c>
      <c r="H1656" t="s">
        <v>58</v>
      </c>
      <c r="I1656" t="s">
        <v>13</v>
      </c>
      <c r="J1656" s="1" t="s">
        <v>152</v>
      </c>
      <c r="K1656" s="1">
        <v>2025</v>
      </c>
    </row>
    <row r="1657" spans="1:11" x14ac:dyDescent="0.35">
      <c r="A1657" s="2">
        <v>45893</v>
      </c>
      <c r="B1657" t="s">
        <v>108</v>
      </c>
      <c r="C1657" t="s">
        <v>30</v>
      </c>
      <c r="D1657" s="1">
        <v>1</v>
      </c>
      <c r="E1657" s="5">
        <v>32.71</v>
      </c>
      <c r="F1657" s="1">
        <v>4</v>
      </c>
      <c r="G1657" s="5">
        <v>201.28</v>
      </c>
      <c r="H1657" t="s">
        <v>33</v>
      </c>
      <c r="I1657" t="s">
        <v>2</v>
      </c>
      <c r="J1657" s="1" t="s">
        <v>152</v>
      </c>
      <c r="K1657" s="1">
        <v>2025</v>
      </c>
    </row>
    <row r="1658" spans="1:11" x14ac:dyDescent="0.35">
      <c r="A1658" s="2">
        <v>45894</v>
      </c>
      <c r="B1658" t="s">
        <v>108</v>
      </c>
      <c r="C1658" t="s">
        <v>30</v>
      </c>
      <c r="D1658" s="1">
        <v>1</v>
      </c>
      <c r="E1658" s="5">
        <v>32.71</v>
      </c>
      <c r="F1658" s="1">
        <v>2</v>
      </c>
      <c r="G1658" s="5">
        <v>100.64</v>
      </c>
      <c r="H1658" t="s">
        <v>33</v>
      </c>
      <c r="I1658" t="s">
        <v>2</v>
      </c>
      <c r="J1658" s="1" t="s">
        <v>152</v>
      </c>
      <c r="K1658" s="1">
        <v>2025</v>
      </c>
    </row>
    <row r="1659" spans="1:11" x14ac:dyDescent="0.35">
      <c r="A1659" s="2">
        <v>45895</v>
      </c>
      <c r="B1659" t="s">
        <v>99</v>
      </c>
      <c r="C1659" t="s">
        <v>21</v>
      </c>
      <c r="D1659" s="1">
        <v>2</v>
      </c>
      <c r="E1659" s="5">
        <v>83.98</v>
      </c>
      <c r="F1659" s="1">
        <v>3</v>
      </c>
      <c r="G1659" s="5">
        <v>209.97</v>
      </c>
      <c r="H1659" t="s">
        <v>19</v>
      </c>
      <c r="I1659" t="s">
        <v>0</v>
      </c>
      <c r="J1659" s="1" t="s">
        <v>152</v>
      </c>
      <c r="K1659" s="1">
        <v>2025</v>
      </c>
    </row>
    <row r="1660" spans="1:11" x14ac:dyDescent="0.35">
      <c r="A1660" s="2">
        <v>45896</v>
      </c>
      <c r="B1660" t="s">
        <v>114</v>
      </c>
      <c r="C1660" t="s">
        <v>43</v>
      </c>
      <c r="D1660" s="1">
        <v>1</v>
      </c>
      <c r="E1660" s="5">
        <v>20</v>
      </c>
      <c r="F1660" s="1">
        <v>2</v>
      </c>
      <c r="G1660" s="5">
        <v>79.98</v>
      </c>
      <c r="H1660" t="s">
        <v>26</v>
      </c>
      <c r="I1660" t="s">
        <v>3</v>
      </c>
      <c r="J1660" s="1" t="s">
        <v>152</v>
      </c>
      <c r="K1660" s="1">
        <v>2025</v>
      </c>
    </row>
    <row r="1661" spans="1:11" x14ac:dyDescent="0.35">
      <c r="A1661" s="2">
        <v>45897</v>
      </c>
      <c r="B1661" t="s">
        <v>99</v>
      </c>
      <c r="C1661" t="s">
        <v>21</v>
      </c>
      <c r="D1661" s="1">
        <v>0</v>
      </c>
      <c r="E1661" s="5">
        <v>0</v>
      </c>
      <c r="F1661" s="1">
        <v>2</v>
      </c>
      <c r="G1661" s="5">
        <v>139.97999999999999</v>
      </c>
      <c r="H1661" t="s">
        <v>19</v>
      </c>
      <c r="I1661" t="s">
        <v>0</v>
      </c>
      <c r="J1661" s="1" t="s">
        <v>152</v>
      </c>
      <c r="K1661" s="1">
        <v>2025</v>
      </c>
    </row>
    <row r="1662" spans="1:11" x14ac:dyDescent="0.35">
      <c r="A1662" s="2">
        <v>45898</v>
      </c>
      <c r="B1662" t="s">
        <v>124</v>
      </c>
      <c r="C1662" t="s">
        <v>51</v>
      </c>
      <c r="D1662" s="1">
        <v>3</v>
      </c>
      <c r="E1662" s="5">
        <v>290.25</v>
      </c>
      <c r="F1662" s="1">
        <v>3</v>
      </c>
      <c r="G1662" s="5">
        <v>387</v>
      </c>
      <c r="H1662" t="s">
        <v>52</v>
      </c>
      <c r="I1662" t="s">
        <v>8</v>
      </c>
      <c r="J1662" s="1" t="s">
        <v>152</v>
      </c>
      <c r="K1662" s="1">
        <v>2025</v>
      </c>
    </row>
    <row r="1663" spans="1:11" x14ac:dyDescent="0.35">
      <c r="A1663" s="2">
        <v>45899</v>
      </c>
      <c r="B1663" t="s">
        <v>109</v>
      </c>
      <c r="C1663" t="s">
        <v>31</v>
      </c>
      <c r="D1663" s="1">
        <v>1</v>
      </c>
      <c r="E1663" s="5">
        <v>89.91</v>
      </c>
      <c r="F1663" s="1">
        <v>2</v>
      </c>
      <c r="G1663" s="5">
        <v>239.76</v>
      </c>
      <c r="H1663" t="s">
        <v>33</v>
      </c>
      <c r="I1663" t="s">
        <v>2</v>
      </c>
      <c r="J1663" s="1" t="s">
        <v>152</v>
      </c>
      <c r="K1663" s="1">
        <v>2025</v>
      </c>
    </row>
    <row r="1664" spans="1:11" x14ac:dyDescent="0.35">
      <c r="A1664" s="2">
        <v>45900</v>
      </c>
      <c r="B1664" t="s">
        <v>127</v>
      </c>
      <c r="C1664" t="s">
        <v>10</v>
      </c>
      <c r="D1664" s="1">
        <v>0</v>
      </c>
      <c r="E1664" s="5">
        <v>0</v>
      </c>
      <c r="F1664" s="1">
        <v>4</v>
      </c>
      <c r="G1664" s="5">
        <v>239.96</v>
      </c>
      <c r="H1664" t="s">
        <v>55</v>
      </c>
      <c r="I1664" t="s">
        <v>12</v>
      </c>
      <c r="J1664" s="1" t="s">
        <v>152</v>
      </c>
      <c r="K1664" s="1">
        <v>2025</v>
      </c>
    </row>
    <row r="1665" spans="1:11" x14ac:dyDescent="0.35">
      <c r="A1665" s="2">
        <v>45901</v>
      </c>
      <c r="B1665" t="s">
        <v>128</v>
      </c>
      <c r="C1665" t="s">
        <v>11</v>
      </c>
      <c r="D1665" s="1">
        <v>3</v>
      </c>
      <c r="E1665" s="5">
        <v>224.96999999999997</v>
      </c>
      <c r="F1665" s="1">
        <v>3</v>
      </c>
      <c r="G1665" s="5">
        <v>299.97000000000003</v>
      </c>
      <c r="H1665" t="s">
        <v>23</v>
      </c>
      <c r="I1665" t="s">
        <v>12</v>
      </c>
      <c r="J1665" s="1" t="s">
        <v>153</v>
      </c>
      <c r="K1665" s="1">
        <v>2025</v>
      </c>
    </row>
    <row r="1666" spans="1:11" x14ac:dyDescent="0.35">
      <c r="A1666" s="2">
        <v>45902</v>
      </c>
      <c r="B1666" t="s">
        <v>118</v>
      </c>
      <c r="C1666" t="s">
        <v>5</v>
      </c>
      <c r="D1666" s="1">
        <v>2</v>
      </c>
      <c r="E1666" s="5">
        <v>8991</v>
      </c>
      <c r="F1666" s="1">
        <v>2</v>
      </c>
      <c r="G1666" s="5">
        <v>9990</v>
      </c>
      <c r="H1666" t="s">
        <v>17</v>
      </c>
      <c r="I1666" t="s">
        <v>4</v>
      </c>
      <c r="J1666" s="1" t="s">
        <v>153</v>
      </c>
      <c r="K1666" s="1">
        <v>2025</v>
      </c>
    </row>
    <row r="1667" spans="1:11" x14ac:dyDescent="0.35">
      <c r="A1667" s="2">
        <v>45903</v>
      </c>
      <c r="B1667" t="s">
        <v>121</v>
      </c>
      <c r="C1667" t="s">
        <v>7</v>
      </c>
      <c r="D1667" s="1">
        <v>0</v>
      </c>
      <c r="E1667" s="5">
        <v>0</v>
      </c>
      <c r="F1667" s="1">
        <v>5</v>
      </c>
      <c r="G1667" s="5">
        <v>100</v>
      </c>
      <c r="H1667" t="s">
        <v>48</v>
      </c>
      <c r="I1667" t="s">
        <v>8</v>
      </c>
      <c r="J1667" s="1" t="s">
        <v>153</v>
      </c>
      <c r="K1667" s="1">
        <v>2025</v>
      </c>
    </row>
    <row r="1668" spans="1:11" x14ac:dyDescent="0.35">
      <c r="A1668" s="2">
        <v>45904</v>
      </c>
      <c r="B1668" t="s">
        <v>113</v>
      </c>
      <c r="C1668" t="s">
        <v>40</v>
      </c>
      <c r="D1668" s="1">
        <v>2</v>
      </c>
      <c r="E1668" s="5">
        <v>366.5</v>
      </c>
      <c r="F1668" s="1">
        <v>3</v>
      </c>
      <c r="G1668" s="5">
        <v>646.77</v>
      </c>
      <c r="H1668" t="s">
        <v>41</v>
      </c>
      <c r="I1668" t="s">
        <v>3</v>
      </c>
      <c r="J1668" s="1" t="s">
        <v>153</v>
      </c>
      <c r="K1668" s="1">
        <v>2025</v>
      </c>
    </row>
    <row r="1669" spans="1:11" x14ac:dyDescent="0.35">
      <c r="A1669" s="2">
        <v>45905</v>
      </c>
      <c r="B1669" t="s">
        <v>118</v>
      </c>
      <c r="C1669" t="s">
        <v>5</v>
      </c>
      <c r="D1669" s="1">
        <v>1</v>
      </c>
      <c r="E1669" s="5">
        <v>4495.5</v>
      </c>
      <c r="F1669" s="1">
        <v>3</v>
      </c>
      <c r="G1669" s="5">
        <v>14985</v>
      </c>
      <c r="H1669" t="s">
        <v>17</v>
      </c>
      <c r="I1669" t="s">
        <v>4</v>
      </c>
      <c r="J1669" s="1" t="s">
        <v>153</v>
      </c>
      <c r="K1669" s="1">
        <v>2025</v>
      </c>
    </row>
    <row r="1670" spans="1:11" x14ac:dyDescent="0.35">
      <c r="A1670" s="2">
        <v>45906</v>
      </c>
      <c r="B1670" t="s">
        <v>98</v>
      </c>
      <c r="C1670" t="s">
        <v>20</v>
      </c>
      <c r="D1670" s="1">
        <v>1</v>
      </c>
      <c r="E1670" s="5">
        <v>64.989999999999995</v>
      </c>
      <c r="F1670" s="1">
        <v>1</v>
      </c>
      <c r="G1670" s="5">
        <v>99.99</v>
      </c>
      <c r="H1670" t="s">
        <v>19</v>
      </c>
      <c r="I1670" t="s">
        <v>0</v>
      </c>
      <c r="J1670" s="1" t="s">
        <v>153</v>
      </c>
      <c r="K1670" s="1">
        <v>2025</v>
      </c>
    </row>
    <row r="1671" spans="1:11" x14ac:dyDescent="0.35">
      <c r="A1671" s="2">
        <v>45907</v>
      </c>
      <c r="B1671" t="s">
        <v>114</v>
      </c>
      <c r="C1671" t="s">
        <v>43</v>
      </c>
      <c r="D1671" s="1">
        <v>0</v>
      </c>
      <c r="E1671" s="5">
        <v>0</v>
      </c>
      <c r="F1671" s="1">
        <v>5</v>
      </c>
      <c r="G1671" s="5">
        <v>199.95</v>
      </c>
      <c r="H1671" t="s">
        <v>26</v>
      </c>
      <c r="I1671" t="s">
        <v>3</v>
      </c>
      <c r="J1671" s="1" t="s">
        <v>153</v>
      </c>
      <c r="K1671" s="1">
        <v>2025</v>
      </c>
    </row>
    <row r="1672" spans="1:11" x14ac:dyDescent="0.35">
      <c r="A1672" s="2">
        <v>45908</v>
      </c>
      <c r="B1672" t="s">
        <v>120</v>
      </c>
      <c r="C1672" t="s">
        <v>6</v>
      </c>
      <c r="D1672" s="1">
        <v>6</v>
      </c>
      <c r="E1672" s="5">
        <v>75600</v>
      </c>
      <c r="F1672" s="1">
        <v>1</v>
      </c>
      <c r="G1672" s="5">
        <v>14000</v>
      </c>
      <c r="H1672" t="s">
        <v>47</v>
      </c>
      <c r="I1672" t="s">
        <v>4</v>
      </c>
      <c r="J1672" s="1" t="s">
        <v>153</v>
      </c>
      <c r="K1672" s="1">
        <v>2025</v>
      </c>
    </row>
    <row r="1673" spans="1:11" x14ac:dyDescent="0.35">
      <c r="A1673" s="2">
        <v>45909</v>
      </c>
      <c r="B1673" t="s">
        <v>116</v>
      </c>
      <c r="C1673" t="s">
        <v>37</v>
      </c>
      <c r="D1673" s="1">
        <v>2</v>
      </c>
      <c r="E1673" s="5">
        <v>40</v>
      </c>
      <c r="F1673" s="1">
        <v>2</v>
      </c>
      <c r="G1673" s="5">
        <v>79.98</v>
      </c>
      <c r="H1673" t="s">
        <v>23</v>
      </c>
      <c r="I1673" t="s">
        <v>3</v>
      </c>
      <c r="J1673" s="1" t="s">
        <v>153</v>
      </c>
      <c r="K1673" s="1">
        <v>2025</v>
      </c>
    </row>
    <row r="1674" spans="1:11" x14ac:dyDescent="0.35">
      <c r="A1674" s="2">
        <v>45910</v>
      </c>
      <c r="B1674" t="s">
        <v>109</v>
      </c>
      <c r="C1674" t="s">
        <v>31</v>
      </c>
      <c r="D1674" s="1">
        <v>0</v>
      </c>
      <c r="E1674" s="5">
        <v>0</v>
      </c>
      <c r="F1674" s="1">
        <v>4</v>
      </c>
      <c r="G1674" s="5">
        <v>479.52</v>
      </c>
      <c r="H1674" t="s">
        <v>33</v>
      </c>
      <c r="I1674" t="s">
        <v>2</v>
      </c>
      <c r="J1674" s="1" t="s">
        <v>153</v>
      </c>
      <c r="K1674" s="1">
        <v>2025</v>
      </c>
    </row>
    <row r="1675" spans="1:11" x14ac:dyDescent="0.35">
      <c r="A1675" s="2">
        <v>45911</v>
      </c>
      <c r="B1675" t="s">
        <v>126</v>
      </c>
      <c r="C1675" t="s">
        <v>9</v>
      </c>
      <c r="D1675" s="1">
        <v>2</v>
      </c>
      <c r="E1675" s="5">
        <v>125.98</v>
      </c>
      <c r="F1675" s="1">
        <v>4</v>
      </c>
      <c r="G1675" s="5">
        <v>359.96</v>
      </c>
      <c r="H1675" t="s">
        <v>54</v>
      </c>
      <c r="I1675" t="s">
        <v>8</v>
      </c>
      <c r="J1675" s="1" t="s">
        <v>153</v>
      </c>
      <c r="K1675" s="1">
        <v>2025</v>
      </c>
    </row>
    <row r="1676" spans="1:11" x14ac:dyDescent="0.35">
      <c r="A1676" s="2">
        <v>45912</v>
      </c>
      <c r="B1676" t="s">
        <v>113</v>
      </c>
      <c r="C1676" t="s">
        <v>40</v>
      </c>
      <c r="D1676" s="1">
        <v>3</v>
      </c>
      <c r="E1676" s="5">
        <v>549.75</v>
      </c>
      <c r="F1676" s="1">
        <v>5</v>
      </c>
      <c r="G1676" s="5">
        <v>1077.95</v>
      </c>
      <c r="H1676" t="s">
        <v>41</v>
      </c>
      <c r="I1676" t="s">
        <v>3</v>
      </c>
      <c r="J1676" s="1" t="s">
        <v>153</v>
      </c>
      <c r="K1676" s="1">
        <v>2025</v>
      </c>
    </row>
    <row r="1677" spans="1:11" x14ac:dyDescent="0.35">
      <c r="A1677" s="2">
        <v>45913</v>
      </c>
      <c r="B1677" t="s">
        <v>114</v>
      </c>
      <c r="C1677" t="s">
        <v>43</v>
      </c>
      <c r="D1677" s="1">
        <v>0</v>
      </c>
      <c r="E1677" s="5">
        <v>0</v>
      </c>
      <c r="F1677" s="1">
        <v>3</v>
      </c>
      <c r="G1677" s="5">
        <v>119.97</v>
      </c>
      <c r="H1677" t="s">
        <v>26</v>
      </c>
      <c r="I1677" t="s">
        <v>3</v>
      </c>
      <c r="J1677" s="1" t="s">
        <v>153</v>
      </c>
      <c r="K1677" s="1">
        <v>2025</v>
      </c>
    </row>
    <row r="1678" spans="1:11" x14ac:dyDescent="0.35">
      <c r="A1678" s="2">
        <v>45914</v>
      </c>
      <c r="B1678" t="s">
        <v>123</v>
      </c>
      <c r="C1678" t="s">
        <v>50</v>
      </c>
      <c r="D1678" s="1">
        <v>2</v>
      </c>
      <c r="E1678" s="5">
        <v>193.5</v>
      </c>
      <c r="F1678" s="1">
        <v>4</v>
      </c>
      <c r="G1678" s="5">
        <v>516</v>
      </c>
      <c r="H1678" t="s">
        <v>48</v>
      </c>
      <c r="I1678" t="s">
        <v>8</v>
      </c>
      <c r="J1678" s="1" t="s">
        <v>153</v>
      </c>
      <c r="K1678" s="1">
        <v>2025</v>
      </c>
    </row>
    <row r="1679" spans="1:11" x14ac:dyDescent="0.35">
      <c r="A1679" s="2">
        <v>45915</v>
      </c>
      <c r="B1679" t="s">
        <v>109</v>
      </c>
      <c r="C1679" t="s">
        <v>31</v>
      </c>
      <c r="D1679" s="1">
        <v>0</v>
      </c>
      <c r="E1679" s="5">
        <v>0</v>
      </c>
      <c r="F1679" s="1">
        <v>3</v>
      </c>
      <c r="G1679" s="5">
        <v>359.64</v>
      </c>
      <c r="H1679" t="s">
        <v>33</v>
      </c>
      <c r="I1679" t="s">
        <v>2</v>
      </c>
      <c r="J1679" s="1" t="s">
        <v>153</v>
      </c>
      <c r="K1679" s="1">
        <v>2025</v>
      </c>
    </row>
    <row r="1680" spans="1:11" x14ac:dyDescent="0.35">
      <c r="A1680" s="2">
        <v>45916</v>
      </c>
      <c r="B1680" t="s">
        <v>126</v>
      </c>
      <c r="C1680" t="s">
        <v>9</v>
      </c>
      <c r="D1680" s="1">
        <v>3</v>
      </c>
      <c r="E1680" s="5">
        <v>188.97</v>
      </c>
      <c r="F1680" s="1">
        <v>2</v>
      </c>
      <c r="G1680" s="5">
        <v>179.98</v>
      </c>
      <c r="H1680" t="s">
        <v>54</v>
      </c>
      <c r="I1680" t="s">
        <v>8</v>
      </c>
      <c r="J1680" s="1" t="s">
        <v>153</v>
      </c>
      <c r="K1680" s="1">
        <v>2025</v>
      </c>
    </row>
    <row r="1681" spans="1:11" x14ac:dyDescent="0.35">
      <c r="A1681" s="2">
        <v>45917</v>
      </c>
      <c r="B1681" t="s">
        <v>112</v>
      </c>
      <c r="C1681" t="s">
        <v>39</v>
      </c>
      <c r="D1681" s="1">
        <v>1</v>
      </c>
      <c r="E1681" s="5">
        <v>207.99</v>
      </c>
      <c r="F1681" s="1">
        <v>1</v>
      </c>
      <c r="G1681" s="5">
        <v>259.99</v>
      </c>
      <c r="H1681" t="s">
        <v>29</v>
      </c>
      <c r="I1681" t="s">
        <v>3</v>
      </c>
      <c r="J1681" s="1" t="s">
        <v>153</v>
      </c>
      <c r="K1681" s="1">
        <v>2025</v>
      </c>
    </row>
    <row r="1682" spans="1:11" x14ac:dyDescent="0.35">
      <c r="A1682" s="2">
        <v>45918</v>
      </c>
      <c r="B1682" t="s">
        <v>120</v>
      </c>
      <c r="C1682" t="s">
        <v>6</v>
      </c>
      <c r="D1682" s="1">
        <v>1</v>
      </c>
      <c r="E1682" s="5">
        <v>12600</v>
      </c>
      <c r="F1682" s="1">
        <v>1</v>
      </c>
      <c r="G1682" s="5">
        <v>14000</v>
      </c>
      <c r="H1682" t="s">
        <v>47</v>
      </c>
      <c r="I1682" t="s">
        <v>4</v>
      </c>
      <c r="J1682" s="1" t="s">
        <v>153</v>
      </c>
      <c r="K1682" s="1">
        <v>2025</v>
      </c>
    </row>
    <row r="1683" spans="1:11" x14ac:dyDescent="0.35">
      <c r="A1683" s="2">
        <v>45919</v>
      </c>
      <c r="B1683" t="s">
        <v>129</v>
      </c>
      <c r="C1683" t="s">
        <v>14</v>
      </c>
      <c r="D1683" s="1">
        <v>0</v>
      </c>
      <c r="E1683" s="5">
        <v>0</v>
      </c>
      <c r="F1683" s="1">
        <v>2</v>
      </c>
      <c r="G1683" s="5">
        <v>799.9</v>
      </c>
      <c r="H1683" t="s">
        <v>17</v>
      </c>
      <c r="I1683" t="s">
        <v>13</v>
      </c>
      <c r="J1683" s="1" t="s">
        <v>153</v>
      </c>
      <c r="K1683" s="1">
        <v>2025</v>
      </c>
    </row>
    <row r="1684" spans="1:11" x14ac:dyDescent="0.35">
      <c r="A1684" s="2">
        <v>45920</v>
      </c>
      <c r="B1684" t="s">
        <v>101</v>
      </c>
      <c r="C1684" t="s">
        <v>24</v>
      </c>
      <c r="D1684" s="1">
        <v>1</v>
      </c>
      <c r="E1684" s="5">
        <v>14</v>
      </c>
      <c r="F1684" s="1">
        <v>5</v>
      </c>
      <c r="G1684" s="5">
        <v>139.94999999999999</v>
      </c>
      <c r="H1684" t="s">
        <v>23</v>
      </c>
      <c r="I1684" t="s">
        <v>0</v>
      </c>
      <c r="J1684" s="1" t="s">
        <v>153</v>
      </c>
      <c r="K1684" s="1">
        <v>2025</v>
      </c>
    </row>
    <row r="1685" spans="1:11" x14ac:dyDescent="0.35">
      <c r="A1685" s="2">
        <v>45921</v>
      </c>
      <c r="B1685" t="s">
        <v>124</v>
      </c>
      <c r="C1685" t="s">
        <v>51</v>
      </c>
      <c r="D1685" s="1">
        <v>2</v>
      </c>
      <c r="E1685" s="5">
        <v>193.5</v>
      </c>
      <c r="F1685" s="1">
        <v>5</v>
      </c>
      <c r="G1685" s="5">
        <v>645</v>
      </c>
      <c r="H1685" t="s">
        <v>52</v>
      </c>
      <c r="I1685" t="s">
        <v>8</v>
      </c>
      <c r="J1685" s="1" t="s">
        <v>153</v>
      </c>
      <c r="K1685" s="1">
        <v>2025</v>
      </c>
    </row>
    <row r="1686" spans="1:11" x14ac:dyDescent="0.35">
      <c r="A1686" s="2">
        <v>45922</v>
      </c>
      <c r="B1686" t="s">
        <v>108</v>
      </c>
      <c r="C1686" t="s">
        <v>30</v>
      </c>
      <c r="D1686" s="1">
        <v>1</v>
      </c>
      <c r="E1686" s="5">
        <v>32.71</v>
      </c>
      <c r="F1686" s="1">
        <v>3</v>
      </c>
      <c r="G1686" s="5">
        <v>150.96</v>
      </c>
      <c r="H1686" t="s">
        <v>33</v>
      </c>
      <c r="I1686" t="s">
        <v>2</v>
      </c>
      <c r="J1686" s="1" t="s">
        <v>153</v>
      </c>
      <c r="K1686" s="1">
        <v>2025</v>
      </c>
    </row>
    <row r="1687" spans="1:11" x14ac:dyDescent="0.35">
      <c r="A1687" s="2">
        <v>45923</v>
      </c>
      <c r="B1687" t="s">
        <v>115</v>
      </c>
      <c r="C1687" t="s">
        <v>44</v>
      </c>
      <c r="D1687" s="1">
        <v>1</v>
      </c>
      <c r="E1687" s="5">
        <v>294.02</v>
      </c>
      <c r="F1687" s="1">
        <v>5</v>
      </c>
      <c r="G1687" s="5">
        <v>1633.45</v>
      </c>
      <c r="H1687" t="s">
        <v>41</v>
      </c>
      <c r="I1687" t="s">
        <v>3</v>
      </c>
      <c r="J1687" s="1" t="s">
        <v>153</v>
      </c>
      <c r="K1687" s="1">
        <v>2025</v>
      </c>
    </row>
    <row r="1688" spans="1:11" x14ac:dyDescent="0.35">
      <c r="A1688" s="2">
        <v>45924</v>
      </c>
      <c r="B1688" t="s">
        <v>129</v>
      </c>
      <c r="C1688" t="s">
        <v>14</v>
      </c>
      <c r="D1688" s="1">
        <v>3</v>
      </c>
      <c r="E1688" s="5">
        <v>1079.8799999999999</v>
      </c>
      <c r="F1688" s="1">
        <v>2</v>
      </c>
      <c r="G1688" s="5">
        <v>799.9</v>
      </c>
      <c r="H1688" t="s">
        <v>17</v>
      </c>
      <c r="I1688" t="s">
        <v>13</v>
      </c>
      <c r="J1688" s="1" t="s">
        <v>153</v>
      </c>
      <c r="K1688" s="1">
        <v>2025</v>
      </c>
    </row>
    <row r="1689" spans="1:11" x14ac:dyDescent="0.35">
      <c r="A1689" s="2">
        <v>45925</v>
      </c>
      <c r="B1689" t="s">
        <v>121</v>
      </c>
      <c r="C1689" t="s">
        <v>7</v>
      </c>
      <c r="D1689" s="1">
        <v>2</v>
      </c>
      <c r="E1689" s="5">
        <v>24</v>
      </c>
      <c r="F1689" s="1">
        <v>5</v>
      </c>
      <c r="G1689" s="5">
        <v>100</v>
      </c>
      <c r="H1689" t="s">
        <v>48</v>
      </c>
      <c r="I1689" t="s">
        <v>8</v>
      </c>
      <c r="J1689" s="1" t="s">
        <v>153</v>
      </c>
      <c r="K1689" s="1">
        <v>2025</v>
      </c>
    </row>
    <row r="1690" spans="1:11" x14ac:dyDescent="0.35">
      <c r="A1690" s="2">
        <v>45926</v>
      </c>
      <c r="B1690" t="s">
        <v>106</v>
      </c>
      <c r="C1690" t="s">
        <v>37</v>
      </c>
      <c r="D1690" s="1">
        <v>1</v>
      </c>
      <c r="E1690" s="5">
        <v>21.99</v>
      </c>
      <c r="F1690" s="1">
        <v>4</v>
      </c>
      <c r="G1690" s="5">
        <v>159.96</v>
      </c>
      <c r="H1690" t="s">
        <v>23</v>
      </c>
      <c r="I1690" t="s">
        <v>2</v>
      </c>
      <c r="J1690" s="1" t="s">
        <v>153</v>
      </c>
      <c r="K1690" s="1">
        <v>2025</v>
      </c>
    </row>
    <row r="1691" spans="1:11" x14ac:dyDescent="0.35">
      <c r="A1691" s="2">
        <v>45927</v>
      </c>
      <c r="B1691" t="s">
        <v>98</v>
      </c>
      <c r="C1691" t="s">
        <v>20</v>
      </c>
      <c r="D1691" s="1">
        <v>0</v>
      </c>
      <c r="E1691" s="5">
        <v>0</v>
      </c>
      <c r="F1691" s="1">
        <v>4</v>
      </c>
      <c r="G1691" s="5">
        <v>399.96</v>
      </c>
      <c r="H1691" t="s">
        <v>19</v>
      </c>
      <c r="I1691" t="s">
        <v>0</v>
      </c>
      <c r="J1691" s="1" t="s">
        <v>153</v>
      </c>
      <c r="K1691" s="1">
        <v>2025</v>
      </c>
    </row>
    <row r="1692" spans="1:11" x14ac:dyDescent="0.35">
      <c r="A1692" s="2">
        <v>45928</v>
      </c>
      <c r="B1692" t="s">
        <v>110</v>
      </c>
      <c r="C1692" t="s">
        <v>32</v>
      </c>
      <c r="D1692" s="1">
        <v>1</v>
      </c>
      <c r="E1692" s="5">
        <v>23.03</v>
      </c>
      <c r="F1692" s="1">
        <v>4</v>
      </c>
      <c r="G1692" s="5">
        <v>167.52</v>
      </c>
      <c r="H1692" t="s">
        <v>33</v>
      </c>
      <c r="I1692" t="s">
        <v>2</v>
      </c>
      <c r="J1692" s="1" t="s">
        <v>153</v>
      </c>
      <c r="K1692" s="1">
        <v>2025</v>
      </c>
    </row>
    <row r="1693" spans="1:11" x14ac:dyDescent="0.35">
      <c r="A1693" s="2">
        <v>45929</v>
      </c>
      <c r="B1693" t="s">
        <v>126</v>
      </c>
      <c r="C1693" t="s">
        <v>9</v>
      </c>
      <c r="D1693" s="1">
        <v>3</v>
      </c>
      <c r="E1693" s="5">
        <v>188.97</v>
      </c>
      <c r="F1693" s="1">
        <v>5</v>
      </c>
      <c r="G1693" s="5">
        <v>449.95</v>
      </c>
      <c r="H1693" t="s">
        <v>54</v>
      </c>
      <c r="I1693" t="s">
        <v>8</v>
      </c>
      <c r="J1693" s="1" t="s">
        <v>153</v>
      </c>
      <c r="K1693" s="1">
        <v>2025</v>
      </c>
    </row>
    <row r="1694" spans="1:11" x14ac:dyDescent="0.35">
      <c r="A1694" s="2">
        <v>45930</v>
      </c>
      <c r="B1694" t="s">
        <v>111</v>
      </c>
      <c r="C1694" t="s">
        <v>34</v>
      </c>
      <c r="D1694" s="1">
        <v>0</v>
      </c>
      <c r="E1694" s="5">
        <v>0</v>
      </c>
      <c r="F1694" s="1">
        <v>1</v>
      </c>
      <c r="G1694" s="5">
        <v>119.99</v>
      </c>
      <c r="H1694" t="s">
        <v>35</v>
      </c>
      <c r="I1694" t="s">
        <v>2</v>
      </c>
      <c r="J1694" s="1" t="s">
        <v>153</v>
      </c>
      <c r="K1694" s="1">
        <v>2025</v>
      </c>
    </row>
    <row r="1695" spans="1:11" x14ac:dyDescent="0.35">
      <c r="A1695" s="2">
        <v>45931</v>
      </c>
      <c r="B1695" t="s">
        <v>118</v>
      </c>
      <c r="C1695" t="s">
        <v>5</v>
      </c>
      <c r="D1695" s="1">
        <v>2</v>
      </c>
      <c r="E1695" s="5">
        <v>8991</v>
      </c>
      <c r="F1695" s="1">
        <v>3</v>
      </c>
      <c r="G1695" s="5">
        <v>14985</v>
      </c>
      <c r="H1695" t="s">
        <v>17</v>
      </c>
      <c r="I1695" t="s">
        <v>4</v>
      </c>
      <c r="J1695" s="1" t="s">
        <v>154</v>
      </c>
      <c r="K1695" s="1">
        <v>2025</v>
      </c>
    </row>
    <row r="1696" spans="1:11" x14ac:dyDescent="0.35">
      <c r="A1696" s="2">
        <v>45932</v>
      </c>
      <c r="B1696" t="s">
        <v>104</v>
      </c>
      <c r="C1696" t="s">
        <v>28</v>
      </c>
      <c r="D1696" s="1">
        <v>3</v>
      </c>
      <c r="E1696" s="5">
        <v>599.97</v>
      </c>
      <c r="F1696" s="1">
        <v>4</v>
      </c>
      <c r="G1696" s="5">
        <v>999.96</v>
      </c>
      <c r="H1696" t="s">
        <v>29</v>
      </c>
      <c r="I1696" t="s">
        <v>2</v>
      </c>
      <c r="J1696" s="1" t="s">
        <v>154</v>
      </c>
      <c r="K1696" s="1">
        <v>2025</v>
      </c>
    </row>
    <row r="1697" spans="1:11" x14ac:dyDescent="0.35">
      <c r="A1697" s="2">
        <v>45933</v>
      </c>
      <c r="B1697" t="s">
        <v>125</v>
      </c>
      <c r="C1697" t="s">
        <v>53</v>
      </c>
      <c r="D1697" s="1">
        <v>0</v>
      </c>
      <c r="E1697" s="5">
        <v>0</v>
      </c>
      <c r="F1697" s="1">
        <v>1</v>
      </c>
      <c r="G1697" s="5">
        <v>89.99</v>
      </c>
      <c r="H1697" t="s">
        <v>23</v>
      </c>
      <c r="I1697" t="s">
        <v>8</v>
      </c>
      <c r="J1697" s="1" t="s">
        <v>154</v>
      </c>
      <c r="K1697" s="1">
        <v>2025</v>
      </c>
    </row>
    <row r="1698" spans="1:11" x14ac:dyDescent="0.35">
      <c r="A1698" s="2">
        <v>45934</v>
      </c>
      <c r="B1698" t="s">
        <v>100</v>
      </c>
      <c r="C1698" t="s">
        <v>22</v>
      </c>
      <c r="D1698" s="1">
        <v>2</v>
      </c>
      <c r="E1698" s="5">
        <v>20</v>
      </c>
      <c r="F1698" s="1">
        <v>3</v>
      </c>
      <c r="G1698" s="5">
        <v>59.97</v>
      </c>
      <c r="H1698" t="s">
        <v>23</v>
      </c>
      <c r="I1698" t="s">
        <v>0</v>
      </c>
      <c r="J1698" s="1" t="s">
        <v>154</v>
      </c>
      <c r="K1698" s="1">
        <v>2025</v>
      </c>
    </row>
    <row r="1699" spans="1:11" x14ac:dyDescent="0.35">
      <c r="A1699" s="2">
        <v>45935</v>
      </c>
      <c r="B1699" t="s">
        <v>109</v>
      </c>
      <c r="C1699" t="s">
        <v>31</v>
      </c>
      <c r="D1699" s="1">
        <v>0</v>
      </c>
      <c r="E1699" s="5">
        <v>0</v>
      </c>
      <c r="F1699" s="1">
        <v>4</v>
      </c>
      <c r="G1699" s="5">
        <v>479.52</v>
      </c>
      <c r="H1699" t="s">
        <v>33</v>
      </c>
      <c r="I1699" t="s">
        <v>2</v>
      </c>
      <c r="J1699" s="1" t="s">
        <v>154</v>
      </c>
      <c r="K1699" s="1">
        <v>2025</v>
      </c>
    </row>
    <row r="1700" spans="1:11" x14ac:dyDescent="0.35">
      <c r="A1700" s="2">
        <v>45936</v>
      </c>
      <c r="B1700" t="s">
        <v>121</v>
      </c>
      <c r="C1700" t="s">
        <v>7</v>
      </c>
      <c r="D1700" s="1">
        <v>0</v>
      </c>
      <c r="E1700" s="5">
        <v>0</v>
      </c>
      <c r="F1700" s="1">
        <v>5</v>
      </c>
      <c r="G1700" s="5">
        <v>100</v>
      </c>
      <c r="H1700" t="s">
        <v>48</v>
      </c>
      <c r="I1700" t="s">
        <v>8</v>
      </c>
      <c r="J1700" s="1" t="s">
        <v>154</v>
      </c>
      <c r="K1700" s="1">
        <v>2025</v>
      </c>
    </row>
    <row r="1701" spans="1:11" x14ac:dyDescent="0.35">
      <c r="A1701" s="2">
        <v>45937</v>
      </c>
      <c r="B1701" t="s">
        <v>110</v>
      </c>
      <c r="C1701" t="s">
        <v>32</v>
      </c>
      <c r="D1701" s="1">
        <v>1</v>
      </c>
      <c r="E1701" s="5">
        <v>23.03</v>
      </c>
      <c r="F1701" s="1">
        <v>2</v>
      </c>
      <c r="G1701" s="5">
        <v>83.76</v>
      </c>
      <c r="H1701" t="s">
        <v>33</v>
      </c>
      <c r="I1701" t="s">
        <v>2</v>
      </c>
      <c r="J1701" s="1" t="s">
        <v>154</v>
      </c>
      <c r="K1701" s="1">
        <v>2025</v>
      </c>
    </row>
    <row r="1702" spans="1:11" x14ac:dyDescent="0.35">
      <c r="A1702" s="2">
        <v>45938</v>
      </c>
      <c r="B1702" t="s">
        <v>125</v>
      </c>
      <c r="C1702" t="s">
        <v>53</v>
      </c>
      <c r="D1702" s="1">
        <v>3</v>
      </c>
      <c r="E1702" s="5">
        <v>188.97</v>
      </c>
      <c r="F1702" s="1">
        <v>5</v>
      </c>
      <c r="G1702" s="5">
        <v>449.95</v>
      </c>
      <c r="H1702" t="s">
        <v>23</v>
      </c>
      <c r="I1702" t="s">
        <v>8</v>
      </c>
      <c r="J1702" s="1" t="s">
        <v>154</v>
      </c>
      <c r="K1702" s="1">
        <v>2025</v>
      </c>
    </row>
    <row r="1703" spans="1:11" x14ac:dyDescent="0.35">
      <c r="A1703" s="2">
        <v>45939</v>
      </c>
      <c r="B1703" t="s">
        <v>124</v>
      </c>
      <c r="C1703" t="s">
        <v>51</v>
      </c>
      <c r="D1703" s="1">
        <v>1</v>
      </c>
      <c r="E1703" s="5">
        <v>96.75</v>
      </c>
      <c r="F1703" s="1">
        <v>2</v>
      </c>
      <c r="G1703" s="5">
        <v>258</v>
      </c>
      <c r="H1703" t="s">
        <v>52</v>
      </c>
      <c r="I1703" t="s">
        <v>8</v>
      </c>
      <c r="J1703" s="1" t="s">
        <v>154</v>
      </c>
      <c r="K1703" s="1">
        <v>2025</v>
      </c>
    </row>
    <row r="1704" spans="1:11" x14ac:dyDescent="0.35">
      <c r="A1704" s="2">
        <v>45940</v>
      </c>
      <c r="B1704" t="s">
        <v>98</v>
      </c>
      <c r="C1704" t="s">
        <v>20</v>
      </c>
      <c r="D1704" s="1">
        <v>0</v>
      </c>
      <c r="E1704" s="5">
        <v>0</v>
      </c>
      <c r="F1704" s="1">
        <v>5</v>
      </c>
      <c r="G1704" s="5">
        <v>499.95</v>
      </c>
      <c r="H1704" t="s">
        <v>19</v>
      </c>
      <c r="I1704" t="s">
        <v>0</v>
      </c>
      <c r="J1704" s="1" t="s">
        <v>154</v>
      </c>
      <c r="K1704" s="1">
        <v>2025</v>
      </c>
    </row>
    <row r="1705" spans="1:11" x14ac:dyDescent="0.35">
      <c r="A1705" s="2">
        <v>45941</v>
      </c>
      <c r="B1705" t="s">
        <v>128</v>
      </c>
      <c r="C1705" t="s">
        <v>11</v>
      </c>
      <c r="D1705" s="1">
        <v>1</v>
      </c>
      <c r="E1705" s="5">
        <v>74.989999999999995</v>
      </c>
      <c r="F1705" s="1">
        <v>5</v>
      </c>
      <c r="G1705" s="5">
        <v>499.95</v>
      </c>
      <c r="H1705" t="s">
        <v>23</v>
      </c>
      <c r="I1705" t="s">
        <v>12</v>
      </c>
      <c r="J1705" s="1" t="s">
        <v>154</v>
      </c>
      <c r="K1705" s="1">
        <v>2025</v>
      </c>
    </row>
    <row r="1706" spans="1:11" x14ac:dyDescent="0.35">
      <c r="A1706" s="2">
        <v>45942</v>
      </c>
      <c r="B1706" t="s">
        <v>120</v>
      </c>
      <c r="C1706" t="s">
        <v>6</v>
      </c>
      <c r="D1706" s="1">
        <v>1</v>
      </c>
      <c r="E1706" s="5">
        <v>12600</v>
      </c>
      <c r="F1706" s="1">
        <v>2</v>
      </c>
      <c r="G1706" s="5">
        <v>28000</v>
      </c>
      <c r="H1706" t="s">
        <v>47</v>
      </c>
      <c r="I1706" t="s">
        <v>4</v>
      </c>
      <c r="J1706" s="1" t="s">
        <v>154</v>
      </c>
      <c r="K1706" s="1">
        <v>2025</v>
      </c>
    </row>
    <row r="1707" spans="1:11" x14ac:dyDescent="0.35">
      <c r="A1707" s="2">
        <v>45943</v>
      </c>
      <c r="B1707" t="s">
        <v>106</v>
      </c>
      <c r="C1707" t="s">
        <v>37</v>
      </c>
      <c r="D1707" s="1">
        <v>3</v>
      </c>
      <c r="E1707" s="5">
        <v>65.97</v>
      </c>
      <c r="F1707" s="1">
        <v>3</v>
      </c>
      <c r="G1707" s="5">
        <v>119.97</v>
      </c>
      <c r="H1707" t="s">
        <v>23</v>
      </c>
      <c r="I1707" t="s">
        <v>2</v>
      </c>
      <c r="J1707" s="1" t="s">
        <v>154</v>
      </c>
      <c r="K1707" s="1">
        <v>2025</v>
      </c>
    </row>
    <row r="1708" spans="1:11" x14ac:dyDescent="0.35">
      <c r="A1708" s="2">
        <v>45944</v>
      </c>
      <c r="B1708" t="s">
        <v>113</v>
      </c>
      <c r="C1708" t="s">
        <v>40</v>
      </c>
      <c r="D1708" s="1">
        <v>1</v>
      </c>
      <c r="E1708" s="5">
        <v>183.25</v>
      </c>
      <c r="F1708" s="1">
        <v>3</v>
      </c>
      <c r="G1708" s="5">
        <v>646.77</v>
      </c>
      <c r="H1708" t="s">
        <v>41</v>
      </c>
      <c r="I1708" t="s">
        <v>3</v>
      </c>
      <c r="J1708" s="1" t="s">
        <v>154</v>
      </c>
      <c r="K1708" s="1">
        <v>2025</v>
      </c>
    </row>
    <row r="1709" spans="1:11" x14ac:dyDescent="0.35">
      <c r="A1709" s="2">
        <v>45945</v>
      </c>
      <c r="B1709" t="s">
        <v>119</v>
      </c>
      <c r="C1709" t="s">
        <v>45</v>
      </c>
      <c r="D1709" s="1">
        <v>2</v>
      </c>
      <c r="E1709" s="5">
        <v>70</v>
      </c>
      <c r="F1709" s="1">
        <v>2</v>
      </c>
      <c r="G1709" s="5">
        <v>140</v>
      </c>
      <c r="H1709" t="s">
        <v>46</v>
      </c>
      <c r="I1709" t="s">
        <v>4</v>
      </c>
      <c r="J1709" s="1" t="s">
        <v>154</v>
      </c>
      <c r="K1709" s="1">
        <v>2025</v>
      </c>
    </row>
    <row r="1710" spans="1:11" x14ac:dyDescent="0.35">
      <c r="A1710" s="2">
        <v>45946</v>
      </c>
      <c r="B1710" t="s">
        <v>119</v>
      </c>
      <c r="C1710" t="s">
        <v>45</v>
      </c>
      <c r="D1710" s="1">
        <v>0</v>
      </c>
      <c r="E1710" s="5">
        <v>0</v>
      </c>
      <c r="F1710" s="1">
        <v>5</v>
      </c>
      <c r="G1710" s="5">
        <v>350</v>
      </c>
      <c r="H1710" t="s">
        <v>46</v>
      </c>
      <c r="I1710" t="s">
        <v>4</v>
      </c>
      <c r="J1710" s="1" t="s">
        <v>154</v>
      </c>
      <c r="K1710" s="1">
        <v>2025</v>
      </c>
    </row>
    <row r="1711" spans="1:11" x14ac:dyDescent="0.35">
      <c r="A1711" s="2">
        <v>45947</v>
      </c>
      <c r="B1711" t="s">
        <v>105</v>
      </c>
      <c r="C1711" t="s">
        <v>36</v>
      </c>
      <c r="D1711" s="1">
        <v>1</v>
      </c>
      <c r="E1711" s="5">
        <v>38.99</v>
      </c>
      <c r="F1711" s="1">
        <v>2</v>
      </c>
      <c r="G1711" s="5">
        <v>119.98</v>
      </c>
      <c r="H1711" t="s">
        <v>35</v>
      </c>
      <c r="I1711" t="s">
        <v>2</v>
      </c>
      <c r="J1711" s="1" t="s">
        <v>154</v>
      </c>
      <c r="K1711" s="1">
        <v>2025</v>
      </c>
    </row>
    <row r="1712" spans="1:11" x14ac:dyDescent="0.35">
      <c r="A1712" s="2">
        <v>45948</v>
      </c>
      <c r="B1712" t="s">
        <v>126</v>
      </c>
      <c r="C1712" t="s">
        <v>9</v>
      </c>
      <c r="D1712" s="1">
        <v>1</v>
      </c>
      <c r="E1712" s="5">
        <v>62.99</v>
      </c>
      <c r="F1712" s="1">
        <v>3</v>
      </c>
      <c r="G1712" s="5">
        <v>269.97000000000003</v>
      </c>
      <c r="H1712" t="s">
        <v>54</v>
      </c>
      <c r="I1712" t="s">
        <v>8</v>
      </c>
      <c r="J1712" s="1" t="s">
        <v>154</v>
      </c>
      <c r="K1712" s="1">
        <v>2025</v>
      </c>
    </row>
    <row r="1713" spans="1:11" x14ac:dyDescent="0.35">
      <c r="A1713" s="2">
        <v>45949</v>
      </c>
      <c r="B1713" t="s">
        <v>97</v>
      </c>
      <c r="C1713" t="s">
        <v>18</v>
      </c>
      <c r="D1713" s="1">
        <v>0</v>
      </c>
      <c r="E1713" s="5">
        <v>0</v>
      </c>
      <c r="F1713" s="1">
        <v>5</v>
      </c>
      <c r="G1713" s="5">
        <v>1249.95</v>
      </c>
      <c r="H1713" t="s">
        <v>19</v>
      </c>
      <c r="I1713" t="s">
        <v>0</v>
      </c>
      <c r="J1713" s="1" t="s">
        <v>154</v>
      </c>
      <c r="K1713" s="1">
        <v>2025</v>
      </c>
    </row>
    <row r="1714" spans="1:11" x14ac:dyDescent="0.35">
      <c r="A1714" s="2">
        <v>45950</v>
      </c>
      <c r="B1714" t="s">
        <v>97</v>
      </c>
      <c r="C1714" t="s">
        <v>18</v>
      </c>
      <c r="D1714" s="1">
        <v>1</v>
      </c>
      <c r="E1714" s="5">
        <v>174.99</v>
      </c>
      <c r="F1714" s="1">
        <v>2</v>
      </c>
      <c r="G1714" s="5">
        <v>499.98</v>
      </c>
      <c r="H1714" t="s">
        <v>19</v>
      </c>
      <c r="I1714" t="s">
        <v>0</v>
      </c>
      <c r="J1714" s="1" t="s">
        <v>154</v>
      </c>
      <c r="K1714" s="1">
        <v>2025</v>
      </c>
    </row>
    <row r="1715" spans="1:11" x14ac:dyDescent="0.35">
      <c r="A1715" s="2">
        <v>45951</v>
      </c>
      <c r="B1715" t="s">
        <v>101</v>
      </c>
      <c r="C1715" t="s">
        <v>24</v>
      </c>
      <c r="D1715" s="1">
        <v>0</v>
      </c>
      <c r="E1715" s="5">
        <v>0</v>
      </c>
      <c r="F1715" s="1">
        <v>3</v>
      </c>
      <c r="G1715" s="5">
        <v>83.97</v>
      </c>
      <c r="H1715" t="s">
        <v>23</v>
      </c>
      <c r="I1715" t="s">
        <v>0</v>
      </c>
      <c r="J1715" s="1" t="s">
        <v>154</v>
      </c>
      <c r="K1715" s="1">
        <v>2025</v>
      </c>
    </row>
    <row r="1716" spans="1:11" x14ac:dyDescent="0.35">
      <c r="A1716" s="2">
        <v>45952</v>
      </c>
      <c r="B1716" t="s">
        <v>124</v>
      </c>
      <c r="C1716" t="s">
        <v>51</v>
      </c>
      <c r="D1716" s="1">
        <v>0</v>
      </c>
      <c r="E1716" s="5">
        <v>0</v>
      </c>
      <c r="F1716" s="1">
        <v>3</v>
      </c>
      <c r="G1716" s="5">
        <v>387</v>
      </c>
      <c r="H1716" t="s">
        <v>52</v>
      </c>
      <c r="I1716" t="s">
        <v>8</v>
      </c>
      <c r="J1716" s="1" t="s">
        <v>154</v>
      </c>
      <c r="K1716" s="1">
        <v>2025</v>
      </c>
    </row>
    <row r="1717" spans="1:11" x14ac:dyDescent="0.35">
      <c r="A1717" s="2">
        <v>45953</v>
      </c>
      <c r="B1717" t="s">
        <v>112</v>
      </c>
      <c r="C1717" t="s">
        <v>39</v>
      </c>
      <c r="D1717" s="1">
        <v>1</v>
      </c>
      <c r="E1717" s="5">
        <v>207.99</v>
      </c>
      <c r="F1717" s="1">
        <v>1</v>
      </c>
      <c r="G1717" s="5">
        <v>259.99</v>
      </c>
      <c r="H1717" t="s">
        <v>29</v>
      </c>
      <c r="I1717" t="s">
        <v>3</v>
      </c>
      <c r="J1717" s="1" t="s">
        <v>154</v>
      </c>
      <c r="K1717" s="1">
        <v>2025</v>
      </c>
    </row>
    <row r="1718" spans="1:11" x14ac:dyDescent="0.35">
      <c r="A1718" s="2">
        <v>45954</v>
      </c>
      <c r="B1718" t="s">
        <v>113</v>
      </c>
      <c r="C1718" t="s">
        <v>40</v>
      </c>
      <c r="D1718" s="1">
        <v>3</v>
      </c>
      <c r="E1718" s="5">
        <v>549.75</v>
      </c>
      <c r="F1718" s="1">
        <v>5</v>
      </c>
      <c r="G1718" s="5">
        <v>1077.95</v>
      </c>
      <c r="H1718" t="s">
        <v>41</v>
      </c>
      <c r="I1718" t="s">
        <v>3</v>
      </c>
      <c r="J1718" s="1" t="s">
        <v>154</v>
      </c>
      <c r="K1718" s="1">
        <v>2025</v>
      </c>
    </row>
    <row r="1719" spans="1:11" x14ac:dyDescent="0.35">
      <c r="A1719" s="2">
        <v>45955</v>
      </c>
      <c r="B1719" t="s">
        <v>117</v>
      </c>
      <c r="C1719" t="s">
        <v>42</v>
      </c>
      <c r="D1719" s="1">
        <v>3</v>
      </c>
      <c r="E1719" s="5">
        <v>1754.97</v>
      </c>
      <c r="F1719" s="1">
        <v>2</v>
      </c>
      <c r="G1719" s="5">
        <v>1299.98</v>
      </c>
      <c r="H1719" t="s">
        <v>29</v>
      </c>
      <c r="I1719" t="s">
        <v>3</v>
      </c>
      <c r="J1719" s="1" t="s">
        <v>154</v>
      </c>
      <c r="K1719" s="1">
        <v>2025</v>
      </c>
    </row>
    <row r="1720" spans="1:11" x14ac:dyDescent="0.35">
      <c r="A1720" s="2">
        <v>45956</v>
      </c>
      <c r="B1720" t="s">
        <v>99</v>
      </c>
      <c r="C1720" t="s">
        <v>21</v>
      </c>
      <c r="D1720" s="1">
        <v>3</v>
      </c>
      <c r="E1720" s="5">
        <v>125.97</v>
      </c>
      <c r="F1720" s="1">
        <v>1</v>
      </c>
      <c r="G1720" s="5">
        <v>69.989999999999995</v>
      </c>
      <c r="H1720" t="s">
        <v>19</v>
      </c>
      <c r="I1720" t="s">
        <v>0</v>
      </c>
      <c r="J1720" s="1" t="s">
        <v>154</v>
      </c>
      <c r="K1720" s="1">
        <v>2025</v>
      </c>
    </row>
    <row r="1721" spans="1:11" x14ac:dyDescent="0.35">
      <c r="A1721" s="2">
        <v>45957</v>
      </c>
      <c r="B1721" t="s">
        <v>126</v>
      </c>
      <c r="C1721" t="s">
        <v>9</v>
      </c>
      <c r="D1721" s="1">
        <v>0</v>
      </c>
      <c r="E1721" s="5">
        <v>0</v>
      </c>
      <c r="F1721" s="1">
        <v>5</v>
      </c>
      <c r="G1721" s="5">
        <v>449.95</v>
      </c>
      <c r="H1721" t="s">
        <v>54</v>
      </c>
      <c r="I1721" t="s">
        <v>8</v>
      </c>
      <c r="J1721" s="1" t="s">
        <v>154</v>
      </c>
      <c r="K1721" s="1">
        <v>2025</v>
      </c>
    </row>
    <row r="1722" spans="1:11" x14ac:dyDescent="0.35">
      <c r="A1722" s="2">
        <v>45958</v>
      </c>
      <c r="B1722" t="s">
        <v>111</v>
      </c>
      <c r="C1722" t="s">
        <v>34</v>
      </c>
      <c r="D1722" s="1">
        <v>0</v>
      </c>
      <c r="E1722" s="5">
        <v>0</v>
      </c>
      <c r="F1722" s="1">
        <v>3</v>
      </c>
      <c r="G1722" s="5">
        <v>359.97</v>
      </c>
      <c r="H1722" t="s">
        <v>35</v>
      </c>
      <c r="I1722" t="s">
        <v>2</v>
      </c>
      <c r="J1722" s="1" t="s">
        <v>154</v>
      </c>
      <c r="K1722" s="1">
        <v>2025</v>
      </c>
    </row>
    <row r="1723" spans="1:11" x14ac:dyDescent="0.35">
      <c r="A1723" s="2">
        <v>45959</v>
      </c>
      <c r="B1723" t="s">
        <v>103</v>
      </c>
      <c r="C1723" t="s">
        <v>27</v>
      </c>
      <c r="D1723" s="1">
        <v>0</v>
      </c>
      <c r="E1723" s="5">
        <v>0</v>
      </c>
      <c r="F1723" s="1">
        <v>5</v>
      </c>
      <c r="G1723" s="5">
        <v>1379.4</v>
      </c>
      <c r="H1723" t="s">
        <v>19</v>
      </c>
      <c r="I1723" t="s">
        <v>0</v>
      </c>
      <c r="J1723" s="1" t="s">
        <v>154</v>
      </c>
      <c r="K1723" s="1">
        <v>2025</v>
      </c>
    </row>
    <row r="1724" spans="1:11" x14ac:dyDescent="0.35">
      <c r="A1724" s="2">
        <v>45960</v>
      </c>
      <c r="B1724" t="s">
        <v>115</v>
      </c>
      <c r="C1724" t="s">
        <v>44</v>
      </c>
      <c r="D1724" s="1">
        <v>3</v>
      </c>
      <c r="E1724" s="5">
        <v>882.06</v>
      </c>
      <c r="F1724" s="1">
        <v>4</v>
      </c>
      <c r="G1724" s="5">
        <v>1306.76</v>
      </c>
      <c r="H1724" t="s">
        <v>41</v>
      </c>
      <c r="I1724" t="s">
        <v>3</v>
      </c>
      <c r="J1724" s="1" t="s">
        <v>154</v>
      </c>
      <c r="K1724" s="1">
        <v>2025</v>
      </c>
    </row>
    <row r="1725" spans="1:11" x14ac:dyDescent="0.35">
      <c r="A1725" s="2">
        <v>45961</v>
      </c>
      <c r="B1725" t="s">
        <v>121</v>
      </c>
      <c r="C1725" t="s">
        <v>7</v>
      </c>
      <c r="D1725" s="1">
        <v>3</v>
      </c>
      <c r="E1725" s="5">
        <v>36</v>
      </c>
      <c r="F1725" s="1">
        <v>4</v>
      </c>
      <c r="G1725" s="5">
        <v>80</v>
      </c>
      <c r="H1725" t="s">
        <v>48</v>
      </c>
      <c r="I1725" t="s">
        <v>8</v>
      </c>
      <c r="J1725" s="1" t="s">
        <v>154</v>
      </c>
      <c r="K1725" s="1">
        <v>2025</v>
      </c>
    </row>
    <row r="1726" spans="1:11" x14ac:dyDescent="0.35">
      <c r="A1726" s="2">
        <v>45962</v>
      </c>
      <c r="B1726" t="s">
        <v>105</v>
      </c>
      <c r="C1726" t="s">
        <v>36</v>
      </c>
      <c r="D1726" s="1">
        <v>1</v>
      </c>
      <c r="E1726" s="5">
        <v>38.99</v>
      </c>
      <c r="F1726" s="1">
        <v>1</v>
      </c>
      <c r="G1726" s="5">
        <v>59.99</v>
      </c>
      <c r="H1726" t="s">
        <v>35</v>
      </c>
      <c r="I1726" t="s">
        <v>2</v>
      </c>
      <c r="J1726" s="1" t="s">
        <v>155</v>
      </c>
      <c r="K1726" s="1">
        <v>2025</v>
      </c>
    </row>
    <row r="1727" spans="1:11" x14ac:dyDescent="0.35">
      <c r="A1727" s="2">
        <v>45963</v>
      </c>
      <c r="B1727" t="s">
        <v>129</v>
      </c>
      <c r="C1727" t="s">
        <v>14</v>
      </c>
      <c r="D1727" s="1">
        <v>1</v>
      </c>
      <c r="E1727" s="5">
        <v>359.96</v>
      </c>
      <c r="F1727" s="1">
        <v>4</v>
      </c>
      <c r="G1727" s="5">
        <v>1599.8</v>
      </c>
      <c r="H1727" t="s">
        <v>17</v>
      </c>
      <c r="I1727" t="s">
        <v>13</v>
      </c>
      <c r="J1727" s="1" t="s">
        <v>155</v>
      </c>
      <c r="K1727" s="1">
        <v>2025</v>
      </c>
    </row>
    <row r="1728" spans="1:11" x14ac:dyDescent="0.35">
      <c r="A1728" s="2">
        <v>45964</v>
      </c>
      <c r="B1728" t="s">
        <v>117</v>
      </c>
      <c r="C1728" t="s">
        <v>42</v>
      </c>
      <c r="D1728" s="1">
        <v>2</v>
      </c>
      <c r="E1728" s="5">
        <v>1169.98</v>
      </c>
      <c r="F1728" s="1">
        <v>3</v>
      </c>
      <c r="G1728" s="5">
        <v>1949.97</v>
      </c>
      <c r="H1728" t="s">
        <v>29</v>
      </c>
      <c r="I1728" t="s">
        <v>3</v>
      </c>
      <c r="J1728" s="1" t="s">
        <v>155</v>
      </c>
      <c r="K1728" s="1">
        <v>2025</v>
      </c>
    </row>
    <row r="1729" spans="1:11" x14ac:dyDescent="0.35">
      <c r="A1729" s="2">
        <v>45965</v>
      </c>
      <c r="B1729" t="s">
        <v>128</v>
      </c>
      <c r="C1729" t="s">
        <v>11</v>
      </c>
      <c r="D1729" s="1">
        <v>3</v>
      </c>
      <c r="E1729" s="5">
        <v>224.96999999999997</v>
      </c>
      <c r="F1729" s="1">
        <v>4</v>
      </c>
      <c r="G1729" s="5">
        <v>399.96</v>
      </c>
      <c r="H1729" t="s">
        <v>23</v>
      </c>
      <c r="I1729" t="s">
        <v>12</v>
      </c>
      <c r="J1729" s="1" t="s">
        <v>155</v>
      </c>
      <c r="K1729" s="1">
        <v>2025</v>
      </c>
    </row>
    <row r="1730" spans="1:11" x14ac:dyDescent="0.35">
      <c r="A1730" s="2">
        <v>45966</v>
      </c>
      <c r="B1730" t="s">
        <v>111</v>
      </c>
      <c r="C1730" t="s">
        <v>34</v>
      </c>
      <c r="D1730" s="1">
        <v>2</v>
      </c>
      <c r="E1730" s="5">
        <v>179.98</v>
      </c>
      <c r="F1730" s="1">
        <v>2</v>
      </c>
      <c r="G1730" s="5">
        <v>239.98</v>
      </c>
      <c r="H1730" t="s">
        <v>35</v>
      </c>
      <c r="I1730" t="s">
        <v>2</v>
      </c>
      <c r="J1730" s="1" t="s">
        <v>155</v>
      </c>
      <c r="K1730" s="1">
        <v>2025</v>
      </c>
    </row>
    <row r="1731" spans="1:11" x14ac:dyDescent="0.35">
      <c r="A1731" s="2">
        <v>45967</v>
      </c>
      <c r="B1731" t="s">
        <v>120</v>
      </c>
      <c r="C1731" t="s">
        <v>6</v>
      </c>
      <c r="D1731" s="1">
        <v>1</v>
      </c>
      <c r="E1731" s="5">
        <v>12600</v>
      </c>
      <c r="F1731" s="1">
        <v>1</v>
      </c>
      <c r="G1731" s="5">
        <v>14000</v>
      </c>
      <c r="H1731" t="s">
        <v>47</v>
      </c>
      <c r="I1731" t="s">
        <v>4</v>
      </c>
      <c r="J1731" s="1" t="s">
        <v>155</v>
      </c>
      <c r="K1731" s="1">
        <v>2025</v>
      </c>
    </row>
    <row r="1732" spans="1:11" x14ac:dyDescent="0.35">
      <c r="A1732" s="2">
        <v>45968</v>
      </c>
      <c r="B1732" t="s">
        <v>120</v>
      </c>
      <c r="C1732" t="s">
        <v>6</v>
      </c>
      <c r="D1732" s="1">
        <v>1</v>
      </c>
      <c r="E1732" s="5">
        <v>12600</v>
      </c>
      <c r="F1732" s="1">
        <v>2</v>
      </c>
      <c r="G1732" s="5">
        <v>28000</v>
      </c>
      <c r="H1732" t="s">
        <v>47</v>
      </c>
      <c r="I1732" t="s">
        <v>4</v>
      </c>
      <c r="J1732" s="1" t="s">
        <v>155</v>
      </c>
      <c r="K1732" s="1">
        <v>2025</v>
      </c>
    </row>
    <row r="1733" spans="1:11" x14ac:dyDescent="0.35">
      <c r="A1733" s="2">
        <v>45969</v>
      </c>
      <c r="B1733" t="s">
        <v>97</v>
      </c>
      <c r="C1733" t="s">
        <v>18</v>
      </c>
      <c r="D1733" s="1">
        <v>1</v>
      </c>
      <c r="E1733" s="5">
        <v>174.99</v>
      </c>
      <c r="F1733" s="1">
        <v>3</v>
      </c>
      <c r="G1733" s="5">
        <v>749.97</v>
      </c>
      <c r="H1733" t="s">
        <v>19</v>
      </c>
      <c r="I1733" t="s">
        <v>0</v>
      </c>
      <c r="J1733" s="1" t="s">
        <v>155</v>
      </c>
      <c r="K1733" s="1">
        <v>2025</v>
      </c>
    </row>
    <row r="1734" spans="1:11" x14ac:dyDescent="0.35">
      <c r="A1734" s="2">
        <v>45970</v>
      </c>
      <c r="B1734" t="s">
        <v>108</v>
      </c>
      <c r="C1734" t="s">
        <v>30</v>
      </c>
      <c r="D1734" s="1">
        <v>2</v>
      </c>
      <c r="E1734" s="5">
        <v>65.42</v>
      </c>
      <c r="F1734" s="1">
        <v>3</v>
      </c>
      <c r="G1734" s="5">
        <v>150.96</v>
      </c>
      <c r="H1734" t="s">
        <v>33</v>
      </c>
      <c r="I1734" t="s">
        <v>2</v>
      </c>
      <c r="J1734" s="1" t="s">
        <v>155</v>
      </c>
      <c r="K1734" s="1">
        <v>2025</v>
      </c>
    </row>
    <row r="1735" spans="1:11" x14ac:dyDescent="0.35">
      <c r="A1735" s="2">
        <v>45971</v>
      </c>
      <c r="B1735" t="s">
        <v>124</v>
      </c>
      <c r="C1735" t="s">
        <v>51</v>
      </c>
      <c r="D1735" s="1">
        <v>2</v>
      </c>
      <c r="E1735" s="5">
        <v>193.5</v>
      </c>
      <c r="F1735" s="1">
        <v>2</v>
      </c>
      <c r="G1735" s="5">
        <v>258</v>
      </c>
      <c r="H1735" t="s">
        <v>52</v>
      </c>
      <c r="I1735" t="s">
        <v>8</v>
      </c>
      <c r="J1735" s="1" t="s">
        <v>155</v>
      </c>
      <c r="K1735" s="1">
        <v>2025</v>
      </c>
    </row>
    <row r="1736" spans="1:11" x14ac:dyDescent="0.35">
      <c r="A1736" s="2">
        <v>45972</v>
      </c>
      <c r="B1736" t="s">
        <v>115</v>
      </c>
      <c r="C1736" t="s">
        <v>44</v>
      </c>
      <c r="D1736" s="1">
        <v>0</v>
      </c>
      <c r="E1736" s="5">
        <v>0</v>
      </c>
      <c r="F1736" s="1">
        <v>4</v>
      </c>
      <c r="G1736" s="5">
        <v>1306.76</v>
      </c>
      <c r="H1736" t="s">
        <v>41</v>
      </c>
      <c r="I1736" t="s">
        <v>3</v>
      </c>
      <c r="J1736" s="1" t="s">
        <v>155</v>
      </c>
      <c r="K1736" s="1">
        <v>2025</v>
      </c>
    </row>
    <row r="1737" spans="1:11" x14ac:dyDescent="0.35">
      <c r="A1737" s="2">
        <v>45973</v>
      </c>
      <c r="B1737" t="s">
        <v>99</v>
      </c>
      <c r="C1737" t="s">
        <v>21</v>
      </c>
      <c r="D1737" s="1">
        <v>1</v>
      </c>
      <c r="E1737" s="5">
        <v>41.99</v>
      </c>
      <c r="F1737" s="1">
        <v>1</v>
      </c>
      <c r="G1737" s="5">
        <v>69.989999999999995</v>
      </c>
      <c r="H1737" t="s">
        <v>19</v>
      </c>
      <c r="I1737" t="s">
        <v>0</v>
      </c>
      <c r="J1737" s="1" t="s">
        <v>155</v>
      </c>
      <c r="K1737" s="1">
        <v>2025</v>
      </c>
    </row>
    <row r="1738" spans="1:11" x14ac:dyDescent="0.35">
      <c r="A1738" s="2">
        <v>45974</v>
      </c>
      <c r="B1738" t="s">
        <v>110</v>
      </c>
      <c r="C1738" t="s">
        <v>32</v>
      </c>
      <c r="D1738" s="1">
        <v>0</v>
      </c>
      <c r="E1738" s="5">
        <v>0</v>
      </c>
      <c r="F1738" s="1">
        <v>2</v>
      </c>
      <c r="G1738" s="5">
        <v>83.76</v>
      </c>
      <c r="H1738" t="s">
        <v>33</v>
      </c>
      <c r="I1738" t="s">
        <v>2</v>
      </c>
      <c r="J1738" s="1" t="s">
        <v>155</v>
      </c>
      <c r="K1738" s="1">
        <v>2025</v>
      </c>
    </row>
    <row r="1739" spans="1:11" x14ac:dyDescent="0.35">
      <c r="A1739" s="2">
        <v>45975</v>
      </c>
      <c r="B1739" t="s">
        <v>99</v>
      </c>
      <c r="C1739" t="s">
        <v>21</v>
      </c>
      <c r="D1739" s="1">
        <v>1</v>
      </c>
      <c r="E1739" s="5">
        <v>41.99</v>
      </c>
      <c r="F1739" s="1">
        <v>5</v>
      </c>
      <c r="G1739" s="5">
        <v>349.95</v>
      </c>
      <c r="H1739" t="s">
        <v>19</v>
      </c>
      <c r="I1739" t="s">
        <v>0</v>
      </c>
      <c r="J1739" s="1" t="s">
        <v>155</v>
      </c>
      <c r="K1739" s="1">
        <v>2025</v>
      </c>
    </row>
    <row r="1740" spans="1:11" x14ac:dyDescent="0.35">
      <c r="A1740" s="2">
        <v>45976</v>
      </c>
      <c r="B1740" t="s">
        <v>107</v>
      </c>
      <c r="C1740" t="s">
        <v>38</v>
      </c>
      <c r="D1740" s="1">
        <v>1</v>
      </c>
      <c r="E1740" s="5">
        <v>21.99</v>
      </c>
      <c r="F1740" s="1">
        <v>2</v>
      </c>
      <c r="G1740" s="5">
        <v>79.98</v>
      </c>
      <c r="H1740" t="s">
        <v>23</v>
      </c>
      <c r="I1740" t="s">
        <v>2</v>
      </c>
      <c r="J1740" s="1" t="s">
        <v>155</v>
      </c>
      <c r="K1740" s="1">
        <v>2025</v>
      </c>
    </row>
    <row r="1741" spans="1:11" x14ac:dyDescent="0.35">
      <c r="A1741" s="2">
        <v>45977</v>
      </c>
      <c r="B1741" t="s">
        <v>98</v>
      </c>
      <c r="C1741" t="s">
        <v>20</v>
      </c>
      <c r="D1741" s="1">
        <v>2</v>
      </c>
      <c r="E1741" s="5">
        <v>129.97999999999999</v>
      </c>
      <c r="F1741" s="1">
        <v>4</v>
      </c>
      <c r="G1741" s="5">
        <v>399.96</v>
      </c>
      <c r="H1741" t="s">
        <v>19</v>
      </c>
      <c r="I1741" t="s">
        <v>0</v>
      </c>
      <c r="J1741" s="1" t="s">
        <v>155</v>
      </c>
      <c r="K1741" s="1">
        <v>2025</v>
      </c>
    </row>
    <row r="1742" spans="1:11" x14ac:dyDescent="0.35">
      <c r="A1742" s="2">
        <v>45978</v>
      </c>
      <c r="B1742" t="s">
        <v>131</v>
      </c>
      <c r="C1742" t="s">
        <v>16</v>
      </c>
      <c r="D1742" s="1">
        <v>3</v>
      </c>
      <c r="E1742" s="5">
        <v>103.64999999999999</v>
      </c>
      <c r="F1742" s="1">
        <v>3</v>
      </c>
      <c r="G1742" s="5">
        <v>159.44999999999999</v>
      </c>
      <c r="H1742" t="s">
        <v>58</v>
      </c>
      <c r="I1742" t="s">
        <v>13</v>
      </c>
      <c r="J1742" s="1" t="s">
        <v>155</v>
      </c>
      <c r="K1742" s="1">
        <v>2025</v>
      </c>
    </row>
    <row r="1743" spans="1:11" x14ac:dyDescent="0.35">
      <c r="A1743" s="2">
        <v>45979</v>
      </c>
      <c r="B1743" t="s">
        <v>112</v>
      </c>
      <c r="C1743" t="s">
        <v>39</v>
      </c>
      <c r="D1743" s="1">
        <v>0</v>
      </c>
      <c r="E1743" s="5">
        <v>0</v>
      </c>
      <c r="F1743" s="1">
        <v>5</v>
      </c>
      <c r="G1743" s="5">
        <v>1299.95</v>
      </c>
      <c r="H1743" t="s">
        <v>29</v>
      </c>
      <c r="I1743" t="s">
        <v>3</v>
      </c>
      <c r="J1743" s="1" t="s">
        <v>155</v>
      </c>
      <c r="K1743" s="1">
        <v>2025</v>
      </c>
    </row>
    <row r="1744" spans="1:11" x14ac:dyDescent="0.35">
      <c r="A1744" s="2">
        <v>45980</v>
      </c>
      <c r="B1744" t="s">
        <v>123</v>
      </c>
      <c r="C1744" t="s">
        <v>50</v>
      </c>
      <c r="D1744" s="1">
        <v>2</v>
      </c>
      <c r="E1744" s="5">
        <v>193.5</v>
      </c>
      <c r="F1744" s="1">
        <v>1</v>
      </c>
      <c r="G1744" s="5">
        <v>129</v>
      </c>
      <c r="H1744" t="s">
        <v>48</v>
      </c>
      <c r="I1744" t="s">
        <v>8</v>
      </c>
      <c r="J1744" s="1" t="s">
        <v>155</v>
      </c>
      <c r="K1744" s="1">
        <v>2025</v>
      </c>
    </row>
    <row r="1745" spans="1:11" x14ac:dyDescent="0.35">
      <c r="A1745" s="2">
        <v>45981</v>
      </c>
      <c r="B1745" t="s">
        <v>108</v>
      </c>
      <c r="C1745" t="s">
        <v>30</v>
      </c>
      <c r="D1745" s="1">
        <v>3</v>
      </c>
      <c r="E1745" s="5">
        <v>98.13</v>
      </c>
      <c r="F1745" s="1">
        <v>2</v>
      </c>
      <c r="G1745" s="5">
        <v>100.64</v>
      </c>
      <c r="H1745" t="s">
        <v>33</v>
      </c>
      <c r="I1745" t="s">
        <v>2</v>
      </c>
      <c r="J1745" s="1" t="s">
        <v>155</v>
      </c>
      <c r="K1745" s="1">
        <v>2025</v>
      </c>
    </row>
    <row r="1746" spans="1:11" x14ac:dyDescent="0.35">
      <c r="A1746" s="2">
        <v>45982</v>
      </c>
      <c r="B1746" t="s">
        <v>100</v>
      </c>
      <c r="C1746" t="s">
        <v>22</v>
      </c>
      <c r="D1746" s="1">
        <v>3</v>
      </c>
      <c r="E1746" s="5">
        <v>30</v>
      </c>
      <c r="F1746" s="1">
        <v>4</v>
      </c>
      <c r="G1746" s="5">
        <v>79.959999999999994</v>
      </c>
      <c r="H1746" t="s">
        <v>23</v>
      </c>
      <c r="I1746" t="s">
        <v>0</v>
      </c>
      <c r="J1746" s="1" t="s">
        <v>155</v>
      </c>
      <c r="K1746" s="1">
        <v>2025</v>
      </c>
    </row>
    <row r="1747" spans="1:11" x14ac:dyDescent="0.35">
      <c r="A1747" s="2">
        <v>45983</v>
      </c>
      <c r="B1747" t="s">
        <v>117</v>
      </c>
      <c r="C1747" t="s">
        <v>42</v>
      </c>
      <c r="D1747" s="1">
        <v>3</v>
      </c>
      <c r="E1747" s="5">
        <v>1754.97</v>
      </c>
      <c r="F1747" s="1">
        <v>4</v>
      </c>
      <c r="G1747" s="5">
        <v>2599.96</v>
      </c>
      <c r="H1747" t="s">
        <v>29</v>
      </c>
      <c r="I1747" t="s">
        <v>3</v>
      </c>
      <c r="J1747" s="1" t="s">
        <v>155</v>
      </c>
      <c r="K1747" s="1">
        <v>2025</v>
      </c>
    </row>
    <row r="1748" spans="1:11" x14ac:dyDescent="0.35">
      <c r="A1748" s="2">
        <v>45984</v>
      </c>
      <c r="B1748" t="s">
        <v>112</v>
      </c>
      <c r="C1748" t="s">
        <v>39</v>
      </c>
      <c r="D1748" s="1">
        <v>2</v>
      </c>
      <c r="E1748" s="5">
        <v>415.98</v>
      </c>
      <c r="F1748" s="1">
        <v>4</v>
      </c>
      <c r="G1748" s="5">
        <v>1039.96</v>
      </c>
      <c r="H1748" t="s">
        <v>29</v>
      </c>
      <c r="I1748" t="s">
        <v>3</v>
      </c>
      <c r="J1748" s="1" t="s">
        <v>155</v>
      </c>
      <c r="K1748" s="1">
        <v>2025</v>
      </c>
    </row>
    <row r="1749" spans="1:11" x14ac:dyDescent="0.35">
      <c r="A1749" s="2">
        <v>45985</v>
      </c>
      <c r="B1749" t="s">
        <v>129</v>
      </c>
      <c r="C1749" t="s">
        <v>14</v>
      </c>
      <c r="D1749" s="1">
        <v>0</v>
      </c>
      <c r="E1749" s="5">
        <v>0</v>
      </c>
      <c r="F1749" s="1">
        <v>4</v>
      </c>
      <c r="G1749" s="5">
        <v>1599.8</v>
      </c>
      <c r="H1749" t="s">
        <v>17</v>
      </c>
      <c r="I1749" t="s">
        <v>13</v>
      </c>
      <c r="J1749" s="1" t="s">
        <v>155</v>
      </c>
      <c r="K1749" s="1">
        <v>2025</v>
      </c>
    </row>
    <row r="1750" spans="1:11" x14ac:dyDescent="0.35">
      <c r="A1750" s="2">
        <v>45986</v>
      </c>
      <c r="B1750" t="s">
        <v>108</v>
      </c>
      <c r="C1750" t="s">
        <v>30</v>
      </c>
      <c r="D1750" s="1">
        <v>2</v>
      </c>
      <c r="E1750" s="5">
        <v>65.42</v>
      </c>
      <c r="F1750" s="1">
        <v>1</v>
      </c>
      <c r="G1750" s="5">
        <v>50.32</v>
      </c>
      <c r="H1750" t="s">
        <v>33</v>
      </c>
      <c r="I1750" t="s">
        <v>2</v>
      </c>
      <c r="J1750" s="1" t="s">
        <v>155</v>
      </c>
      <c r="K1750" s="1">
        <v>2025</v>
      </c>
    </row>
    <row r="1751" spans="1:11" x14ac:dyDescent="0.35">
      <c r="A1751" s="2">
        <v>45987</v>
      </c>
      <c r="B1751" t="s">
        <v>123</v>
      </c>
      <c r="C1751" t="s">
        <v>50</v>
      </c>
      <c r="D1751" s="1">
        <v>2</v>
      </c>
      <c r="E1751" s="5">
        <v>193.5</v>
      </c>
      <c r="F1751" s="1">
        <v>4</v>
      </c>
      <c r="G1751" s="5">
        <v>516</v>
      </c>
      <c r="H1751" t="s">
        <v>48</v>
      </c>
      <c r="I1751" t="s">
        <v>8</v>
      </c>
      <c r="J1751" s="1" t="s">
        <v>155</v>
      </c>
      <c r="K1751" s="1">
        <v>2025</v>
      </c>
    </row>
    <row r="1752" spans="1:11" x14ac:dyDescent="0.35">
      <c r="A1752" s="2">
        <v>45988</v>
      </c>
      <c r="B1752" t="s">
        <v>126</v>
      </c>
      <c r="C1752" t="s">
        <v>9</v>
      </c>
      <c r="D1752" s="1">
        <v>3</v>
      </c>
      <c r="E1752" s="5">
        <v>188.97</v>
      </c>
      <c r="F1752" s="1">
        <v>1</v>
      </c>
      <c r="G1752" s="5">
        <v>89.99</v>
      </c>
      <c r="H1752" t="s">
        <v>54</v>
      </c>
      <c r="I1752" t="s">
        <v>8</v>
      </c>
      <c r="J1752" s="1" t="s">
        <v>155</v>
      </c>
      <c r="K1752" s="1">
        <v>2025</v>
      </c>
    </row>
    <row r="1753" spans="1:11" x14ac:dyDescent="0.35">
      <c r="A1753" s="2">
        <v>45989</v>
      </c>
      <c r="B1753" t="s">
        <v>113</v>
      </c>
      <c r="C1753" t="s">
        <v>40</v>
      </c>
      <c r="D1753" s="1">
        <v>0</v>
      </c>
      <c r="E1753" s="5">
        <v>0</v>
      </c>
      <c r="F1753" s="1">
        <v>1</v>
      </c>
      <c r="G1753" s="5">
        <v>215.59</v>
      </c>
      <c r="H1753" t="s">
        <v>41</v>
      </c>
      <c r="I1753" t="s">
        <v>3</v>
      </c>
      <c r="J1753" s="1" t="s">
        <v>155</v>
      </c>
      <c r="K1753" s="1">
        <v>2025</v>
      </c>
    </row>
    <row r="1754" spans="1:11" x14ac:dyDescent="0.35">
      <c r="A1754" s="2">
        <v>45990</v>
      </c>
      <c r="B1754" t="s">
        <v>110</v>
      </c>
      <c r="C1754" t="s">
        <v>32</v>
      </c>
      <c r="D1754" s="1">
        <v>2</v>
      </c>
      <c r="E1754" s="5">
        <v>46.06</v>
      </c>
      <c r="F1754" s="1">
        <v>5</v>
      </c>
      <c r="G1754" s="5">
        <v>209.4</v>
      </c>
      <c r="H1754" t="s">
        <v>33</v>
      </c>
      <c r="I1754" t="s">
        <v>2</v>
      </c>
      <c r="J1754" s="1" t="s">
        <v>155</v>
      </c>
      <c r="K1754" s="1">
        <v>2025</v>
      </c>
    </row>
    <row r="1755" spans="1:11" x14ac:dyDescent="0.35">
      <c r="A1755" s="2">
        <v>45991</v>
      </c>
      <c r="B1755" t="s">
        <v>112</v>
      </c>
      <c r="C1755" t="s">
        <v>39</v>
      </c>
      <c r="D1755" s="1">
        <v>1</v>
      </c>
      <c r="E1755" s="5">
        <v>207.99</v>
      </c>
      <c r="F1755" s="1">
        <v>3</v>
      </c>
      <c r="G1755" s="5">
        <v>779.97</v>
      </c>
      <c r="H1755" t="s">
        <v>29</v>
      </c>
      <c r="I1755" t="s">
        <v>3</v>
      </c>
      <c r="J1755" s="1" t="s">
        <v>155</v>
      </c>
      <c r="K1755" s="1">
        <v>2025</v>
      </c>
    </row>
    <row r="1756" spans="1:11" x14ac:dyDescent="0.35">
      <c r="A1756" s="2">
        <v>45992</v>
      </c>
      <c r="B1756" t="s">
        <v>122</v>
      </c>
      <c r="C1756" t="s">
        <v>49</v>
      </c>
      <c r="D1756" s="1">
        <v>0</v>
      </c>
      <c r="E1756" s="5">
        <v>0</v>
      </c>
      <c r="F1756" s="1">
        <v>5</v>
      </c>
      <c r="G1756" s="5">
        <v>1245</v>
      </c>
      <c r="H1756" t="s">
        <v>133</v>
      </c>
      <c r="I1756" t="s">
        <v>8</v>
      </c>
      <c r="J1756" s="1" t="s">
        <v>156</v>
      </c>
      <c r="K1756" s="1">
        <v>2025</v>
      </c>
    </row>
    <row r="1757" spans="1:11" x14ac:dyDescent="0.35">
      <c r="A1757" s="2">
        <v>45993</v>
      </c>
      <c r="B1757" t="s">
        <v>104</v>
      </c>
      <c r="C1757" t="s">
        <v>28</v>
      </c>
      <c r="D1757" s="1">
        <v>3</v>
      </c>
      <c r="E1757" s="5">
        <v>599.97</v>
      </c>
      <c r="F1757" s="1">
        <v>4</v>
      </c>
      <c r="G1757" s="5">
        <v>999.96</v>
      </c>
      <c r="H1757" t="s">
        <v>29</v>
      </c>
      <c r="I1757" t="s">
        <v>2</v>
      </c>
      <c r="J1757" s="1" t="s">
        <v>156</v>
      </c>
      <c r="K1757" s="1">
        <v>2025</v>
      </c>
    </row>
    <row r="1758" spans="1:11" x14ac:dyDescent="0.35">
      <c r="A1758" s="2">
        <v>45994</v>
      </c>
      <c r="B1758" t="s">
        <v>96</v>
      </c>
      <c r="C1758" t="s">
        <v>1</v>
      </c>
      <c r="D1758" s="1">
        <v>0</v>
      </c>
      <c r="E1758" s="5">
        <v>0</v>
      </c>
      <c r="F1758" s="1">
        <v>2</v>
      </c>
      <c r="G1758" s="5">
        <v>863.98</v>
      </c>
      <c r="H1758" t="s">
        <v>17</v>
      </c>
      <c r="I1758" t="s">
        <v>0</v>
      </c>
      <c r="J1758" s="1" t="s">
        <v>156</v>
      </c>
      <c r="K1758" s="1">
        <v>2025</v>
      </c>
    </row>
    <row r="1759" spans="1:11" x14ac:dyDescent="0.35">
      <c r="A1759" s="2">
        <v>45995</v>
      </c>
      <c r="B1759" t="s">
        <v>128</v>
      </c>
      <c r="C1759" t="s">
        <v>11</v>
      </c>
      <c r="D1759" s="1">
        <v>1</v>
      </c>
      <c r="E1759" s="5">
        <v>74.989999999999995</v>
      </c>
      <c r="F1759" s="1">
        <v>3</v>
      </c>
      <c r="G1759" s="5">
        <v>299.97000000000003</v>
      </c>
      <c r="H1759" t="s">
        <v>23</v>
      </c>
      <c r="I1759" t="s">
        <v>12</v>
      </c>
      <c r="J1759" s="1" t="s">
        <v>156</v>
      </c>
      <c r="K1759" s="1">
        <v>2025</v>
      </c>
    </row>
    <row r="1760" spans="1:11" x14ac:dyDescent="0.35">
      <c r="A1760" s="2">
        <v>45996</v>
      </c>
      <c r="B1760" t="s">
        <v>106</v>
      </c>
      <c r="C1760" t="s">
        <v>37</v>
      </c>
      <c r="D1760" s="1">
        <v>1</v>
      </c>
      <c r="E1760" s="5">
        <v>21.99</v>
      </c>
      <c r="F1760" s="1">
        <v>5</v>
      </c>
      <c r="G1760" s="5">
        <v>199.95</v>
      </c>
      <c r="H1760" t="s">
        <v>23</v>
      </c>
      <c r="I1760" t="s">
        <v>2</v>
      </c>
      <c r="J1760" s="1" t="s">
        <v>156</v>
      </c>
      <c r="K1760" s="1">
        <v>2025</v>
      </c>
    </row>
    <row r="1761" spans="1:11" x14ac:dyDescent="0.35">
      <c r="A1761" s="2">
        <v>45997</v>
      </c>
      <c r="B1761" t="s">
        <v>102</v>
      </c>
      <c r="C1761" t="s">
        <v>25</v>
      </c>
      <c r="D1761" s="1">
        <v>0</v>
      </c>
      <c r="E1761" s="5">
        <v>0</v>
      </c>
      <c r="F1761" s="1">
        <v>5</v>
      </c>
      <c r="G1761" s="5">
        <v>149.94999999999999</v>
      </c>
      <c r="H1761" t="s">
        <v>26</v>
      </c>
      <c r="I1761" t="s">
        <v>0</v>
      </c>
      <c r="J1761" s="1" t="s">
        <v>156</v>
      </c>
      <c r="K1761" s="1">
        <v>2025</v>
      </c>
    </row>
    <row r="1762" spans="1:11" x14ac:dyDescent="0.35">
      <c r="A1762" s="2">
        <v>45998</v>
      </c>
      <c r="B1762" t="s">
        <v>107</v>
      </c>
      <c r="C1762" t="s">
        <v>38</v>
      </c>
      <c r="D1762" s="1">
        <v>2</v>
      </c>
      <c r="E1762" s="5">
        <v>43.98</v>
      </c>
      <c r="F1762" s="1">
        <v>3</v>
      </c>
      <c r="G1762" s="5">
        <v>119.97</v>
      </c>
      <c r="H1762" t="s">
        <v>23</v>
      </c>
      <c r="I1762" t="s">
        <v>2</v>
      </c>
      <c r="J1762" s="1" t="s">
        <v>156</v>
      </c>
      <c r="K1762" s="1">
        <v>2025</v>
      </c>
    </row>
    <row r="1763" spans="1:11" x14ac:dyDescent="0.35">
      <c r="A1763" s="2">
        <v>45999</v>
      </c>
      <c r="B1763" t="s">
        <v>131</v>
      </c>
      <c r="C1763" t="s">
        <v>16</v>
      </c>
      <c r="D1763" s="1">
        <v>2</v>
      </c>
      <c r="E1763" s="5">
        <v>69.099999999999994</v>
      </c>
      <c r="F1763" s="1">
        <v>2</v>
      </c>
      <c r="G1763" s="5">
        <v>106.3</v>
      </c>
      <c r="H1763" t="s">
        <v>58</v>
      </c>
      <c r="I1763" t="s">
        <v>13</v>
      </c>
      <c r="J1763" s="1" t="s">
        <v>156</v>
      </c>
      <c r="K1763" s="1">
        <v>2025</v>
      </c>
    </row>
    <row r="1764" spans="1:11" x14ac:dyDescent="0.35">
      <c r="A1764" s="2">
        <v>46000</v>
      </c>
      <c r="B1764" t="s">
        <v>102</v>
      </c>
      <c r="C1764" t="s">
        <v>25</v>
      </c>
      <c r="D1764" s="1">
        <v>1</v>
      </c>
      <c r="E1764" s="5">
        <v>15</v>
      </c>
      <c r="F1764" s="1">
        <v>3</v>
      </c>
      <c r="G1764" s="5">
        <v>89.97</v>
      </c>
      <c r="H1764" t="s">
        <v>26</v>
      </c>
      <c r="I1764" t="s">
        <v>0</v>
      </c>
      <c r="J1764" s="1" t="s">
        <v>156</v>
      </c>
      <c r="K1764" s="1">
        <v>2025</v>
      </c>
    </row>
    <row r="1765" spans="1:11" x14ac:dyDescent="0.35">
      <c r="A1765" s="2">
        <v>46001</v>
      </c>
      <c r="B1765" t="s">
        <v>100</v>
      </c>
      <c r="C1765" t="s">
        <v>22</v>
      </c>
      <c r="D1765" s="1">
        <v>1</v>
      </c>
      <c r="E1765" s="5">
        <v>10</v>
      </c>
      <c r="F1765" s="1">
        <v>3</v>
      </c>
      <c r="G1765" s="5">
        <v>59.97</v>
      </c>
      <c r="H1765" t="s">
        <v>23</v>
      </c>
      <c r="I1765" t="s">
        <v>0</v>
      </c>
      <c r="J1765" s="1" t="s">
        <v>156</v>
      </c>
      <c r="K1765" s="1">
        <v>2025</v>
      </c>
    </row>
    <row r="1766" spans="1:11" x14ac:dyDescent="0.35">
      <c r="A1766" s="2">
        <v>46002</v>
      </c>
      <c r="B1766" t="s">
        <v>100</v>
      </c>
      <c r="C1766" t="s">
        <v>22</v>
      </c>
      <c r="D1766" s="1">
        <v>3</v>
      </c>
      <c r="E1766" s="5">
        <v>30</v>
      </c>
      <c r="F1766" s="1">
        <v>5</v>
      </c>
      <c r="G1766" s="5">
        <v>99.95</v>
      </c>
      <c r="H1766" t="s">
        <v>23</v>
      </c>
      <c r="I1766" t="s">
        <v>0</v>
      </c>
      <c r="J1766" s="1" t="s">
        <v>156</v>
      </c>
      <c r="K1766" s="1">
        <v>2025</v>
      </c>
    </row>
    <row r="1767" spans="1:11" x14ac:dyDescent="0.35">
      <c r="A1767" s="2">
        <v>46003</v>
      </c>
      <c r="B1767" t="s">
        <v>130</v>
      </c>
      <c r="C1767" t="s">
        <v>56</v>
      </c>
      <c r="D1767" s="1">
        <v>3</v>
      </c>
      <c r="E1767" s="5">
        <v>732.90000000000009</v>
      </c>
      <c r="F1767" s="1">
        <v>1</v>
      </c>
      <c r="G1767" s="5">
        <v>349</v>
      </c>
      <c r="H1767" t="s">
        <v>57</v>
      </c>
      <c r="I1767" t="s">
        <v>13</v>
      </c>
      <c r="J1767" s="1" t="s">
        <v>156</v>
      </c>
      <c r="K1767" s="1">
        <v>2025</v>
      </c>
    </row>
    <row r="1768" spans="1:11" x14ac:dyDescent="0.35">
      <c r="A1768" s="2">
        <v>46004</v>
      </c>
      <c r="B1768" t="s">
        <v>103</v>
      </c>
      <c r="C1768" t="s">
        <v>27</v>
      </c>
      <c r="D1768" s="1">
        <v>3</v>
      </c>
      <c r="E1768" s="5">
        <v>703.5</v>
      </c>
      <c r="F1768" s="1">
        <v>2</v>
      </c>
      <c r="G1768" s="5">
        <v>551.76</v>
      </c>
      <c r="H1768" t="s">
        <v>19</v>
      </c>
      <c r="I1768" t="s">
        <v>0</v>
      </c>
      <c r="J1768" s="1" t="s">
        <v>156</v>
      </c>
      <c r="K1768" s="1">
        <v>2025</v>
      </c>
    </row>
    <row r="1769" spans="1:11" x14ac:dyDescent="0.35">
      <c r="A1769" s="2">
        <v>46005</v>
      </c>
      <c r="B1769" t="s">
        <v>101</v>
      </c>
      <c r="C1769" t="s">
        <v>24</v>
      </c>
      <c r="D1769" s="1">
        <v>3</v>
      </c>
      <c r="E1769" s="5">
        <v>42</v>
      </c>
      <c r="F1769" s="1">
        <v>4</v>
      </c>
      <c r="G1769" s="5">
        <v>111.96</v>
      </c>
      <c r="H1769" t="s">
        <v>23</v>
      </c>
      <c r="I1769" t="s">
        <v>0</v>
      </c>
      <c r="J1769" s="1" t="s">
        <v>156</v>
      </c>
      <c r="K1769" s="1">
        <v>2025</v>
      </c>
    </row>
    <row r="1770" spans="1:11" x14ac:dyDescent="0.35">
      <c r="A1770" s="2">
        <v>46006</v>
      </c>
      <c r="B1770" t="s">
        <v>100</v>
      </c>
      <c r="C1770" t="s">
        <v>22</v>
      </c>
      <c r="D1770" s="1">
        <v>3</v>
      </c>
      <c r="E1770" s="5">
        <v>30</v>
      </c>
      <c r="F1770" s="1">
        <v>4</v>
      </c>
      <c r="G1770" s="5">
        <v>79.959999999999994</v>
      </c>
      <c r="H1770" t="s">
        <v>23</v>
      </c>
      <c r="I1770" t="s">
        <v>0</v>
      </c>
      <c r="J1770" s="1" t="s">
        <v>156</v>
      </c>
      <c r="K1770" s="1">
        <v>2025</v>
      </c>
    </row>
    <row r="1771" spans="1:11" x14ac:dyDescent="0.35">
      <c r="A1771" s="2">
        <v>46007</v>
      </c>
      <c r="B1771" t="s">
        <v>119</v>
      </c>
      <c r="C1771" t="s">
        <v>45</v>
      </c>
      <c r="D1771" s="1">
        <v>1</v>
      </c>
      <c r="E1771" s="5">
        <v>35</v>
      </c>
      <c r="F1771" s="1">
        <v>5</v>
      </c>
      <c r="G1771" s="5">
        <v>350</v>
      </c>
      <c r="H1771" t="s">
        <v>46</v>
      </c>
      <c r="I1771" t="s">
        <v>4</v>
      </c>
      <c r="J1771" s="1" t="s">
        <v>156</v>
      </c>
      <c r="K1771" s="1">
        <v>2025</v>
      </c>
    </row>
    <row r="1772" spans="1:11" x14ac:dyDescent="0.35">
      <c r="A1772" s="2">
        <v>46008</v>
      </c>
      <c r="B1772" t="s">
        <v>129</v>
      </c>
      <c r="C1772" t="s">
        <v>14</v>
      </c>
      <c r="D1772" s="1">
        <v>0</v>
      </c>
      <c r="E1772" s="5">
        <v>0</v>
      </c>
      <c r="F1772" s="1">
        <v>5</v>
      </c>
      <c r="G1772" s="5">
        <v>1999.75</v>
      </c>
      <c r="H1772" t="s">
        <v>17</v>
      </c>
      <c r="I1772" t="s">
        <v>13</v>
      </c>
      <c r="J1772" s="1" t="s">
        <v>156</v>
      </c>
      <c r="K1772" s="1">
        <v>2025</v>
      </c>
    </row>
    <row r="1773" spans="1:11" x14ac:dyDescent="0.35">
      <c r="A1773" s="2">
        <v>46009</v>
      </c>
      <c r="B1773" t="s">
        <v>121</v>
      </c>
      <c r="C1773" t="s">
        <v>7</v>
      </c>
      <c r="D1773" s="1">
        <v>2</v>
      </c>
      <c r="E1773" s="5">
        <v>24</v>
      </c>
      <c r="F1773" s="1">
        <v>3</v>
      </c>
      <c r="G1773" s="5">
        <v>60</v>
      </c>
      <c r="H1773" t="s">
        <v>48</v>
      </c>
      <c r="I1773" t="s">
        <v>8</v>
      </c>
      <c r="J1773" s="1" t="s">
        <v>156</v>
      </c>
      <c r="K1773" s="1">
        <v>2025</v>
      </c>
    </row>
    <row r="1774" spans="1:11" x14ac:dyDescent="0.35">
      <c r="A1774" s="2">
        <v>46010</v>
      </c>
      <c r="B1774" t="s">
        <v>118</v>
      </c>
      <c r="C1774" t="s">
        <v>5</v>
      </c>
      <c r="D1774" s="1">
        <v>1</v>
      </c>
      <c r="E1774" s="5">
        <v>4495.5</v>
      </c>
      <c r="F1774" s="1">
        <v>5</v>
      </c>
      <c r="G1774" s="5">
        <v>24975</v>
      </c>
      <c r="H1774" t="s">
        <v>17</v>
      </c>
      <c r="I1774" t="s">
        <v>4</v>
      </c>
      <c r="J1774" s="1" t="s">
        <v>156</v>
      </c>
      <c r="K1774" s="1">
        <v>2025</v>
      </c>
    </row>
    <row r="1775" spans="1:11" x14ac:dyDescent="0.35">
      <c r="A1775" s="2">
        <v>46011</v>
      </c>
      <c r="B1775" t="s">
        <v>117</v>
      </c>
      <c r="C1775" t="s">
        <v>42</v>
      </c>
      <c r="D1775" s="1">
        <v>2</v>
      </c>
      <c r="E1775" s="5">
        <v>1169.98</v>
      </c>
      <c r="F1775" s="1">
        <v>2</v>
      </c>
      <c r="G1775" s="5">
        <v>1299.98</v>
      </c>
      <c r="H1775" t="s">
        <v>29</v>
      </c>
      <c r="I1775" t="s">
        <v>3</v>
      </c>
      <c r="J1775" s="1" t="s">
        <v>156</v>
      </c>
      <c r="K1775" s="1">
        <v>2025</v>
      </c>
    </row>
    <row r="1776" spans="1:11" x14ac:dyDescent="0.35">
      <c r="A1776" s="2">
        <v>46012</v>
      </c>
      <c r="B1776" t="s">
        <v>105</v>
      </c>
      <c r="C1776" t="s">
        <v>36</v>
      </c>
      <c r="D1776" s="1">
        <v>0</v>
      </c>
      <c r="E1776" s="5">
        <v>0</v>
      </c>
      <c r="F1776" s="1">
        <v>3</v>
      </c>
      <c r="G1776" s="5">
        <v>179.97</v>
      </c>
      <c r="H1776" t="s">
        <v>35</v>
      </c>
      <c r="I1776" t="s">
        <v>2</v>
      </c>
      <c r="J1776" s="1" t="s">
        <v>156</v>
      </c>
      <c r="K1776" s="1">
        <v>2025</v>
      </c>
    </row>
    <row r="1777" spans="1:11" x14ac:dyDescent="0.35">
      <c r="A1777" s="2">
        <v>46013</v>
      </c>
      <c r="B1777" t="s">
        <v>107</v>
      </c>
      <c r="C1777" t="s">
        <v>38</v>
      </c>
      <c r="D1777" s="1">
        <v>3</v>
      </c>
      <c r="E1777" s="5">
        <v>65.97</v>
      </c>
      <c r="F1777" s="1">
        <v>1</v>
      </c>
      <c r="G1777" s="5">
        <v>39.99</v>
      </c>
      <c r="H1777" t="s">
        <v>23</v>
      </c>
      <c r="I1777" t="s">
        <v>2</v>
      </c>
      <c r="J1777" s="1" t="s">
        <v>156</v>
      </c>
      <c r="K1777" s="1">
        <v>2025</v>
      </c>
    </row>
    <row r="1778" spans="1:11" x14ac:dyDescent="0.35">
      <c r="A1778" s="2">
        <v>46014</v>
      </c>
      <c r="B1778" t="s">
        <v>98</v>
      </c>
      <c r="C1778" t="s">
        <v>20</v>
      </c>
      <c r="D1778" s="1">
        <v>1</v>
      </c>
      <c r="E1778" s="5">
        <v>64.989999999999995</v>
      </c>
      <c r="F1778" s="1">
        <v>2</v>
      </c>
      <c r="G1778" s="5">
        <v>199.98</v>
      </c>
      <c r="H1778" t="s">
        <v>19</v>
      </c>
      <c r="I1778" t="s">
        <v>0</v>
      </c>
      <c r="J1778" s="1" t="s">
        <v>156</v>
      </c>
      <c r="K1778" s="1">
        <v>2025</v>
      </c>
    </row>
    <row r="1779" spans="1:11" x14ac:dyDescent="0.35">
      <c r="A1779" s="2">
        <v>46015</v>
      </c>
      <c r="B1779" t="s">
        <v>120</v>
      </c>
      <c r="C1779" t="s">
        <v>6</v>
      </c>
      <c r="D1779" s="1">
        <v>0</v>
      </c>
      <c r="E1779" s="5">
        <v>0</v>
      </c>
      <c r="F1779" s="1">
        <v>1</v>
      </c>
      <c r="G1779" s="5">
        <v>14000</v>
      </c>
      <c r="H1779" t="s">
        <v>47</v>
      </c>
      <c r="I1779" t="s">
        <v>4</v>
      </c>
      <c r="J1779" s="1" t="s">
        <v>156</v>
      </c>
      <c r="K1779" s="1">
        <v>2025</v>
      </c>
    </row>
    <row r="1780" spans="1:11" x14ac:dyDescent="0.35">
      <c r="A1780" s="2">
        <v>46016</v>
      </c>
      <c r="B1780" t="s">
        <v>104</v>
      </c>
      <c r="C1780" t="s">
        <v>28</v>
      </c>
      <c r="D1780" s="1">
        <v>3</v>
      </c>
      <c r="E1780" s="5">
        <v>599.97</v>
      </c>
      <c r="F1780" s="1">
        <v>2</v>
      </c>
      <c r="G1780" s="5">
        <v>499.98</v>
      </c>
      <c r="H1780" t="s">
        <v>29</v>
      </c>
      <c r="I1780" t="s">
        <v>2</v>
      </c>
      <c r="J1780" s="1" t="s">
        <v>156</v>
      </c>
      <c r="K1780" s="1">
        <v>2025</v>
      </c>
    </row>
    <row r="1781" spans="1:11" x14ac:dyDescent="0.35">
      <c r="A1781" s="2">
        <v>46017</v>
      </c>
      <c r="B1781" t="s">
        <v>119</v>
      </c>
      <c r="C1781" t="s">
        <v>45</v>
      </c>
      <c r="D1781" s="1">
        <v>1</v>
      </c>
      <c r="E1781" s="5">
        <v>35</v>
      </c>
      <c r="F1781" s="1">
        <v>1</v>
      </c>
      <c r="G1781" s="5">
        <v>70</v>
      </c>
      <c r="H1781" t="s">
        <v>46</v>
      </c>
      <c r="I1781" t="s">
        <v>4</v>
      </c>
      <c r="J1781" s="1" t="s">
        <v>156</v>
      </c>
      <c r="K1781" s="1">
        <v>2025</v>
      </c>
    </row>
    <row r="1782" spans="1:11" x14ac:dyDescent="0.35">
      <c r="A1782" s="2">
        <v>46018</v>
      </c>
      <c r="B1782" t="s">
        <v>116</v>
      </c>
      <c r="C1782" t="s">
        <v>37</v>
      </c>
      <c r="D1782" s="1">
        <v>3</v>
      </c>
      <c r="E1782" s="5">
        <v>60</v>
      </c>
      <c r="F1782" s="1">
        <v>2</v>
      </c>
      <c r="G1782" s="5">
        <v>79.98</v>
      </c>
      <c r="H1782" t="s">
        <v>23</v>
      </c>
      <c r="I1782" t="s">
        <v>3</v>
      </c>
      <c r="J1782" s="1" t="s">
        <v>156</v>
      </c>
      <c r="K1782" s="1">
        <v>2025</v>
      </c>
    </row>
    <row r="1783" spans="1:11" x14ac:dyDescent="0.35">
      <c r="A1783" s="2">
        <v>46019</v>
      </c>
      <c r="B1783" t="s">
        <v>105</v>
      </c>
      <c r="C1783" t="s">
        <v>36</v>
      </c>
      <c r="D1783" s="1">
        <v>3</v>
      </c>
      <c r="E1783" s="5">
        <v>116.97</v>
      </c>
      <c r="F1783" s="1">
        <v>3</v>
      </c>
      <c r="G1783" s="5">
        <v>179.97</v>
      </c>
      <c r="H1783" t="s">
        <v>35</v>
      </c>
      <c r="I1783" t="s">
        <v>2</v>
      </c>
      <c r="J1783" s="1" t="s">
        <v>156</v>
      </c>
      <c r="K1783" s="1">
        <v>2025</v>
      </c>
    </row>
    <row r="1784" spans="1:11" x14ac:dyDescent="0.35">
      <c r="A1784" s="2">
        <v>46020</v>
      </c>
      <c r="B1784" t="s">
        <v>128</v>
      </c>
      <c r="C1784" t="s">
        <v>11</v>
      </c>
      <c r="D1784" s="1">
        <v>0</v>
      </c>
      <c r="E1784" s="5">
        <v>0</v>
      </c>
      <c r="F1784" s="1">
        <v>1</v>
      </c>
      <c r="G1784" s="5">
        <v>99.99</v>
      </c>
      <c r="H1784" t="s">
        <v>23</v>
      </c>
      <c r="I1784" t="s">
        <v>12</v>
      </c>
      <c r="J1784" s="1" t="s">
        <v>156</v>
      </c>
      <c r="K1784" s="1">
        <v>2025</v>
      </c>
    </row>
    <row r="1785" spans="1:11" x14ac:dyDescent="0.35">
      <c r="A1785" s="2">
        <v>46021</v>
      </c>
      <c r="B1785" t="s">
        <v>105</v>
      </c>
      <c r="C1785" t="s">
        <v>36</v>
      </c>
      <c r="D1785" s="1">
        <v>0</v>
      </c>
      <c r="E1785" s="5">
        <v>0</v>
      </c>
      <c r="F1785" s="1">
        <v>1</v>
      </c>
      <c r="G1785" s="5">
        <v>59.99</v>
      </c>
      <c r="H1785" t="s">
        <v>35</v>
      </c>
      <c r="I1785" t="s">
        <v>2</v>
      </c>
      <c r="J1785" s="1" t="s">
        <v>156</v>
      </c>
      <c r="K1785" s="1">
        <v>2025</v>
      </c>
    </row>
    <row r="1786" spans="1:11" x14ac:dyDescent="0.35">
      <c r="A1786" s="2">
        <v>46022</v>
      </c>
      <c r="B1786" t="s">
        <v>121</v>
      </c>
      <c r="C1786" t="s">
        <v>7</v>
      </c>
      <c r="D1786" s="1">
        <v>1</v>
      </c>
      <c r="E1786" s="5">
        <v>12</v>
      </c>
      <c r="F1786" s="1">
        <v>5</v>
      </c>
      <c r="G1786" s="5">
        <v>100</v>
      </c>
      <c r="H1786" t="s">
        <v>48</v>
      </c>
      <c r="I1786" t="s">
        <v>8</v>
      </c>
      <c r="J1786" s="1" t="s">
        <v>156</v>
      </c>
      <c r="K1786" s="1">
        <v>2025</v>
      </c>
    </row>
    <row r="1787" spans="1:11" x14ac:dyDescent="0.35">
      <c r="A1787" s="2">
        <v>46023</v>
      </c>
      <c r="B1787" t="s">
        <v>123</v>
      </c>
      <c r="C1787" t="s">
        <v>50</v>
      </c>
      <c r="D1787" s="1">
        <v>1</v>
      </c>
      <c r="E1787" s="5">
        <v>96.75</v>
      </c>
      <c r="F1787" s="1">
        <v>3</v>
      </c>
      <c r="G1787" s="5">
        <v>387</v>
      </c>
      <c r="H1787" t="s">
        <v>48</v>
      </c>
      <c r="I1787" t="s">
        <v>8</v>
      </c>
      <c r="J1787" s="1" t="s">
        <v>145</v>
      </c>
      <c r="K1787" s="1">
        <v>2026</v>
      </c>
    </row>
    <row r="1788" spans="1:11" x14ac:dyDescent="0.35">
      <c r="A1788" s="2">
        <v>46023</v>
      </c>
      <c r="B1788" t="s">
        <v>122</v>
      </c>
      <c r="C1788" t="s">
        <v>49</v>
      </c>
      <c r="D1788">
        <v>3</v>
      </c>
      <c r="E1788">
        <v>634.95000000000005</v>
      </c>
      <c r="F1788" s="1">
        <v>5</v>
      </c>
      <c r="G1788">
        <v>1245</v>
      </c>
      <c r="H1788" t="s">
        <v>133</v>
      </c>
      <c r="I1788" t="s">
        <v>8</v>
      </c>
      <c r="J1788" t="s">
        <v>145</v>
      </c>
      <c r="K1788">
        <v>2026</v>
      </c>
    </row>
    <row r="1789" spans="1:11" x14ac:dyDescent="0.35">
      <c r="A1789" s="2">
        <v>46024</v>
      </c>
      <c r="B1789" t="s">
        <v>130</v>
      </c>
      <c r="C1789" t="s">
        <v>56</v>
      </c>
      <c r="D1789" s="1">
        <v>3</v>
      </c>
      <c r="E1789" s="5">
        <v>732.90000000000009</v>
      </c>
      <c r="F1789" s="1">
        <v>3</v>
      </c>
      <c r="G1789" s="5">
        <v>1047</v>
      </c>
      <c r="H1789" t="s">
        <v>57</v>
      </c>
      <c r="I1789" t="s">
        <v>13</v>
      </c>
      <c r="J1789" s="1" t="s">
        <v>145</v>
      </c>
      <c r="K1789" s="1">
        <v>2026</v>
      </c>
    </row>
    <row r="1790" spans="1:11" x14ac:dyDescent="0.35">
      <c r="A1790" s="2">
        <v>46024</v>
      </c>
      <c r="B1790" t="s">
        <v>98</v>
      </c>
      <c r="C1790" t="s">
        <v>20</v>
      </c>
      <c r="D1790">
        <v>3</v>
      </c>
      <c r="E1790">
        <v>194.96999999999997</v>
      </c>
      <c r="F1790" s="1">
        <v>5</v>
      </c>
      <c r="G1790">
        <v>499.95</v>
      </c>
      <c r="H1790" t="s">
        <v>19</v>
      </c>
      <c r="I1790" t="s">
        <v>0</v>
      </c>
      <c r="J1790" t="s">
        <v>145</v>
      </c>
      <c r="K1790">
        <v>2026</v>
      </c>
    </row>
    <row r="1791" spans="1:11" x14ac:dyDescent="0.35">
      <c r="A1791" s="2">
        <v>46025</v>
      </c>
      <c r="B1791" t="s">
        <v>108</v>
      </c>
      <c r="C1791" t="s">
        <v>30</v>
      </c>
      <c r="D1791" s="1">
        <v>3</v>
      </c>
      <c r="E1791" s="5">
        <v>98.13</v>
      </c>
      <c r="F1791" s="1">
        <v>5</v>
      </c>
      <c r="G1791" s="5">
        <v>251.6</v>
      </c>
      <c r="H1791" t="s">
        <v>33</v>
      </c>
      <c r="I1791" t="s">
        <v>2</v>
      </c>
      <c r="J1791" s="1" t="s">
        <v>145</v>
      </c>
      <c r="K1791" s="1">
        <v>2026</v>
      </c>
    </row>
    <row r="1792" spans="1:11" x14ac:dyDescent="0.35">
      <c r="A1792" s="2">
        <v>46025</v>
      </c>
      <c r="B1792" t="s">
        <v>100</v>
      </c>
      <c r="C1792" t="s">
        <v>22</v>
      </c>
      <c r="D1792">
        <v>1</v>
      </c>
      <c r="E1792">
        <v>10</v>
      </c>
      <c r="F1792" s="1">
        <v>5</v>
      </c>
      <c r="G1792">
        <v>99.95</v>
      </c>
      <c r="H1792" t="s">
        <v>23</v>
      </c>
      <c r="I1792" t="s">
        <v>0</v>
      </c>
      <c r="J1792" t="s">
        <v>145</v>
      </c>
      <c r="K1792">
        <v>2026</v>
      </c>
    </row>
    <row r="1793" spans="1:11" x14ac:dyDescent="0.35">
      <c r="A1793" s="2">
        <v>46026</v>
      </c>
      <c r="B1793" t="s">
        <v>107</v>
      </c>
      <c r="C1793" t="s">
        <v>38</v>
      </c>
      <c r="D1793" s="1">
        <v>0</v>
      </c>
      <c r="E1793" s="5">
        <v>0</v>
      </c>
      <c r="F1793" s="1">
        <v>3</v>
      </c>
      <c r="G1793" s="5">
        <v>119.97</v>
      </c>
      <c r="H1793" t="s">
        <v>23</v>
      </c>
      <c r="I1793" t="s">
        <v>2</v>
      </c>
      <c r="J1793" s="1" t="s">
        <v>145</v>
      </c>
      <c r="K1793" s="1">
        <v>2026</v>
      </c>
    </row>
    <row r="1794" spans="1:11" x14ac:dyDescent="0.35">
      <c r="A1794" s="2">
        <v>46027</v>
      </c>
      <c r="B1794" t="s">
        <v>102</v>
      </c>
      <c r="C1794" t="s">
        <v>25</v>
      </c>
      <c r="D1794" s="1">
        <v>1</v>
      </c>
      <c r="E1794" s="5">
        <v>15</v>
      </c>
      <c r="F1794" s="1">
        <v>2</v>
      </c>
      <c r="G1794" s="5">
        <v>59.98</v>
      </c>
      <c r="H1794" t="s">
        <v>26</v>
      </c>
      <c r="I1794" t="s">
        <v>0</v>
      </c>
      <c r="J1794" s="1" t="s">
        <v>145</v>
      </c>
      <c r="K1794" s="1">
        <v>2026</v>
      </c>
    </row>
    <row r="1795" spans="1:11" x14ac:dyDescent="0.35">
      <c r="A1795" s="2">
        <v>46027</v>
      </c>
      <c r="B1795" t="s">
        <v>97</v>
      </c>
      <c r="C1795" t="s">
        <v>18</v>
      </c>
      <c r="D1795" s="1">
        <v>0</v>
      </c>
      <c r="E1795" s="5">
        <v>0</v>
      </c>
      <c r="F1795" s="1">
        <v>5</v>
      </c>
      <c r="G1795" s="5">
        <v>1249.95</v>
      </c>
      <c r="H1795" t="s">
        <v>19</v>
      </c>
      <c r="I1795" t="s">
        <v>0</v>
      </c>
      <c r="J1795" s="1" t="s">
        <v>145</v>
      </c>
      <c r="K1795" s="1">
        <v>2026</v>
      </c>
    </row>
    <row r="1796" spans="1:11" x14ac:dyDescent="0.35">
      <c r="A1796" s="2">
        <v>46028</v>
      </c>
      <c r="B1796" t="s">
        <v>107</v>
      </c>
      <c r="C1796" t="s">
        <v>38</v>
      </c>
      <c r="D1796" s="1">
        <v>1</v>
      </c>
      <c r="E1796" s="5">
        <v>21.99</v>
      </c>
      <c r="F1796" s="1">
        <v>1</v>
      </c>
      <c r="G1796" s="5">
        <v>39.99</v>
      </c>
      <c r="H1796" t="s">
        <v>23</v>
      </c>
      <c r="I1796" t="s">
        <v>2</v>
      </c>
      <c r="J1796" s="1" t="s">
        <v>145</v>
      </c>
      <c r="K1796" s="1">
        <v>2026</v>
      </c>
    </row>
    <row r="1797" spans="1:11" x14ac:dyDescent="0.35">
      <c r="A1797" s="2">
        <v>46029</v>
      </c>
      <c r="B1797" t="s">
        <v>104</v>
      </c>
      <c r="C1797" t="s">
        <v>28</v>
      </c>
      <c r="D1797" s="1">
        <v>0</v>
      </c>
      <c r="E1797" s="5">
        <v>0</v>
      </c>
      <c r="F1797" s="1">
        <v>2</v>
      </c>
      <c r="G1797" s="5">
        <v>499.98</v>
      </c>
      <c r="H1797" t="s">
        <v>29</v>
      </c>
      <c r="I1797" t="s">
        <v>2</v>
      </c>
      <c r="J1797" s="1" t="s">
        <v>145</v>
      </c>
      <c r="K1797" s="1">
        <v>2026</v>
      </c>
    </row>
    <row r="1798" spans="1:11" x14ac:dyDescent="0.35">
      <c r="A1798" s="2">
        <v>46030</v>
      </c>
      <c r="B1798" t="s">
        <v>101</v>
      </c>
      <c r="C1798" t="s">
        <v>24</v>
      </c>
      <c r="D1798" s="1">
        <v>1</v>
      </c>
      <c r="E1798" s="5">
        <v>14</v>
      </c>
      <c r="F1798" s="1">
        <v>5</v>
      </c>
      <c r="G1798" s="5">
        <v>139.94999999999999</v>
      </c>
      <c r="H1798" t="s">
        <v>23</v>
      </c>
      <c r="I1798" t="s">
        <v>0</v>
      </c>
      <c r="J1798" s="1" t="s">
        <v>145</v>
      </c>
      <c r="K1798" s="1">
        <v>2026</v>
      </c>
    </row>
    <row r="1799" spans="1:11" x14ac:dyDescent="0.35">
      <c r="A1799" s="2">
        <v>46030</v>
      </c>
      <c r="B1799" t="s">
        <v>100</v>
      </c>
      <c r="C1799" t="s">
        <v>22</v>
      </c>
      <c r="D1799" s="1">
        <v>0</v>
      </c>
      <c r="E1799" s="5">
        <v>0</v>
      </c>
      <c r="F1799" s="1">
        <v>5</v>
      </c>
      <c r="G1799" s="5">
        <v>99.95</v>
      </c>
      <c r="H1799" t="s">
        <v>23</v>
      </c>
      <c r="I1799" t="s">
        <v>0</v>
      </c>
      <c r="J1799" s="1" t="s">
        <v>145</v>
      </c>
      <c r="K1799" s="1">
        <v>2026</v>
      </c>
    </row>
    <row r="1800" spans="1:11" x14ac:dyDescent="0.35">
      <c r="A1800" s="2">
        <v>46031</v>
      </c>
      <c r="B1800" t="s">
        <v>108</v>
      </c>
      <c r="C1800" t="s">
        <v>30</v>
      </c>
      <c r="D1800" s="1">
        <v>2</v>
      </c>
      <c r="E1800" s="5">
        <v>65.42</v>
      </c>
      <c r="F1800" s="1">
        <v>2</v>
      </c>
      <c r="G1800" s="5">
        <v>100.64</v>
      </c>
      <c r="H1800" t="s">
        <v>33</v>
      </c>
      <c r="I1800" t="s">
        <v>2</v>
      </c>
      <c r="J1800" s="1" t="s">
        <v>145</v>
      </c>
      <c r="K1800" s="1">
        <v>2026</v>
      </c>
    </row>
    <row r="1801" spans="1:11" x14ac:dyDescent="0.35">
      <c r="A1801" s="2">
        <v>46032</v>
      </c>
      <c r="B1801" t="s">
        <v>100</v>
      </c>
      <c r="C1801" t="s">
        <v>22</v>
      </c>
      <c r="D1801" s="1">
        <v>0</v>
      </c>
      <c r="E1801" s="5">
        <v>0</v>
      </c>
      <c r="F1801" s="1">
        <v>1</v>
      </c>
      <c r="G1801" s="5">
        <v>19.989999999999998</v>
      </c>
      <c r="H1801" t="s">
        <v>23</v>
      </c>
      <c r="I1801" t="s">
        <v>0</v>
      </c>
      <c r="J1801" s="1" t="s">
        <v>145</v>
      </c>
      <c r="K1801" s="1">
        <v>2026</v>
      </c>
    </row>
    <row r="1802" spans="1:11" x14ac:dyDescent="0.35">
      <c r="A1802" s="2">
        <v>46033</v>
      </c>
      <c r="B1802" t="s">
        <v>106</v>
      </c>
      <c r="C1802" t="s">
        <v>37</v>
      </c>
      <c r="D1802" s="1">
        <v>0</v>
      </c>
      <c r="E1802" s="5">
        <v>0</v>
      </c>
      <c r="F1802" s="1">
        <v>2</v>
      </c>
      <c r="G1802" s="5">
        <v>79.98</v>
      </c>
      <c r="H1802" t="s">
        <v>23</v>
      </c>
      <c r="I1802" t="s">
        <v>2</v>
      </c>
      <c r="J1802" s="1" t="s">
        <v>145</v>
      </c>
      <c r="K1802" s="1">
        <v>2026</v>
      </c>
    </row>
    <row r="1803" spans="1:11" x14ac:dyDescent="0.35">
      <c r="A1803" s="2">
        <v>46034</v>
      </c>
      <c r="B1803" t="s">
        <v>122</v>
      </c>
      <c r="C1803" t="s">
        <v>49</v>
      </c>
      <c r="D1803" s="1">
        <v>0</v>
      </c>
      <c r="E1803" s="5">
        <v>0</v>
      </c>
      <c r="F1803" s="1">
        <v>1</v>
      </c>
      <c r="G1803" s="5">
        <v>249</v>
      </c>
      <c r="H1803" t="s">
        <v>133</v>
      </c>
      <c r="I1803" t="s">
        <v>8</v>
      </c>
      <c r="J1803" s="1" t="s">
        <v>145</v>
      </c>
      <c r="K1803" s="1">
        <v>2026</v>
      </c>
    </row>
    <row r="1804" spans="1:11" x14ac:dyDescent="0.35">
      <c r="A1804" s="2">
        <v>46034</v>
      </c>
      <c r="B1804" t="s">
        <v>102</v>
      </c>
      <c r="C1804" t="s">
        <v>25</v>
      </c>
      <c r="D1804">
        <v>3</v>
      </c>
      <c r="E1804">
        <v>45</v>
      </c>
      <c r="F1804" s="1">
        <v>5</v>
      </c>
      <c r="G1804">
        <v>149.94999999999999</v>
      </c>
      <c r="H1804" t="s">
        <v>26</v>
      </c>
      <c r="I1804" t="s">
        <v>0</v>
      </c>
      <c r="J1804" t="s">
        <v>145</v>
      </c>
      <c r="K1804">
        <v>2026</v>
      </c>
    </row>
    <row r="1805" spans="1:11" x14ac:dyDescent="0.35">
      <c r="A1805" s="2">
        <v>46035</v>
      </c>
      <c r="B1805" t="s">
        <v>123</v>
      </c>
      <c r="C1805" t="s">
        <v>50</v>
      </c>
      <c r="D1805" s="1">
        <v>2</v>
      </c>
      <c r="E1805" s="5">
        <v>193.5</v>
      </c>
      <c r="F1805" s="1">
        <v>1</v>
      </c>
      <c r="G1805" s="5">
        <v>129</v>
      </c>
      <c r="H1805" t="s">
        <v>48</v>
      </c>
      <c r="I1805" t="s">
        <v>8</v>
      </c>
      <c r="J1805" s="1" t="s">
        <v>145</v>
      </c>
      <c r="K1805" s="1">
        <v>2026</v>
      </c>
    </row>
    <row r="1806" spans="1:11" x14ac:dyDescent="0.35">
      <c r="A1806" s="2">
        <v>46036</v>
      </c>
      <c r="B1806" t="s">
        <v>114</v>
      </c>
      <c r="C1806" t="s">
        <v>43</v>
      </c>
      <c r="D1806" s="1">
        <v>2</v>
      </c>
      <c r="E1806" s="5">
        <v>40</v>
      </c>
      <c r="F1806" s="1">
        <v>2</v>
      </c>
      <c r="G1806" s="5">
        <v>79.98</v>
      </c>
      <c r="H1806" t="s">
        <v>26</v>
      </c>
      <c r="I1806" t="s">
        <v>3</v>
      </c>
      <c r="J1806" s="1" t="s">
        <v>145</v>
      </c>
      <c r="K1806" s="1">
        <v>2026</v>
      </c>
    </row>
    <row r="1807" spans="1:11" x14ac:dyDescent="0.35">
      <c r="A1807" s="2">
        <v>46037</v>
      </c>
      <c r="B1807" t="s">
        <v>118</v>
      </c>
      <c r="C1807" t="s">
        <v>5</v>
      </c>
      <c r="D1807" s="1">
        <v>0</v>
      </c>
      <c r="E1807" s="5">
        <v>0</v>
      </c>
      <c r="F1807" s="1">
        <v>1</v>
      </c>
      <c r="G1807" s="5">
        <v>4995</v>
      </c>
      <c r="H1807" t="s">
        <v>17</v>
      </c>
      <c r="I1807" t="s">
        <v>4</v>
      </c>
      <c r="J1807" s="1" t="s">
        <v>145</v>
      </c>
      <c r="K1807" s="1">
        <v>2026</v>
      </c>
    </row>
    <row r="1808" spans="1:11" x14ac:dyDescent="0.35">
      <c r="A1808" s="2">
        <v>46038</v>
      </c>
      <c r="B1808" t="s">
        <v>120</v>
      </c>
      <c r="C1808" t="s">
        <v>6</v>
      </c>
      <c r="D1808" s="1">
        <v>1</v>
      </c>
      <c r="E1808" s="5">
        <v>12600</v>
      </c>
      <c r="F1808" s="1">
        <v>1</v>
      </c>
      <c r="G1808" s="5">
        <v>14000</v>
      </c>
      <c r="H1808" t="s">
        <v>47</v>
      </c>
      <c r="I1808" t="s">
        <v>4</v>
      </c>
      <c r="J1808" s="1" t="s">
        <v>145</v>
      </c>
      <c r="K1808" s="1">
        <v>2026</v>
      </c>
    </row>
    <row r="1809" spans="1:11" x14ac:dyDescent="0.35">
      <c r="A1809" s="2">
        <v>46039</v>
      </c>
      <c r="B1809" t="s">
        <v>96</v>
      </c>
      <c r="C1809" t="s">
        <v>1</v>
      </c>
      <c r="D1809" s="1">
        <v>0</v>
      </c>
      <c r="E1809" s="5">
        <v>0</v>
      </c>
      <c r="F1809" s="1">
        <v>4</v>
      </c>
      <c r="G1809" s="5">
        <v>1727.96</v>
      </c>
      <c r="H1809" t="s">
        <v>17</v>
      </c>
      <c r="I1809" t="s">
        <v>0</v>
      </c>
      <c r="J1809" s="1" t="s">
        <v>145</v>
      </c>
      <c r="K1809" s="1">
        <v>2026</v>
      </c>
    </row>
    <row r="1810" spans="1:11" x14ac:dyDescent="0.35">
      <c r="A1810" s="2">
        <v>46040</v>
      </c>
      <c r="B1810" t="s">
        <v>130</v>
      </c>
      <c r="C1810" t="s">
        <v>56</v>
      </c>
      <c r="D1810" s="1">
        <v>3</v>
      </c>
      <c r="E1810" s="5">
        <v>732.90000000000009</v>
      </c>
      <c r="F1810" s="1">
        <v>1</v>
      </c>
      <c r="G1810" s="5">
        <v>349</v>
      </c>
      <c r="H1810" t="s">
        <v>57</v>
      </c>
      <c r="I1810" t="s">
        <v>13</v>
      </c>
      <c r="J1810" s="1" t="s">
        <v>145</v>
      </c>
      <c r="K1810" s="1">
        <v>2026</v>
      </c>
    </row>
    <row r="1811" spans="1:11" x14ac:dyDescent="0.35">
      <c r="A1811" s="2">
        <v>46040</v>
      </c>
      <c r="B1811" t="s">
        <v>100</v>
      </c>
      <c r="C1811" t="s">
        <v>22</v>
      </c>
      <c r="D1811" s="1">
        <v>0</v>
      </c>
      <c r="E1811" s="5">
        <v>0</v>
      </c>
      <c r="F1811" s="1">
        <v>5</v>
      </c>
      <c r="G1811" s="5">
        <v>99.95</v>
      </c>
      <c r="H1811" t="s">
        <v>23</v>
      </c>
      <c r="I1811" t="s">
        <v>0</v>
      </c>
      <c r="J1811" s="1" t="s">
        <v>145</v>
      </c>
      <c r="K1811" s="1">
        <v>2026</v>
      </c>
    </row>
    <row r="1812" spans="1:11" x14ac:dyDescent="0.35">
      <c r="A1812" s="2">
        <v>46041</v>
      </c>
      <c r="B1812" t="s">
        <v>116</v>
      </c>
      <c r="C1812" t="s">
        <v>37</v>
      </c>
      <c r="D1812" s="1">
        <v>2</v>
      </c>
      <c r="E1812" s="5">
        <v>40</v>
      </c>
      <c r="F1812" s="1">
        <v>4</v>
      </c>
      <c r="G1812" s="5">
        <v>159.96</v>
      </c>
      <c r="H1812" t="s">
        <v>23</v>
      </c>
      <c r="I1812" t="s">
        <v>3</v>
      </c>
      <c r="J1812" s="1" t="s">
        <v>145</v>
      </c>
      <c r="K1812" s="1">
        <v>2026</v>
      </c>
    </row>
    <row r="1813" spans="1:11" x14ac:dyDescent="0.35">
      <c r="A1813" s="2">
        <v>46042</v>
      </c>
      <c r="B1813" t="s">
        <v>118</v>
      </c>
      <c r="C1813" t="s">
        <v>5</v>
      </c>
      <c r="D1813" s="1">
        <v>1</v>
      </c>
      <c r="E1813" s="5">
        <v>4495.5</v>
      </c>
      <c r="F1813" s="1">
        <v>5</v>
      </c>
      <c r="G1813" s="5">
        <v>24975</v>
      </c>
      <c r="H1813" t="s">
        <v>17</v>
      </c>
      <c r="I1813" t="s">
        <v>4</v>
      </c>
      <c r="J1813" s="1" t="s">
        <v>145</v>
      </c>
      <c r="K1813" s="1">
        <v>2026</v>
      </c>
    </row>
    <row r="1814" spans="1:11" x14ac:dyDescent="0.35">
      <c r="A1814" s="2">
        <v>46043</v>
      </c>
      <c r="B1814" t="s">
        <v>111</v>
      </c>
      <c r="C1814" t="s">
        <v>34</v>
      </c>
      <c r="D1814" s="1">
        <v>3</v>
      </c>
      <c r="E1814" s="5">
        <v>269.96999999999997</v>
      </c>
      <c r="F1814" s="1">
        <v>2</v>
      </c>
      <c r="G1814" s="5">
        <v>239.98</v>
      </c>
      <c r="H1814" t="s">
        <v>35</v>
      </c>
      <c r="I1814" t="s">
        <v>2</v>
      </c>
      <c r="J1814" s="1" t="s">
        <v>145</v>
      </c>
      <c r="K1814" s="1">
        <v>2026</v>
      </c>
    </row>
    <row r="1815" spans="1:11" x14ac:dyDescent="0.35">
      <c r="A1815" s="2">
        <v>46043</v>
      </c>
      <c r="B1815" t="s">
        <v>106</v>
      </c>
      <c r="C1815" t="s">
        <v>37</v>
      </c>
      <c r="D1815">
        <v>0</v>
      </c>
      <c r="E1815">
        <v>0</v>
      </c>
      <c r="F1815" s="1">
        <v>5</v>
      </c>
      <c r="G1815">
        <v>199.95</v>
      </c>
      <c r="H1815" t="s">
        <v>23</v>
      </c>
      <c r="I1815" t="s">
        <v>2</v>
      </c>
      <c r="J1815" t="s">
        <v>145</v>
      </c>
      <c r="K1815">
        <v>2026</v>
      </c>
    </row>
    <row r="1816" spans="1:11" x14ac:dyDescent="0.35">
      <c r="A1816" s="2">
        <v>46043</v>
      </c>
      <c r="B1816" t="s">
        <v>99</v>
      </c>
      <c r="C1816" t="s">
        <v>21</v>
      </c>
      <c r="D1816" s="1">
        <v>0</v>
      </c>
      <c r="E1816" s="5">
        <v>0</v>
      </c>
      <c r="F1816" s="1">
        <v>5</v>
      </c>
      <c r="G1816" s="5">
        <v>349.95</v>
      </c>
      <c r="H1816" t="s">
        <v>19</v>
      </c>
      <c r="I1816" t="s">
        <v>0</v>
      </c>
      <c r="J1816" s="1" t="s">
        <v>145</v>
      </c>
      <c r="K1816" s="1">
        <v>2026</v>
      </c>
    </row>
    <row r="1817" spans="1:11" x14ac:dyDescent="0.35">
      <c r="A1817" s="2">
        <v>46044</v>
      </c>
      <c r="B1817" t="s">
        <v>130</v>
      </c>
      <c r="C1817" t="s">
        <v>56</v>
      </c>
      <c r="D1817" s="1">
        <v>3</v>
      </c>
      <c r="E1817" s="5">
        <v>732.90000000000009</v>
      </c>
      <c r="F1817" s="1">
        <v>4</v>
      </c>
      <c r="G1817" s="5">
        <v>1396</v>
      </c>
      <c r="H1817" t="s">
        <v>57</v>
      </c>
      <c r="I1817" t="s">
        <v>13</v>
      </c>
      <c r="J1817" s="1" t="s">
        <v>145</v>
      </c>
      <c r="K1817" s="1">
        <v>2026</v>
      </c>
    </row>
    <row r="1818" spans="1:11" x14ac:dyDescent="0.35">
      <c r="A1818" s="2">
        <v>46045</v>
      </c>
      <c r="B1818" t="s">
        <v>108</v>
      </c>
      <c r="C1818" t="s">
        <v>30</v>
      </c>
      <c r="D1818" s="1">
        <v>1</v>
      </c>
      <c r="E1818" s="5">
        <v>32.71</v>
      </c>
      <c r="F1818" s="1">
        <v>1</v>
      </c>
      <c r="G1818" s="5">
        <v>50.32</v>
      </c>
      <c r="H1818" t="s">
        <v>33</v>
      </c>
      <c r="I1818" t="s">
        <v>2</v>
      </c>
      <c r="J1818" s="1" t="s">
        <v>145</v>
      </c>
      <c r="K1818" s="1">
        <v>2026</v>
      </c>
    </row>
    <row r="1819" spans="1:11" x14ac:dyDescent="0.35">
      <c r="A1819" s="2">
        <v>46046</v>
      </c>
      <c r="B1819" t="s">
        <v>96</v>
      </c>
      <c r="C1819" t="s">
        <v>1</v>
      </c>
      <c r="D1819" s="1">
        <v>2</v>
      </c>
      <c r="E1819" s="5">
        <v>691.18</v>
      </c>
      <c r="F1819" s="1">
        <v>4</v>
      </c>
      <c r="G1819" s="5">
        <v>1727.96</v>
      </c>
      <c r="H1819" t="s">
        <v>17</v>
      </c>
      <c r="I1819" t="s">
        <v>0</v>
      </c>
      <c r="J1819" s="1" t="s">
        <v>145</v>
      </c>
      <c r="K1819" s="1">
        <v>2026</v>
      </c>
    </row>
    <row r="1820" spans="1:11" x14ac:dyDescent="0.35">
      <c r="A1820" s="2">
        <v>46047</v>
      </c>
      <c r="B1820" t="s">
        <v>123</v>
      </c>
      <c r="C1820" t="s">
        <v>50</v>
      </c>
      <c r="D1820" s="1">
        <v>1</v>
      </c>
      <c r="E1820" s="5">
        <v>96.75</v>
      </c>
      <c r="F1820" s="1">
        <v>3</v>
      </c>
      <c r="G1820" s="5">
        <v>387</v>
      </c>
      <c r="H1820" t="s">
        <v>48</v>
      </c>
      <c r="I1820" t="s">
        <v>8</v>
      </c>
      <c r="J1820" s="1" t="s">
        <v>145</v>
      </c>
      <c r="K1820" s="1">
        <v>2026</v>
      </c>
    </row>
    <row r="1821" spans="1:11" x14ac:dyDescent="0.35">
      <c r="A1821" s="2">
        <v>46048</v>
      </c>
      <c r="B1821" t="s">
        <v>102</v>
      </c>
      <c r="C1821" t="s">
        <v>25</v>
      </c>
      <c r="D1821" s="1">
        <v>2</v>
      </c>
      <c r="E1821" s="5">
        <v>30</v>
      </c>
      <c r="F1821" s="1">
        <v>1</v>
      </c>
      <c r="G1821" s="5">
        <v>29.99</v>
      </c>
      <c r="H1821" t="s">
        <v>26</v>
      </c>
      <c r="I1821" t="s">
        <v>0</v>
      </c>
      <c r="J1821" s="1" t="s">
        <v>145</v>
      </c>
      <c r="K1821" s="1">
        <v>2026</v>
      </c>
    </row>
    <row r="1822" spans="1:11" x14ac:dyDescent="0.35">
      <c r="A1822" s="2">
        <v>46049</v>
      </c>
      <c r="B1822" t="s">
        <v>126</v>
      </c>
      <c r="C1822" t="s">
        <v>9</v>
      </c>
      <c r="D1822" s="1">
        <v>2</v>
      </c>
      <c r="E1822" s="5">
        <v>125.98</v>
      </c>
      <c r="F1822" s="1">
        <v>3</v>
      </c>
      <c r="G1822" s="5">
        <v>269.97000000000003</v>
      </c>
      <c r="H1822" t="s">
        <v>54</v>
      </c>
      <c r="I1822" t="s">
        <v>8</v>
      </c>
      <c r="J1822" s="1" t="s">
        <v>145</v>
      </c>
      <c r="K1822" s="1">
        <v>2026</v>
      </c>
    </row>
    <row r="1823" spans="1:11" x14ac:dyDescent="0.35">
      <c r="A1823" s="2">
        <v>46050</v>
      </c>
      <c r="B1823" t="s">
        <v>98</v>
      </c>
      <c r="C1823" t="s">
        <v>20</v>
      </c>
      <c r="D1823" s="1">
        <v>3</v>
      </c>
      <c r="E1823" s="5">
        <v>194.96999999999997</v>
      </c>
      <c r="F1823" s="1">
        <v>2</v>
      </c>
      <c r="G1823" s="5">
        <v>199.98</v>
      </c>
      <c r="H1823" t="s">
        <v>19</v>
      </c>
      <c r="I1823" t="s">
        <v>0</v>
      </c>
      <c r="J1823" s="1" t="s">
        <v>145</v>
      </c>
      <c r="K1823" s="1">
        <v>2026</v>
      </c>
    </row>
    <row r="1824" spans="1:11" x14ac:dyDescent="0.35">
      <c r="A1824" s="2">
        <v>46050</v>
      </c>
      <c r="B1824" t="s">
        <v>126</v>
      </c>
      <c r="C1824" t="s">
        <v>9</v>
      </c>
      <c r="D1824">
        <v>1</v>
      </c>
      <c r="E1824">
        <v>62.99</v>
      </c>
      <c r="F1824" s="1">
        <v>5</v>
      </c>
      <c r="G1824">
        <v>449.95</v>
      </c>
      <c r="H1824" t="s">
        <v>54</v>
      </c>
      <c r="I1824" t="s">
        <v>8</v>
      </c>
      <c r="J1824" t="s">
        <v>145</v>
      </c>
      <c r="K1824">
        <v>2026</v>
      </c>
    </row>
    <row r="1825" spans="1:11" x14ac:dyDescent="0.35">
      <c r="A1825" s="2">
        <v>46051</v>
      </c>
      <c r="B1825" t="s">
        <v>119</v>
      </c>
      <c r="C1825" t="s">
        <v>45</v>
      </c>
      <c r="D1825" s="1">
        <v>1</v>
      </c>
      <c r="E1825" s="5">
        <v>35</v>
      </c>
      <c r="F1825" s="1">
        <v>3</v>
      </c>
      <c r="G1825" s="5">
        <v>210</v>
      </c>
      <c r="H1825" t="s">
        <v>46</v>
      </c>
      <c r="I1825" t="s">
        <v>4</v>
      </c>
      <c r="J1825" s="1" t="s">
        <v>145</v>
      </c>
      <c r="K1825" s="1">
        <v>2026</v>
      </c>
    </row>
    <row r="1826" spans="1:11" x14ac:dyDescent="0.35">
      <c r="A1826" s="2">
        <v>46052</v>
      </c>
      <c r="B1826" t="s">
        <v>131</v>
      </c>
      <c r="C1826" t="s">
        <v>16</v>
      </c>
      <c r="D1826" s="1">
        <v>0</v>
      </c>
      <c r="E1826" s="5">
        <v>0</v>
      </c>
      <c r="F1826" s="1">
        <v>1</v>
      </c>
      <c r="G1826" s="5">
        <v>53.15</v>
      </c>
      <c r="H1826" t="s">
        <v>58</v>
      </c>
      <c r="I1826" t="s">
        <v>13</v>
      </c>
      <c r="J1826" s="1" t="s">
        <v>145</v>
      </c>
      <c r="K1826" s="1">
        <v>2026</v>
      </c>
    </row>
    <row r="1827" spans="1:11" x14ac:dyDescent="0.35">
      <c r="A1827" s="2">
        <v>46053</v>
      </c>
      <c r="B1827" t="s">
        <v>124</v>
      </c>
      <c r="C1827" t="s">
        <v>51</v>
      </c>
      <c r="D1827" s="1">
        <v>0</v>
      </c>
      <c r="E1827" s="5">
        <v>0</v>
      </c>
      <c r="F1827" s="1">
        <v>2</v>
      </c>
      <c r="G1827" s="5">
        <v>258</v>
      </c>
      <c r="H1827" t="s">
        <v>52</v>
      </c>
      <c r="I1827" t="s">
        <v>8</v>
      </c>
      <c r="J1827" s="1" t="s">
        <v>145</v>
      </c>
      <c r="K1827" s="1">
        <v>2026</v>
      </c>
    </row>
    <row r="1828" spans="1:11" x14ac:dyDescent="0.35">
      <c r="A1828" s="2">
        <v>46054</v>
      </c>
      <c r="B1828" t="s">
        <v>119</v>
      </c>
      <c r="C1828" t="s">
        <v>45</v>
      </c>
      <c r="D1828" s="1">
        <v>2</v>
      </c>
      <c r="E1828" s="5">
        <v>70</v>
      </c>
      <c r="F1828" s="1">
        <v>1</v>
      </c>
      <c r="G1828" s="5">
        <v>70</v>
      </c>
      <c r="H1828" t="s">
        <v>46</v>
      </c>
      <c r="I1828" t="s">
        <v>4</v>
      </c>
      <c r="J1828" s="1" t="s">
        <v>146</v>
      </c>
      <c r="K1828" s="1">
        <v>2026</v>
      </c>
    </row>
    <row r="1829" spans="1:11" x14ac:dyDescent="0.35">
      <c r="A1829" s="2">
        <v>46055</v>
      </c>
      <c r="B1829" t="s">
        <v>107</v>
      </c>
      <c r="C1829" t="s">
        <v>38</v>
      </c>
      <c r="D1829" s="1">
        <v>2</v>
      </c>
      <c r="E1829" s="5">
        <v>43.98</v>
      </c>
      <c r="F1829" s="1">
        <v>5</v>
      </c>
      <c r="G1829" s="5">
        <v>199.95</v>
      </c>
      <c r="H1829" t="s">
        <v>23</v>
      </c>
      <c r="I1829" t="s">
        <v>2</v>
      </c>
      <c r="J1829" s="1" t="s">
        <v>146</v>
      </c>
      <c r="K1829" s="1">
        <v>2026</v>
      </c>
    </row>
    <row r="1830" spans="1:11" x14ac:dyDescent="0.35">
      <c r="A1830" s="2">
        <v>46056</v>
      </c>
      <c r="B1830" t="s">
        <v>104</v>
      </c>
      <c r="C1830" t="s">
        <v>28</v>
      </c>
      <c r="D1830" s="1">
        <v>1</v>
      </c>
      <c r="E1830" s="5">
        <v>199.99</v>
      </c>
      <c r="F1830" s="1">
        <v>4</v>
      </c>
      <c r="G1830" s="5">
        <v>999.96</v>
      </c>
      <c r="H1830" t="s">
        <v>29</v>
      </c>
      <c r="I1830" t="s">
        <v>2</v>
      </c>
      <c r="J1830" s="1" t="s">
        <v>146</v>
      </c>
      <c r="K1830" s="1">
        <v>2026</v>
      </c>
    </row>
    <row r="1831" spans="1:11" x14ac:dyDescent="0.35">
      <c r="A1831" s="2">
        <v>46057</v>
      </c>
      <c r="B1831" t="s">
        <v>129</v>
      </c>
      <c r="C1831" t="s">
        <v>14</v>
      </c>
      <c r="D1831" s="1">
        <v>3</v>
      </c>
      <c r="E1831" s="5">
        <v>1079.8799999999999</v>
      </c>
      <c r="F1831" s="1">
        <v>5</v>
      </c>
      <c r="G1831" s="5">
        <v>1999.75</v>
      </c>
      <c r="H1831" t="s">
        <v>17</v>
      </c>
      <c r="I1831" t="s">
        <v>13</v>
      </c>
      <c r="J1831" s="1" t="s">
        <v>146</v>
      </c>
      <c r="K1831" s="1">
        <v>2026</v>
      </c>
    </row>
    <row r="1832" spans="1:11" x14ac:dyDescent="0.35">
      <c r="A1832" s="2">
        <v>46057</v>
      </c>
      <c r="B1832" t="s">
        <v>110</v>
      </c>
      <c r="C1832" t="s">
        <v>32</v>
      </c>
      <c r="D1832">
        <v>0</v>
      </c>
      <c r="E1832">
        <v>0</v>
      </c>
      <c r="F1832" s="1">
        <v>5</v>
      </c>
      <c r="G1832">
        <v>209.4</v>
      </c>
      <c r="H1832" t="s">
        <v>33</v>
      </c>
      <c r="I1832" t="s">
        <v>2</v>
      </c>
      <c r="J1832" t="s">
        <v>146</v>
      </c>
      <c r="K1832">
        <v>2026</v>
      </c>
    </row>
    <row r="1833" spans="1:11" x14ac:dyDescent="0.35">
      <c r="A1833" s="2">
        <v>46058</v>
      </c>
      <c r="B1833" t="s">
        <v>100</v>
      </c>
      <c r="C1833" t="s">
        <v>22</v>
      </c>
      <c r="D1833" s="1">
        <v>1</v>
      </c>
      <c r="E1833" s="5">
        <v>10</v>
      </c>
      <c r="F1833" s="1">
        <v>5</v>
      </c>
      <c r="G1833" s="5">
        <v>99.95</v>
      </c>
      <c r="H1833" t="s">
        <v>23</v>
      </c>
      <c r="I1833" t="s">
        <v>0</v>
      </c>
      <c r="J1833" s="1" t="s">
        <v>146</v>
      </c>
      <c r="K1833" s="1">
        <v>2026</v>
      </c>
    </row>
    <row r="1834" spans="1:11" x14ac:dyDescent="0.35">
      <c r="A1834" s="2">
        <v>46059</v>
      </c>
      <c r="B1834" t="s">
        <v>127</v>
      </c>
      <c r="C1834" t="s">
        <v>10</v>
      </c>
      <c r="D1834" s="1">
        <v>1</v>
      </c>
      <c r="E1834" s="5">
        <v>38.99</v>
      </c>
      <c r="F1834" s="1">
        <v>5</v>
      </c>
      <c r="G1834" s="5">
        <v>299.95</v>
      </c>
      <c r="H1834" t="s">
        <v>55</v>
      </c>
      <c r="I1834" t="s">
        <v>12</v>
      </c>
      <c r="J1834" s="1" t="s">
        <v>146</v>
      </c>
      <c r="K1834" s="1">
        <v>2026</v>
      </c>
    </row>
    <row r="1835" spans="1:11" x14ac:dyDescent="0.35">
      <c r="A1835" s="2">
        <v>46060</v>
      </c>
      <c r="B1835" t="s">
        <v>124</v>
      </c>
      <c r="C1835" t="s">
        <v>51</v>
      </c>
      <c r="D1835" s="1">
        <v>1</v>
      </c>
      <c r="E1835" s="5">
        <v>96.75</v>
      </c>
      <c r="F1835" s="1">
        <v>4</v>
      </c>
      <c r="G1835" s="5">
        <v>516</v>
      </c>
      <c r="H1835" t="s">
        <v>52</v>
      </c>
      <c r="I1835" t="s">
        <v>8</v>
      </c>
      <c r="J1835" s="1" t="s">
        <v>146</v>
      </c>
      <c r="K1835" s="1">
        <v>2026</v>
      </c>
    </row>
    <row r="1836" spans="1:11" x14ac:dyDescent="0.35">
      <c r="A1836" s="2">
        <v>46060</v>
      </c>
      <c r="B1836" t="s">
        <v>104</v>
      </c>
      <c r="C1836" t="s">
        <v>28</v>
      </c>
      <c r="D1836">
        <v>3</v>
      </c>
      <c r="E1836">
        <v>599.97</v>
      </c>
      <c r="F1836" s="1">
        <v>5</v>
      </c>
      <c r="G1836">
        <v>1249.95</v>
      </c>
      <c r="H1836" t="s">
        <v>29</v>
      </c>
      <c r="I1836" t="s">
        <v>2</v>
      </c>
      <c r="J1836" t="s">
        <v>146</v>
      </c>
      <c r="K1836">
        <v>2026</v>
      </c>
    </row>
    <row r="1837" spans="1:11" x14ac:dyDescent="0.35">
      <c r="A1837" s="2">
        <v>46061</v>
      </c>
      <c r="B1837" t="s">
        <v>123</v>
      </c>
      <c r="C1837" t="s">
        <v>50</v>
      </c>
      <c r="D1837" s="1">
        <v>1</v>
      </c>
      <c r="E1837" s="5">
        <v>96.75</v>
      </c>
      <c r="F1837" s="1">
        <v>1</v>
      </c>
      <c r="G1837" s="5">
        <v>129</v>
      </c>
      <c r="H1837" t="s">
        <v>48</v>
      </c>
      <c r="I1837" t="s">
        <v>8</v>
      </c>
      <c r="J1837" s="1" t="s">
        <v>146</v>
      </c>
      <c r="K1837" s="1">
        <v>2026</v>
      </c>
    </row>
    <row r="1838" spans="1:11" x14ac:dyDescent="0.35">
      <c r="A1838" s="2">
        <v>46062</v>
      </c>
      <c r="B1838" t="s">
        <v>105</v>
      </c>
      <c r="C1838" t="s">
        <v>36</v>
      </c>
      <c r="D1838" s="1">
        <v>3</v>
      </c>
      <c r="E1838" s="5">
        <v>116.97</v>
      </c>
      <c r="F1838" s="1">
        <v>4</v>
      </c>
      <c r="G1838" s="5">
        <v>239.96</v>
      </c>
      <c r="H1838" t="s">
        <v>35</v>
      </c>
      <c r="I1838" t="s">
        <v>2</v>
      </c>
      <c r="J1838" s="1" t="s">
        <v>146</v>
      </c>
      <c r="K1838" s="1">
        <v>2026</v>
      </c>
    </row>
    <row r="1839" spans="1:11" x14ac:dyDescent="0.35">
      <c r="A1839" s="2">
        <v>46063</v>
      </c>
      <c r="B1839" t="s">
        <v>131</v>
      </c>
      <c r="C1839" t="s">
        <v>16</v>
      </c>
      <c r="D1839" s="1">
        <v>0</v>
      </c>
      <c r="E1839" s="5">
        <v>0</v>
      </c>
      <c r="F1839" s="1">
        <v>4</v>
      </c>
      <c r="G1839" s="5">
        <v>212.6</v>
      </c>
      <c r="H1839" t="s">
        <v>58</v>
      </c>
      <c r="I1839" t="s">
        <v>13</v>
      </c>
      <c r="J1839" s="1" t="s">
        <v>146</v>
      </c>
      <c r="K1839" s="1">
        <v>2026</v>
      </c>
    </row>
    <row r="1840" spans="1:11" x14ac:dyDescent="0.35">
      <c r="A1840" s="2">
        <v>46064</v>
      </c>
      <c r="B1840" t="s">
        <v>108</v>
      </c>
      <c r="C1840" t="s">
        <v>30</v>
      </c>
      <c r="D1840" s="1">
        <v>0</v>
      </c>
      <c r="E1840" s="5">
        <v>0</v>
      </c>
      <c r="F1840" s="1">
        <v>4</v>
      </c>
      <c r="G1840" s="5">
        <v>201.28</v>
      </c>
      <c r="H1840" t="s">
        <v>33</v>
      </c>
      <c r="I1840" t="s">
        <v>2</v>
      </c>
      <c r="J1840" s="1" t="s">
        <v>146</v>
      </c>
      <c r="K1840" s="1">
        <v>2026</v>
      </c>
    </row>
    <row r="1841" spans="1:11" x14ac:dyDescent="0.35">
      <c r="A1841" s="2">
        <v>46065</v>
      </c>
      <c r="B1841" t="s">
        <v>103</v>
      </c>
      <c r="C1841" t="s">
        <v>27</v>
      </c>
      <c r="D1841" s="1">
        <v>3</v>
      </c>
      <c r="E1841" s="5">
        <v>703.5</v>
      </c>
      <c r="F1841" s="1">
        <v>1</v>
      </c>
      <c r="G1841" s="5">
        <v>275.88</v>
      </c>
      <c r="H1841" t="s">
        <v>19</v>
      </c>
      <c r="I1841" t="s">
        <v>0</v>
      </c>
      <c r="J1841" s="1" t="s">
        <v>146</v>
      </c>
      <c r="K1841" s="1">
        <v>2026</v>
      </c>
    </row>
    <row r="1842" spans="1:11" x14ac:dyDescent="0.35">
      <c r="A1842" s="2">
        <v>46065</v>
      </c>
      <c r="B1842" t="s">
        <v>116</v>
      </c>
      <c r="C1842" t="s">
        <v>37</v>
      </c>
      <c r="D1842">
        <v>2</v>
      </c>
      <c r="E1842">
        <v>40</v>
      </c>
      <c r="F1842" s="1">
        <v>5</v>
      </c>
      <c r="G1842">
        <v>199.95</v>
      </c>
      <c r="H1842" t="s">
        <v>23</v>
      </c>
      <c r="I1842" t="s">
        <v>3</v>
      </c>
      <c r="J1842" t="s">
        <v>146</v>
      </c>
      <c r="K1842">
        <v>2026</v>
      </c>
    </row>
    <row r="1843" spans="1:11" x14ac:dyDescent="0.35">
      <c r="A1843" s="2">
        <v>46066</v>
      </c>
      <c r="B1843" t="s">
        <v>129</v>
      </c>
      <c r="C1843" t="s">
        <v>14</v>
      </c>
      <c r="D1843" s="1">
        <v>1</v>
      </c>
      <c r="E1843" s="5">
        <v>359.96</v>
      </c>
      <c r="F1843" s="1">
        <v>5</v>
      </c>
      <c r="G1843" s="5">
        <v>1999.75</v>
      </c>
      <c r="H1843" t="s">
        <v>17</v>
      </c>
      <c r="I1843" t="s">
        <v>13</v>
      </c>
      <c r="J1843" s="1" t="s">
        <v>146</v>
      </c>
      <c r="K1843" s="1">
        <v>2026</v>
      </c>
    </row>
    <row r="1844" spans="1:11" x14ac:dyDescent="0.35">
      <c r="A1844" s="2">
        <v>46066</v>
      </c>
      <c r="B1844" t="s">
        <v>97</v>
      </c>
      <c r="C1844" t="s">
        <v>18</v>
      </c>
      <c r="D1844">
        <v>3</v>
      </c>
      <c r="E1844">
        <v>524.97</v>
      </c>
      <c r="F1844" s="1">
        <v>5</v>
      </c>
      <c r="G1844">
        <v>1249.95</v>
      </c>
      <c r="H1844" t="s">
        <v>19</v>
      </c>
      <c r="I1844" t="s">
        <v>0</v>
      </c>
      <c r="J1844" t="s">
        <v>146</v>
      </c>
      <c r="K1844">
        <v>2026</v>
      </c>
    </row>
    <row r="1845" spans="1:11" x14ac:dyDescent="0.35">
      <c r="A1845" s="2">
        <v>46067</v>
      </c>
      <c r="B1845" t="s">
        <v>129</v>
      </c>
      <c r="C1845" t="s">
        <v>14</v>
      </c>
      <c r="D1845" s="1">
        <v>1</v>
      </c>
      <c r="E1845" s="5">
        <v>359.96</v>
      </c>
      <c r="F1845" s="1">
        <v>3</v>
      </c>
      <c r="G1845" s="5">
        <v>1199.8499999999999</v>
      </c>
      <c r="H1845" t="s">
        <v>17</v>
      </c>
      <c r="I1845" t="s">
        <v>13</v>
      </c>
      <c r="J1845" s="1" t="s">
        <v>146</v>
      </c>
      <c r="K1845" s="1">
        <v>2026</v>
      </c>
    </row>
    <row r="1846" spans="1:11" x14ac:dyDescent="0.35">
      <c r="A1846" s="2">
        <v>46068</v>
      </c>
      <c r="B1846" t="s">
        <v>127</v>
      </c>
      <c r="C1846" t="s">
        <v>10</v>
      </c>
      <c r="D1846" s="1">
        <v>1</v>
      </c>
      <c r="E1846" s="5">
        <v>38.99</v>
      </c>
      <c r="F1846" s="1">
        <v>4</v>
      </c>
      <c r="G1846" s="5">
        <v>239.96</v>
      </c>
      <c r="H1846" t="s">
        <v>55</v>
      </c>
      <c r="I1846" t="s">
        <v>12</v>
      </c>
      <c r="J1846" s="1" t="s">
        <v>146</v>
      </c>
      <c r="K1846" s="1">
        <v>2026</v>
      </c>
    </row>
    <row r="1847" spans="1:11" x14ac:dyDescent="0.35">
      <c r="A1847" s="2">
        <v>46069</v>
      </c>
      <c r="B1847" t="s">
        <v>106</v>
      </c>
      <c r="C1847" t="s">
        <v>37</v>
      </c>
      <c r="D1847" s="1">
        <v>2</v>
      </c>
      <c r="E1847" s="5">
        <v>43.98</v>
      </c>
      <c r="F1847" s="1">
        <v>2</v>
      </c>
      <c r="G1847" s="5">
        <v>79.98</v>
      </c>
      <c r="H1847" t="s">
        <v>23</v>
      </c>
      <c r="I1847" t="s">
        <v>2</v>
      </c>
      <c r="J1847" s="1" t="s">
        <v>146</v>
      </c>
      <c r="K1847" s="1">
        <v>2026</v>
      </c>
    </row>
    <row r="1848" spans="1:11" x14ac:dyDescent="0.35">
      <c r="A1848" s="2">
        <v>46070</v>
      </c>
      <c r="B1848" t="s">
        <v>124</v>
      </c>
      <c r="C1848" t="s">
        <v>51</v>
      </c>
      <c r="D1848" s="1">
        <v>3</v>
      </c>
      <c r="E1848" s="5">
        <v>290.25</v>
      </c>
      <c r="F1848" s="1">
        <v>4</v>
      </c>
      <c r="G1848" s="5">
        <v>516</v>
      </c>
      <c r="H1848" t="s">
        <v>52</v>
      </c>
      <c r="I1848" t="s">
        <v>8</v>
      </c>
      <c r="J1848" s="1" t="s">
        <v>146</v>
      </c>
      <c r="K1848" s="1">
        <v>2026</v>
      </c>
    </row>
    <row r="1849" spans="1:11" x14ac:dyDescent="0.35">
      <c r="A1849" s="2">
        <v>46071</v>
      </c>
      <c r="B1849" t="s">
        <v>116</v>
      </c>
      <c r="C1849" t="s">
        <v>37</v>
      </c>
      <c r="D1849" s="1">
        <v>3</v>
      </c>
      <c r="E1849" s="5">
        <v>60</v>
      </c>
      <c r="F1849" s="1">
        <v>3</v>
      </c>
      <c r="G1849" s="5">
        <v>119.97</v>
      </c>
      <c r="H1849" t="s">
        <v>23</v>
      </c>
      <c r="I1849" t="s">
        <v>3</v>
      </c>
      <c r="J1849" s="1" t="s">
        <v>146</v>
      </c>
      <c r="K1849" s="1">
        <v>2026</v>
      </c>
    </row>
    <row r="1850" spans="1:11" x14ac:dyDescent="0.35">
      <c r="A1850" s="2">
        <v>46072</v>
      </c>
      <c r="B1850" t="s">
        <v>122</v>
      </c>
      <c r="C1850" t="s">
        <v>49</v>
      </c>
      <c r="D1850" s="1">
        <v>2</v>
      </c>
      <c r="E1850" s="5">
        <v>423.3</v>
      </c>
      <c r="F1850" s="1">
        <v>2</v>
      </c>
      <c r="G1850" s="5">
        <v>498</v>
      </c>
      <c r="H1850" t="s">
        <v>133</v>
      </c>
      <c r="I1850" t="s">
        <v>8</v>
      </c>
      <c r="J1850" s="1" t="s">
        <v>146</v>
      </c>
      <c r="K1850" s="1">
        <v>2026</v>
      </c>
    </row>
    <row r="1851" spans="1:11" x14ac:dyDescent="0.35">
      <c r="A1851" s="2">
        <v>46072</v>
      </c>
      <c r="B1851" t="s">
        <v>128</v>
      </c>
      <c r="C1851" t="s">
        <v>11</v>
      </c>
      <c r="D1851">
        <v>1</v>
      </c>
      <c r="E1851">
        <v>74.989999999999995</v>
      </c>
      <c r="F1851" s="1">
        <v>5</v>
      </c>
      <c r="G1851">
        <v>499.95</v>
      </c>
      <c r="H1851" t="s">
        <v>23</v>
      </c>
      <c r="I1851" t="s">
        <v>12</v>
      </c>
      <c r="J1851" t="s">
        <v>146</v>
      </c>
      <c r="K1851">
        <v>2026</v>
      </c>
    </row>
    <row r="1852" spans="1:11" x14ac:dyDescent="0.35">
      <c r="A1852" s="2">
        <v>46073</v>
      </c>
      <c r="B1852" t="s">
        <v>130</v>
      </c>
      <c r="C1852" t="s">
        <v>56</v>
      </c>
      <c r="D1852" s="1">
        <v>2</v>
      </c>
      <c r="E1852" s="5">
        <v>488.6</v>
      </c>
      <c r="F1852" s="1">
        <v>4</v>
      </c>
      <c r="G1852" s="5">
        <v>1396</v>
      </c>
      <c r="H1852" t="s">
        <v>57</v>
      </c>
      <c r="I1852" t="s">
        <v>13</v>
      </c>
      <c r="J1852" s="1" t="s">
        <v>146</v>
      </c>
      <c r="K1852" s="1">
        <v>2026</v>
      </c>
    </row>
    <row r="1853" spans="1:11" x14ac:dyDescent="0.35">
      <c r="A1853" s="2">
        <v>46074</v>
      </c>
      <c r="B1853" t="s">
        <v>100</v>
      </c>
      <c r="C1853" t="s">
        <v>22</v>
      </c>
      <c r="D1853" s="1">
        <v>3</v>
      </c>
      <c r="E1853" s="5">
        <v>30</v>
      </c>
      <c r="F1853" s="1">
        <v>2</v>
      </c>
      <c r="G1853" s="5">
        <v>39.979999999999997</v>
      </c>
      <c r="H1853" t="s">
        <v>23</v>
      </c>
      <c r="I1853" t="s">
        <v>0</v>
      </c>
      <c r="J1853" s="1" t="s">
        <v>146</v>
      </c>
      <c r="K1853" s="1">
        <v>2026</v>
      </c>
    </row>
    <row r="1854" spans="1:11" x14ac:dyDescent="0.35">
      <c r="A1854" s="2">
        <v>46075</v>
      </c>
      <c r="B1854" t="s">
        <v>111</v>
      </c>
      <c r="C1854" t="s">
        <v>34</v>
      </c>
      <c r="D1854" s="1">
        <v>2</v>
      </c>
      <c r="E1854" s="5">
        <v>179.98</v>
      </c>
      <c r="F1854" s="1">
        <v>5</v>
      </c>
      <c r="G1854" s="5">
        <v>599.95000000000005</v>
      </c>
      <c r="H1854" t="s">
        <v>35</v>
      </c>
      <c r="I1854" t="s">
        <v>2</v>
      </c>
      <c r="J1854" s="1" t="s">
        <v>146</v>
      </c>
      <c r="K1854" s="1">
        <v>2026</v>
      </c>
    </row>
    <row r="1855" spans="1:11" x14ac:dyDescent="0.35">
      <c r="A1855" s="2">
        <v>46076</v>
      </c>
      <c r="B1855" t="s">
        <v>104</v>
      </c>
      <c r="C1855" t="s">
        <v>28</v>
      </c>
      <c r="D1855" s="1">
        <v>2</v>
      </c>
      <c r="E1855" s="5">
        <v>399.98</v>
      </c>
      <c r="F1855" s="1">
        <v>3</v>
      </c>
      <c r="G1855" s="5">
        <v>749.97</v>
      </c>
      <c r="H1855" t="s">
        <v>29</v>
      </c>
      <c r="I1855" t="s">
        <v>2</v>
      </c>
      <c r="J1855" s="1" t="s">
        <v>146</v>
      </c>
      <c r="K1855" s="1">
        <v>2026</v>
      </c>
    </row>
    <row r="1856" spans="1:11" x14ac:dyDescent="0.35">
      <c r="A1856" s="2">
        <v>46077</v>
      </c>
      <c r="B1856" t="s">
        <v>108</v>
      </c>
      <c r="C1856" t="s">
        <v>30</v>
      </c>
      <c r="D1856" s="1">
        <v>1</v>
      </c>
      <c r="E1856" s="5">
        <v>32.71</v>
      </c>
      <c r="F1856" s="1">
        <v>1</v>
      </c>
      <c r="G1856" s="5">
        <v>50.32</v>
      </c>
      <c r="H1856" t="s">
        <v>33</v>
      </c>
      <c r="I1856" t="s">
        <v>2</v>
      </c>
      <c r="J1856" s="1" t="s">
        <v>146</v>
      </c>
      <c r="K1856" s="1">
        <v>2026</v>
      </c>
    </row>
    <row r="1857" spans="1:11" x14ac:dyDescent="0.35">
      <c r="A1857" s="2">
        <v>46077</v>
      </c>
      <c r="B1857" t="s">
        <v>127</v>
      </c>
      <c r="C1857" t="s">
        <v>10</v>
      </c>
      <c r="D1857">
        <v>3</v>
      </c>
      <c r="E1857">
        <v>116.97</v>
      </c>
      <c r="F1857" s="1">
        <v>5</v>
      </c>
      <c r="G1857">
        <v>299.95</v>
      </c>
      <c r="H1857" t="s">
        <v>55</v>
      </c>
      <c r="I1857" t="s">
        <v>12</v>
      </c>
      <c r="J1857" t="s">
        <v>146</v>
      </c>
      <c r="K1857">
        <v>2026</v>
      </c>
    </row>
    <row r="1858" spans="1:11" x14ac:dyDescent="0.35">
      <c r="A1858" s="2">
        <v>46078</v>
      </c>
      <c r="B1858" t="s">
        <v>125</v>
      </c>
      <c r="C1858" t="s">
        <v>53</v>
      </c>
      <c r="D1858" s="1">
        <v>28</v>
      </c>
      <c r="E1858" s="5">
        <v>1763.72</v>
      </c>
      <c r="F1858" s="1">
        <v>4</v>
      </c>
      <c r="G1858" s="5">
        <v>359.96</v>
      </c>
      <c r="H1858" t="s">
        <v>23</v>
      </c>
      <c r="I1858" t="s">
        <v>8</v>
      </c>
      <c r="J1858" s="1" t="s">
        <v>146</v>
      </c>
      <c r="K1858" s="1">
        <v>2026</v>
      </c>
    </row>
    <row r="1859" spans="1:11" x14ac:dyDescent="0.35">
      <c r="A1859" s="2">
        <v>46079</v>
      </c>
      <c r="B1859" t="s">
        <v>108</v>
      </c>
      <c r="C1859" t="s">
        <v>30</v>
      </c>
      <c r="D1859" s="1">
        <v>0</v>
      </c>
      <c r="E1859" s="5">
        <v>0</v>
      </c>
      <c r="F1859" s="1">
        <v>3</v>
      </c>
      <c r="G1859" s="5">
        <v>150.96</v>
      </c>
      <c r="H1859" t="s">
        <v>33</v>
      </c>
      <c r="I1859" t="s">
        <v>2</v>
      </c>
      <c r="J1859" s="1" t="s">
        <v>146</v>
      </c>
      <c r="K1859" s="1">
        <v>2026</v>
      </c>
    </row>
    <row r="1860" spans="1:11" x14ac:dyDescent="0.35">
      <c r="A1860" s="2">
        <v>46080</v>
      </c>
      <c r="B1860" t="s">
        <v>125</v>
      </c>
      <c r="C1860" t="s">
        <v>53</v>
      </c>
      <c r="D1860" s="1">
        <v>2</v>
      </c>
      <c r="E1860" s="5">
        <v>125.98</v>
      </c>
      <c r="F1860" s="1">
        <v>1</v>
      </c>
      <c r="G1860" s="5">
        <v>89.99</v>
      </c>
      <c r="H1860" t="s">
        <v>23</v>
      </c>
      <c r="I1860" t="s">
        <v>8</v>
      </c>
      <c r="J1860" s="1" t="s">
        <v>146</v>
      </c>
      <c r="K1860" s="1">
        <v>2026</v>
      </c>
    </row>
    <row r="1861" spans="1:11" x14ac:dyDescent="0.35">
      <c r="A1861" s="2">
        <v>46081</v>
      </c>
      <c r="B1861" t="s">
        <v>106</v>
      </c>
      <c r="C1861" t="s">
        <v>37</v>
      </c>
      <c r="D1861" s="1">
        <v>2</v>
      </c>
      <c r="E1861" s="5">
        <v>43.98</v>
      </c>
      <c r="F1861" s="1">
        <v>3</v>
      </c>
      <c r="G1861" s="5">
        <v>119.97</v>
      </c>
      <c r="H1861" t="s">
        <v>23</v>
      </c>
      <c r="I1861" t="s">
        <v>2</v>
      </c>
      <c r="J1861" s="1" t="s">
        <v>146</v>
      </c>
      <c r="K1861" s="1">
        <v>2026</v>
      </c>
    </row>
    <row r="1862" spans="1:11" x14ac:dyDescent="0.35">
      <c r="A1862" s="2">
        <v>46082</v>
      </c>
      <c r="B1862" t="s">
        <v>98</v>
      </c>
      <c r="C1862" t="s">
        <v>20</v>
      </c>
      <c r="D1862" s="1">
        <v>1</v>
      </c>
      <c r="E1862" s="5">
        <v>64.989999999999995</v>
      </c>
      <c r="F1862" s="1">
        <v>2</v>
      </c>
      <c r="G1862" s="5">
        <v>199.98</v>
      </c>
      <c r="H1862" t="s">
        <v>19</v>
      </c>
      <c r="I1862" t="s">
        <v>0</v>
      </c>
      <c r="J1862" s="1" t="s">
        <v>147</v>
      </c>
      <c r="K1862" s="1">
        <v>2026</v>
      </c>
    </row>
    <row r="1863" spans="1:11" x14ac:dyDescent="0.35">
      <c r="A1863" s="2">
        <v>46083</v>
      </c>
      <c r="B1863" t="s">
        <v>123</v>
      </c>
      <c r="C1863" t="s">
        <v>50</v>
      </c>
      <c r="D1863" s="1">
        <v>3</v>
      </c>
      <c r="E1863" s="5">
        <v>290.25</v>
      </c>
      <c r="F1863" s="1">
        <v>1</v>
      </c>
      <c r="G1863" s="5">
        <v>129</v>
      </c>
      <c r="H1863" t="s">
        <v>48</v>
      </c>
      <c r="I1863" t="s">
        <v>8</v>
      </c>
      <c r="J1863" s="1" t="s">
        <v>147</v>
      </c>
      <c r="K1863" s="1">
        <v>2026</v>
      </c>
    </row>
    <row r="1864" spans="1:11" x14ac:dyDescent="0.35">
      <c r="A1864" s="2">
        <v>46084</v>
      </c>
      <c r="B1864" t="s">
        <v>108</v>
      </c>
      <c r="C1864" t="s">
        <v>30</v>
      </c>
      <c r="D1864" s="1">
        <v>0</v>
      </c>
      <c r="E1864" s="5">
        <v>0</v>
      </c>
      <c r="F1864" s="1">
        <v>5</v>
      </c>
      <c r="G1864" s="5">
        <v>251.6</v>
      </c>
      <c r="H1864" t="s">
        <v>33</v>
      </c>
      <c r="I1864" t="s">
        <v>2</v>
      </c>
      <c r="J1864" s="1" t="s">
        <v>147</v>
      </c>
      <c r="K1864" s="1">
        <v>2026</v>
      </c>
    </row>
    <row r="1865" spans="1:11" x14ac:dyDescent="0.35">
      <c r="A1865" s="2">
        <v>46085</v>
      </c>
      <c r="B1865" t="s">
        <v>120</v>
      </c>
      <c r="C1865" t="s">
        <v>6</v>
      </c>
      <c r="D1865" s="1">
        <v>3</v>
      </c>
      <c r="E1865" s="5">
        <v>37800</v>
      </c>
      <c r="F1865" s="1">
        <v>1</v>
      </c>
      <c r="G1865" s="5">
        <v>14000</v>
      </c>
      <c r="H1865" t="s">
        <v>47</v>
      </c>
      <c r="I1865" t="s">
        <v>4</v>
      </c>
      <c r="J1865" s="1" t="s">
        <v>147</v>
      </c>
      <c r="K1865" s="1">
        <v>2026</v>
      </c>
    </row>
    <row r="1866" spans="1:11" x14ac:dyDescent="0.35">
      <c r="A1866" s="2">
        <v>46085</v>
      </c>
      <c r="B1866" t="s">
        <v>100</v>
      </c>
      <c r="C1866" t="s">
        <v>22</v>
      </c>
      <c r="D1866">
        <v>1</v>
      </c>
      <c r="E1866">
        <v>10</v>
      </c>
      <c r="F1866" s="1">
        <v>5</v>
      </c>
      <c r="G1866">
        <v>99.95</v>
      </c>
      <c r="H1866" t="s">
        <v>23</v>
      </c>
      <c r="I1866" t="s">
        <v>0</v>
      </c>
      <c r="J1866" t="s">
        <v>147</v>
      </c>
      <c r="K1866">
        <v>2026</v>
      </c>
    </row>
    <row r="1867" spans="1:11" x14ac:dyDescent="0.35">
      <c r="A1867" s="2">
        <v>46086</v>
      </c>
      <c r="B1867" t="s">
        <v>120</v>
      </c>
      <c r="C1867" t="s">
        <v>6</v>
      </c>
      <c r="D1867" s="1">
        <v>4</v>
      </c>
      <c r="E1867" s="5">
        <v>50400</v>
      </c>
      <c r="F1867" s="1">
        <v>1</v>
      </c>
      <c r="G1867" s="5">
        <v>14000</v>
      </c>
      <c r="H1867" t="s">
        <v>47</v>
      </c>
      <c r="I1867" t="s">
        <v>4</v>
      </c>
      <c r="J1867" s="1" t="s">
        <v>147</v>
      </c>
      <c r="K1867" s="1">
        <v>2026</v>
      </c>
    </row>
    <row r="1868" spans="1:11" x14ac:dyDescent="0.35">
      <c r="A1868" s="2">
        <v>46087</v>
      </c>
      <c r="B1868" t="s">
        <v>125</v>
      </c>
      <c r="C1868" t="s">
        <v>53</v>
      </c>
      <c r="D1868" s="1">
        <v>3</v>
      </c>
      <c r="E1868" s="5">
        <v>188.97</v>
      </c>
      <c r="F1868" s="1">
        <v>3</v>
      </c>
      <c r="G1868" s="5">
        <v>269.97000000000003</v>
      </c>
      <c r="H1868" t="s">
        <v>23</v>
      </c>
      <c r="I1868" t="s">
        <v>8</v>
      </c>
      <c r="J1868" s="1" t="s">
        <v>147</v>
      </c>
      <c r="K1868" s="1">
        <v>2026</v>
      </c>
    </row>
    <row r="1869" spans="1:11" x14ac:dyDescent="0.35">
      <c r="A1869" s="2">
        <v>46088</v>
      </c>
      <c r="B1869" t="s">
        <v>120</v>
      </c>
      <c r="C1869" t="s">
        <v>6</v>
      </c>
      <c r="D1869" s="1">
        <v>1</v>
      </c>
      <c r="E1869" s="5">
        <v>12600</v>
      </c>
      <c r="F1869" s="1">
        <v>1</v>
      </c>
      <c r="G1869" s="5">
        <v>14000</v>
      </c>
      <c r="H1869" t="s">
        <v>47</v>
      </c>
      <c r="I1869" t="s">
        <v>4</v>
      </c>
      <c r="J1869" s="1" t="s">
        <v>147</v>
      </c>
      <c r="K1869" s="1">
        <v>2026</v>
      </c>
    </row>
    <row r="1870" spans="1:11" x14ac:dyDescent="0.35">
      <c r="A1870" s="2">
        <v>46089</v>
      </c>
      <c r="B1870" t="s">
        <v>120</v>
      </c>
      <c r="C1870" t="s">
        <v>6</v>
      </c>
      <c r="D1870" s="1">
        <v>0</v>
      </c>
      <c r="E1870" s="5">
        <v>0</v>
      </c>
      <c r="F1870" s="1">
        <v>1</v>
      </c>
      <c r="G1870" s="5">
        <v>14000</v>
      </c>
      <c r="H1870" t="s">
        <v>47</v>
      </c>
      <c r="I1870" t="s">
        <v>4</v>
      </c>
      <c r="J1870" s="1" t="s">
        <v>147</v>
      </c>
      <c r="K1870" s="1">
        <v>2026</v>
      </c>
    </row>
    <row r="1871" spans="1:11" x14ac:dyDescent="0.35">
      <c r="A1871" s="2">
        <v>46090</v>
      </c>
      <c r="B1871" t="s">
        <v>98</v>
      </c>
      <c r="C1871" t="s">
        <v>20</v>
      </c>
      <c r="D1871" s="1">
        <v>2</v>
      </c>
      <c r="E1871" s="5">
        <v>129.97999999999999</v>
      </c>
      <c r="F1871" s="1">
        <v>3</v>
      </c>
      <c r="G1871" s="5">
        <v>299.97000000000003</v>
      </c>
      <c r="H1871" t="s">
        <v>19</v>
      </c>
      <c r="I1871" t="s">
        <v>0</v>
      </c>
      <c r="J1871" s="1" t="s">
        <v>147</v>
      </c>
      <c r="K1871" s="1">
        <v>2026</v>
      </c>
    </row>
    <row r="1872" spans="1:11" x14ac:dyDescent="0.35">
      <c r="A1872" s="2">
        <v>46091</v>
      </c>
      <c r="B1872" t="s">
        <v>106</v>
      </c>
      <c r="C1872" t="s">
        <v>37</v>
      </c>
      <c r="D1872" s="1">
        <v>2</v>
      </c>
      <c r="E1872" s="5">
        <v>43.98</v>
      </c>
      <c r="F1872" s="1">
        <v>5</v>
      </c>
      <c r="G1872" s="5">
        <v>199.95</v>
      </c>
      <c r="H1872" t="s">
        <v>23</v>
      </c>
      <c r="I1872" t="s">
        <v>2</v>
      </c>
      <c r="J1872" s="1" t="s">
        <v>147</v>
      </c>
      <c r="K1872" s="1">
        <v>2026</v>
      </c>
    </row>
    <row r="1873" spans="1:11" x14ac:dyDescent="0.35">
      <c r="A1873" s="2">
        <v>46092</v>
      </c>
      <c r="B1873" t="s">
        <v>107</v>
      </c>
      <c r="C1873" t="s">
        <v>38</v>
      </c>
      <c r="D1873" s="1">
        <v>3</v>
      </c>
      <c r="E1873" s="5">
        <v>65.97</v>
      </c>
      <c r="F1873" s="1">
        <v>5</v>
      </c>
      <c r="G1873" s="5">
        <v>199.95</v>
      </c>
      <c r="H1873" t="s">
        <v>23</v>
      </c>
      <c r="I1873" t="s">
        <v>2</v>
      </c>
      <c r="J1873" s="1" t="s">
        <v>147</v>
      </c>
      <c r="K1873" s="1">
        <v>2026</v>
      </c>
    </row>
    <row r="1874" spans="1:11" x14ac:dyDescent="0.35">
      <c r="A1874" s="2">
        <v>46093</v>
      </c>
      <c r="B1874" t="s">
        <v>123</v>
      </c>
      <c r="C1874" t="s">
        <v>50</v>
      </c>
      <c r="D1874" s="1">
        <v>1</v>
      </c>
      <c r="E1874" s="5">
        <v>96.75</v>
      </c>
      <c r="F1874" s="1">
        <v>3</v>
      </c>
      <c r="G1874" s="5">
        <v>387</v>
      </c>
      <c r="H1874" t="s">
        <v>48</v>
      </c>
      <c r="I1874" t="s">
        <v>8</v>
      </c>
      <c r="J1874" s="1" t="s">
        <v>147</v>
      </c>
      <c r="K1874" s="1">
        <v>2026</v>
      </c>
    </row>
    <row r="1875" spans="1:11" x14ac:dyDescent="0.35">
      <c r="A1875" s="2">
        <v>46094</v>
      </c>
      <c r="B1875" t="s">
        <v>107</v>
      </c>
      <c r="C1875" t="s">
        <v>38</v>
      </c>
      <c r="D1875" s="1">
        <v>2</v>
      </c>
      <c r="E1875" s="5">
        <v>43.98</v>
      </c>
      <c r="F1875" s="1">
        <v>3</v>
      </c>
      <c r="G1875" s="5">
        <v>119.97</v>
      </c>
      <c r="H1875" t="s">
        <v>23</v>
      </c>
      <c r="I1875" t="s">
        <v>2</v>
      </c>
      <c r="J1875" s="1" t="s">
        <v>147</v>
      </c>
      <c r="K1875" s="1">
        <v>2026</v>
      </c>
    </row>
    <row r="1876" spans="1:11" x14ac:dyDescent="0.35">
      <c r="A1876" s="2">
        <v>46095</v>
      </c>
      <c r="B1876" t="s">
        <v>96</v>
      </c>
      <c r="C1876" t="s">
        <v>1</v>
      </c>
      <c r="D1876" s="1">
        <v>1</v>
      </c>
      <c r="E1876" s="5">
        <v>345.59</v>
      </c>
      <c r="F1876" s="1">
        <v>4</v>
      </c>
      <c r="G1876" s="5">
        <v>1727.96</v>
      </c>
      <c r="H1876" t="s">
        <v>17</v>
      </c>
      <c r="I1876" t="s">
        <v>0</v>
      </c>
      <c r="J1876" s="1" t="s">
        <v>147</v>
      </c>
      <c r="K1876" s="1">
        <v>2026</v>
      </c>
    </row>
    <row r="1877" spans="1:11" x14ac:dyDescent="0.35">
      <c r="A1877" s="2">
        <v>46096</v>
      </c>
      <c r="B1877" t="s">
        <v>107</v>
      </c>
      <c r="C1877" t="s">
        <v>38</v>
      </c>
      <c r="D1877" s="1">
        <v>2</v>
      </c>
      <c r="E1877" s="5">
        <v>43.98</v>
      </c>
      <c r="F1877" s="1">
        <v>1</v>
      </c>
      <c r="G1877" s="5">
        <v>39.99</v>
      </c>
      <c r="H1877" t="s">
        <v>23</v>
      </c>
      <c r="I1877" t="s">
        <v>2</v>
      </c>
      <c r="J1877" s="1" t="s">
        <v>147</v>
      </c>
      <c r="K1877" s="1">
        <v>2026</v>
      </c>
    </row>
    <row r="1878" spans="1:11" x14ac:dyDescent="0.35">
      <c r="A1878" s="2">
        <v>46097</v>
      </c>
      <c r="B1878" t="s">
        <v>125</v>
      </c>
      <c r="C1878" t="s">
        <v>53</v>
      </c>
      <c r="D1878" s="1">
        <v>0</v>
      </c>
      <c r="E1878" s="5">
        <v>0</v>
      </c>
      <c r="F1878" s="1">
        <v>2</v>
      </c>
      <c r="G1878" s="5">
        <v>179.98</v>
      </c>
      <c r="H1878" t="s">
        <v>23</v>
      </c>
      <c r="I1878" t="s">
        <v>8</v>
      </c>
      <c r="J1878" s="1" t="s">
        <v>147</v>
      </c>
      <c r="K1878" s="1">
        <v>2026</v>
      </c>
    </row>
    <row r="1879" spans="1:11" x14ac:dyDescent="0.35">
      <c r="A1879" s="2">
        <v>46098</v>
      </c>
      <c r="B1879" t="s">
        <v>106</v>
      </c>
      <c r="C1879" t="s">
        <v>37</v>
      </c>
      <c r="D1879" s="1">
        <v>2</v>
      </c>
      <c r="E1879" s="5">
        <v>43.98</v>
      </c>
      <c r="F1879" s="1">
        <v>4</v>
      </c>
      <c r="G1879" s="5">
        <v>159.96</v>
      </c>
      <c r="H1879" t="s">
        <v>23</v>
      </c>
      <c r="I1879" t="s">
        <v>2</v>
      </c>
      <c r="J1879" s="1" t="s">
        <v>147</v>
      </c>
      <c r="K1879" s="1">
        <v>2026</v>
      </c>
    </row>
    <row r="1880" spans="1:11" x14ac:dyDescent="0.35">
      <c r="A1880" s="2">
        <v>46099</v>
      </c>
      <c r="B1880" t="s">
        <v>128</v>
      </c>
      <c r="C1880" t="s">
        <v>11</v>
      </c>
      <c r="D1880" s="1">
        <v>2</v>
      </c>
      <c r="E1880" s="5">
        <v>149.97999999999999</v>
      </c>
      <c r="F1880" s="1">
        <v>3</v>
      </c>
      <c r="G1880" s="5">
        <v>299.97000000000003</v>
      </c>
      <c r="H1880" t="s">
        <v>23</v>
      </c>
      <c r="I1880" t="s">
        <v>12</v>
      </c>
      <c r="J1880" s="1" t="s">
        <v>147</v>
      </c>
      <c r="K1880" s="1">
        <v>2026</v>
      </c>
    </row>
    <row r="1881" spans="1:11" x14ac:dyDescent="0.35">
      <c r="A1881" s="2">
        <v>46100</v>
      </c>
      <c r="B1881" t="s">
        <v>115</v>
      </c>
      <c r="C1881" t="s">
        <v>44</v>
      </c>
      <c r="D1881" s="1">
        <v>0</v>
      </c>
      <c r="E1881" s="5">
        <v>0</v>
      </c>
      <c r="F1881" s="1">
        <v>1</v>
      </c>
      <c r="G1881" s="5">
        <v>326.69</v>
      </c>
      <c r="H1881" t="s">
        <v>41</v>
      </c>
      <c r="I1881" t="s">
        <v>3</v>
      </c>
      <c r="J1881" s="1" t="s">
        <v>147</v>
      </c>
      <c r="K1881" s="1">
        <v>2026</v>
      </c>
    </row>
    <row r="1882" spans="1:11" x14ac:dyDescent="0.35">
      <c r="A1882" s="2">
        <v>46101</v>
      </c>
      <c r="B1882" t="s">
        <v>124</v>
      </c>
      <c r="C1882" t="s">
        <v>51</v>
      </c>
      <c r="D1882" s="1">
        <v>3</v>
      </c>
      <c r="E1882" s="5">
        <v>290.25</v>
      </c>
      <c r="F1882" s="1">
        <v>3</v>
      </c>
      <c r="G1882" s="5">
        <v>387</v>
      </c>
      <c r="H1882" t="s">
        <v>52</v>
      </c>
      <c r="I1882" t="s">
        <v>8</v>
      </c>
      <c r="J1882" s="1" t="s">
        <v>147</v>
      </c>
      <c r="K1882" s="1">
        <v>2026</v>
      </c>
    </row>
    <row r="1883" spans="1:11" x14ac:dyDescent="0.35">
      <c r="A1883" s="2">
        <v>46102</v>
      </c>
      <c r="B1883" t="s">
        <v>120</v>
      </c>
      <c r="C1883" t="s">
        <v>6</v>
      </c>
      <c r="D1883" s="1">
        <v>0</v>
      </c>
      <c r="E1883" s="5">
        <v>0</v>
      </c>
      <c r="F1883" s="1">
        <v>1</v>
      </c>
      <c r="G1883" s="5">
        <v>14000</v>
      </c>
      <c r="H1883" t="s">
        <v>47</v>
      </c>
      <c r="I1883" t="s">
        <v>4</v>
      </c>
      <c r="J1883" s="1" t="s">
        <v>147</v>
      </c>
      <c r="K1883" s="1">
        <v>2026</v>
      </c>
    </row>
    <row r="1884" spans="1:11" x14ac:dyDescent="0.35">
      <c r="A1884" s="2">
        <v>46103</v>
      </c>
      <c r="B1884" t="s">
        <v>106</v>
      </c>
      <c r="C1884" t="s">
        <v>37</v>
      </c>
      <c r="D1884" s="1">
        <v>3</v>
      </c>
      <c r="E1884" s="5">
        <v>65.97</v>
      </c>
      <c r="F1884" s="1">
        <v>5</v>
      </c>
      <c r="G1884" s="5">
        <v>199.95</v>
      </c>
      <c r="H1884" t="s">
        <v>23</v>
      </c>
      <c r="I1884" t="s">
        <v>2</v>
      </c>
      <c r="J1884" s="1" t="s">
        <v>147</v>
      </c>
      <c r="K1884" s="1">
        <v>2026</v>
      </c>
    </row>
    <row r="1885" spans="1:11" x14ac:dyDescent="0.35">
      <c r="A1885" s="2">
        <v>46104</v>
      </c>
      <c r="B1885" t="s">
        <v>131</v>
      </c>
      <c r="C1885" t="s">
        <v>16</v>
      </c>
      <c r="D1885" s="1">
        <v>3</v>
      </c>
      <c r="E1885" s="5">
        <v>103.64999999999999</v>
      </c>
      <c r="F1885" s="1">
        <v>1</v>
      </c>
      <c r="G1885" s="5">
        <v>53.15</v>
      </c>
      <c r="H1885" t="s">
        <v>58</v>
      </c>
      <c r="I1885" t="s">
        <v>13</v>
      </c>
      <c r="J1885" s="1" t="s">
        <v>147</v>
      </c>
      <c r="K1885" s="1">
        <v>2026</v>
      </c>
    </row>
    <row r="1886" spans="1:11" x14ac:dyDescent="0.35">
      <c r="A1886" s="2">
        <v>46105</v>
      </c>
      <c r="B1886" t="s">
        <v>98</v>
      </c>
      <c r="C1886" t="s">
        <v>20</v>
      </c>
      <c r="D1886" s="1">
        <v>2</v>
      </c>
      <c r="E1886" s="5">
        <v>129.97999999999999</v>
      </c>
      <c r="F1886" s="1">
        <v>5</v>
      </c>
      <c r="G1886" s="5">
        <v>499.95</v>
      </c>
      <c r="H1886" t="s">
        <v>19</v>
      </c>
      <c r="I1886" t="s">
        <v>0</v>
      </c>
      <c r="J1886" s="1" t="s">
        <v>147</v>
      </c>
      <c r="K1886" s="1">
        <v>2026</v>
      </c>
    </row>
    <row r="1887" spans="1:11" x14ac:dyDescent="0.35">
      <c r="A1887" s="2">
        <v>46105</v>
      </c>
      <c r="B1887" t="s">
        <v>125</v>
      </c>
      <c r="C1887" t="s">
        <v>53</v>
      </c>
      <c r="D1887">
        <v>2</v>
      </c>
      <c r="E1887">
        <v>125.98</v>
      </c>
      <c r="F1887" s="1">
        <v>5</v>
      </c>
      <c r="G1887">
        <v>449.95</v>
      </c>
      <c r="H1887" t="s">
        <v>23</v>
      </c>
      <c r="I1887" t="s">
        <v>8</v>
      </c>
      <c r="J1887" t="s">
        <v>147</v>
      </c>
      <c r="K1887">
        <v>2026</v>
      </c>
    </row>
    <row r="1888" spans="1:11" x14ac:dyDescent="0.35">
      <c r="A1888" s="2">
        <v>46106</v>
      </c>
      <c r="B1888" t="s">
        <v>100</v>
      </c>
      <c r="C1888" t="s">
        <v>22</v>
      </c>
      <c r="D1888" s="1">
        <v>0</v>
      </c>
      <c r="E1888" s="5">
        <v>0</v>
      </c>
      <c r="F1888" s="1">
        <v>2</v>
      </c>
      <c r="G1888" s="5">
        <v>39.979999999999997</v>
      </c>
      <c r="H1888" t="s">
        <v>23</v>
      </c>
      <c r="I1888" t="s">
        <v>0</v>
      </c>
      <c r="J1888" s="1" t="s">
        <v>147</v>
      </c>
      <c r="K1888" s="1">
        <v>2026</v>
      </c>
    </row>
    <row r="1889" spans="1:11" x14ac:dyDescent="0.35">
      <c r="A1889" s="2">
        <v>46107</v>
      </c>
      <c r="B1889" t="s">
        <v>104</v>
      </c>
      <c r="C1889" t="s">
        <v>28</v>
      </c>
      <c r="D1889" s="1">
        <v>0</v>
      </c>
      <c r="E1889" s="5">
        <v>0</v>
      </c>
      <c r="F1889" s="1">
        <v>3</v>
      </c>
      <c r="G1889" s="5">
        <v>749.97</v>
      </c>
      <c r="H1889" t="s">
        <v>29</v>
      </c>
      <c r="I1889" t="s">
        <v>2</v>
      </c>
      <c r="J1889" s="1" t="s">
        <v>147</v>
      </c>
      <c r="K1889" s="1">
        <v>2026</v>
      </c>
    </row>
    <row r="1890" spans="1:11" x14ac:dyDescent="0.35">
      <c r="A1890" s="2">
        <v>46107</v>
      </c>
      <c r="B1890" t="s">
        <v>113</v>
      </c>
      <c r="C1890" t="s">
        <v>40</v>
      </c>
      <c r="D1890">
        <v>0</v>
      </c>
      <c r="E1890">
        <v>0</v>
      </c>
      <c r="F1890" s="1">
        <v>5</v>
      </c>
      <c r="G1890">
        <v>1077.95</v>
      </c>
      <c r="H1890" t="s">
        <v>41</v>
      </c>
      <c r="I1890" t="s">
        <v>3</v>
      </c>
      <c r="J1890" t="s">
        <v>147</v>
      </c>
      <c r="K1890">
        <v>2026</v>
      </c>
    </row>
    <row r="1891" spans="1:11" x14ac:dyDescent="0.35">
      <c r="A1891" s="2">
        <v>46108</v>
      </c>
      <c r="B1891" t="s">
        <v>108</v>
      </c>
      <c r="C1891" t="s">
        <v>30</v>
      </c>
      <c r="D1891" s="1">
        <v>1</v>
      </c>
      <c r="E1891" s="5">
        <v>32.71</v>
      </c>
      <c r="F1891" s="1">
        <v>2</v>
      </c>
      <c r="G1891" s="5">
        <v>100.64</v>
      </c>
      <c r="H1891" t="s">
        <v>33</v>
      </c>
      <c r="I1891" t="s">
        <v>2</v>
      </c>
      <c r="J1891" s="1" t="s">
        <v>147</v>
      </c>
      <c r="K1891" s="1">
        <v>2026</v>
      </c>
    </row>
    <row r="1892" spans="1:11" x14ac:dyDescent="0.35">
      <c r="A1892" s="2">
        <v>46109</v>
      </c>
      <c r="B1892" t="s">
        <v>129</v>
      </c>
      <c r="C1892" t="s">
        <v>14</v>
      </c>
      <c r="D1892" s="1">
        <v>2</v>
      </c>
      <c r="E1892" s="5">
        <v>719.92</v>
      </c>
      <c r="F1892" s="1">
        <v>4</v>
      </c>
      <c r="G1892" s="5">
        <v>1599.8</v>
      </c>
      <c r="H1892" t="s">
        <v>17</v>
      </c>
      <c r="I1892" t="s">
        <v>13</v>
      </c>
      <c r="J1892" s="1" t="s">
        <v>147</v>
      </c>
      <c r="K1892" s="1">
        <v>2026</v>
      </c>
    </row>
    <row r="1893" spans="1:11" x14ac:dyDescent="0.35">
      <c r="A1893" s="2">
        <v>46110</v>
      </c>
      <c r="B1893" t="s">
        <v>131</v>
      </c>
      <c r="C1893" t="s">
        <v>16</v>
      </c>
      <c r="D1893" s="1">
        <v>2</v>
      </c>
      <c r="E1893" s="5">
        <v>69.099999999999994</v>
      </c>
      <c r="F1893" s="1">
        <v>5</v>
      </c>
      <c r="G1893" s="5">
        <v>265.75</v>
      </c>
      <c r="H1893" t="s">
        <v>58</v>
      </c>
      <c r="I1893" t="s">
        <v>13</v>
      </c>
      <c r="J1893" s="1" t="s">
        <v>147</v>
      </c>
      <c r="K1893" s="1">
        <v>2026</v>
      </c>
    </row>
    <row r="1894" spans="1:11" x14ac:dyDescent="0.35">
      <c r="A1894" s="2">
        <v>46111</v>
      </c>
      <c r="B1894" t="s">
        <v>113</v>
      </c>
      <c r="C1894" t="s">
        <v>40</v>
      </c>
      <c r="D1894" s="1">
        <v>1</v>
      </c>
      <c r="E1894" s="5">
        <v>183.25</v>
      </c>
      <c r="F1894" s="1">
        <v>1</v>
      </c>
      <c r="G1894" s="5">
        <v>215.59</v>
      </c>
      <c r="H1894" t="s">
        <v>41</v>
      </c>
      <c r="I1894" t="s">
        <v>3</v>
      </c>
      <c r="J1894" s="1" t="s">
        <v>147</v>
      </c>
      <c r="K1894" s="1">
        <v>2026</v>
      </c>
    </row>
    <row r="1895" spans="1:11" x14ac:dyDescent="0.35">
      <c r="A1895" s="2">
        <v>46112</v>
      </c>
      <c r="B1895" t="s">
        <v>108</v>
      </c>
      <c r="C1895" t="s">
        <v>30</v>
      </c>
      <c r="D1895" s="1">
        <v>0</v>
      </c>
      <c r="E1895" s="5">
        <v>0</v>
      </c>
      <c r="F1895" s="1">
        <v>3</v>
      </c>
      <c r="G1895" s="5">
        <v>150.96</v>
      </c>
      <c r="H1895" t="s">
        <v>33</v>
      </c>
      <c r="I1895" t="s">
        <v>2</v>
      </c>
      <c r="J1895" s="1" t="s">
        <v>147</v>
      </c>
      <c r="K1895" s="1">
        <v>2026</v>
      </c>
    </row>
    <row r="1896" spans="1:11" x14ac:dyDescent="0.35">
      <c r="A1896" s="2">
        <v>46113</v>
      </c>
      <c r="B1896" t="s">
        <v>101</v>
      </c>
      <c r="C1896" t="s">
        <v>24</v>
      </c>
      <c r="D1896" s="1">
        <v>2</v>
      </c>
      <c r="E1896" s="5">
        <v>28</v>
      </c>
      <c r="F1896" s="1">
        <v>2</v>
      </c>
      <c r="G1896" s="5">
        <v>55.98</v>
      </c>
      <c r="H1896" t="s">
        <v>23</v>
      </c>
      <c r="I1896" t="s">
        <v>0</v>
      </c>
      <c r="J1896" s="1" t="s">
        <v>148</v>
      </c>
      <c r="K1896" s="1">
        <v>2026</v>
      </c>
    </row>
    <row r="1897" spans="1:11" x14ac:dyDescent="0.35">
      <c r="A1897" s="2">
        <v>46114</v>
      </c>
      <c r="B1897" t="s">
        <v>116</v>
      </c>
      <c r="C1897" t="s">
        <v>37</v>
      </c>
      <c r="D1897" s="1">
        <v>2</v>
      </c>
      <c r="E1897" s="5">
        <v>40</v>
      </c>
      <c r="F1897" s="1">
        <v>2</v>
      </c>
      <c r="G1897" s="5">
        <v>79.98</v>
      </c>
      <c r="H1897" t="s">
        <v>23</v>
      </c>
      <c r="I1897" t="s">
        <v>3</v>
      </c>
      <c r="J1897" s="1" t="s">
        <v>148</v>
      </c>
      <c r="K1897" s="1">
        <v>2026</v>
      </c>
    </row>
    <row r="1898" spans="1:11" x14ac:dyDescent="0.35">
      <c r="A1898" s="2">
        <v>46115</v>
      </c>
      <c r="B1898" t="s">
        <v>107</v>
      </c>
      <c r="C1898" t="s">
        <v>38</v>
      </c>
      <c r="D1898" s="1">
        <v>1</v>
      </c>
      <c r="E1898" s="5">
        <v>21.99</v>
      </c>
      <c r="F1898" s="1">
        <v>4</v>
      </c>
      <c r="G1898" s="5">
        <v>159.96</v>
      </c>
      <c r="H1898" t="s">
        <v>23</v>
      </c>
      <c r="I1898" t="s">
        <v>2</v>
      </c>
      <c r="J1898" s="1" t="s">
        <v>148</v>
      </c>
      <c r="K1898" s="1">
        <v>2026</v>
      </c>
    </row>
    <row r="1899" spans="1:11" x14ac:dyDescent="0.35">
      <c r="A1899" s="2">
        <v>46116</v>
      </c>
      <c r="B1899" t="s">
        <v>117</v>
      </c>
      <c r="C1899" t="s">
        <v>42</v>
      </c>
      <c r="D1899" s="1">
        <v>3</v>
      </c>
      <c r="E1899" s="5">
        <v>1754.97</v>
      </c>
      <c r="F1899" s="1">
        <v>1</v>
      </c>
      <c r="G1899" s="5">
        <v>649.99</v>
      </c>
      <c r="H1899" t="s">
        <v>29</v>
      </c>
      <c r="I1899" t="s">
        <v>3</v>
      </c>
      <c r="J1899" s="1" t="s">
        <v>148</v>
      </c>
      <c r="K1899" s="1">
        <v>2026</v>
      </c>
    </row>
    <row r="1900" spans="1:11" x14ac:dyDescent="0.35">
      <c r="A1900" s="2">
        <v>46117</v>
      </c>
      <c r="B1900" t="s">
        <v>96</v>
      </c>
      <c r="C1900" t="s">
        <v>1</v>
      </c>
      <c r="D1900" s="1">
        <v>0</v>
      </c>
      <c r="E1900" s="5">
        <v>0</v>
      </c>
      <c r="F1900" s="1">
        <v>5</v>
      </c>
      <c r="G1900" s="5">
        <v>2159.9499999999998</v>
      </c>
      <c r="H1900" t="s">
        <v>17</v>
      </c>
      <c r="I1900" t="s">
        <v>0</v>
      </c>
      <c r="J1900" s="1" t="s">
        <v>148</v>
      </c>
      <c r="K1900" s="1">
        <v>2026</v>
      </c>
    </row>
    <row r="1901" spans="1:11" x14ac:dyDescent="0.35">
      <c r="A1901" s="2">
        <v>46118</v>
      </c>
      <c r="B1901" t="s">
        <v>118</v>
      </c>
      <c r="C1901" t="s">
        <v>5</v>
      </c>
      <c r="D1901" s="1">
        <v>2</v>
      </c>
      <c r="E1901" s="5">
        <v>8991</v>
      </c>
      <c r="F1901" s="1">
        <v>4</v>
      </c>
      <c r="G1901" s="5">
        <v>19980</v>
      </c>
      <c r="H1901" t="s">
        <v>17</v>
      </c>
      <c r="I1901" t="s">
        <v>4</v>
      </c>
      <c r="J1901" s="1" t="s">
        <v>148</v>
      </c>
      <c r="K1901" s="1">
        <v>2026</v>
      </c>
    </row>
    <row r="1902" spans="1:11" x14ac:dyDescent="0.35">
      <c r="A1902" s="2">
        <v>46119</v>
      </c>
      <c r="B1902" t="s">
        <v>120</v>
      </c>
      <c r="C1902" t="s">
        <v>6</v>
      </c>
      <c r="D1902" s="1">
        <v>0</v>
      </c>
      <c r="E1902" s="5">
        <v>0</v>
      </c>
      <c r="F1902" s="1">
        <v>1</v>
      </c>
      <c r="G1902" s="5">
        <v>14000</v>
      </c>
      <c r="H1902" t="s">
        <v>47</v>
      </c>
      <c r="I1902" t="s">
        <v>4</v>
      </c>
      <c r="J1902" s="1" t="s">
        <v>148</v>
      </c>
      <c r="K1902" s="1">
        <v>2026</v>
      </c>
    </row>
    <row r="1903" spans="1:11" x14ac:dyDescent="0.35">
      <c r="A1903" s="2">
        <v>46120</v>
      </c>
      <c r="B1903" t="s">
        <v>118</v>
      </c>
      <c r="C1903" t="s">
        <v>5</v>
      </c>
      <c r="D1903" s="1">
        <v>2</v>
      </c>
      <c r="E1903" s="5">
        <v>8991</v>
      </c>
      <c r="F1903" s="1">
        <v>4</v>
      </c>
      <c r="G1903" s="5">
        <v>19980</v>
      </c>
      <c r="H1903" t="s">
        <v>17</v>
      </c>
      <c r="I1903" t="s">
        <v>4</v>
      </c>
      <c r="J1903" s="1" t="s">
        <v>148</v>
      </c>
      <c r="K1903" s="1">
        <v>2026</v>
      </c>
    </row>
    <row r="1904" spans="1:11" x14ac:dyDescent="0.35">
      <c r="A1904" s="2">
        <v>46121</v>
      </c>
      <c r="B1904" t="s">
        <v>102</v>
      </c>
      <c r="C1904" t="s">
        <v>25</v>
      </c>
      <c r="D1904" s="1">
        <v>0</v>
      </c>
      <c r="E1904" s="5">
        <v>0</v>
      </c>
      <c r="F1904" s="1">
        <v>2</v>
      </c>
      <c r="G1904" s="5">
        <v>59.98</v>
      </c>
      <c r="H1904" t="s">
        <v>26</v>
      </c>
      <c r="I1904" t="s">
        <v>0</v>
      </c>
      <c r="J1904" s="1" t="s">
        <v>148</v>
      </c>
      <c r="K1904" s="1">
        <v>2026</v>
      </c>
    </row>
    <row r="1905" spans="1:11" x14ac:dyDescent="0.35">
      <c r="A1905" s="2">
        <v>46122</v>
      </c>
      <c r="B1905" t="s">
        <v>128</v>
      </c>
      <c r="C1905" t="s">
        <v>11</v>
      </c>
      <c r="D1905" s="1">
        <v>2</v>
      </c>
      <c r="E1905" s="5">
        <v>149.97999999999999</v>
      </c>
      <c r="F1905" s="1">
        <v>2</v>
      </c>
      <c r="G1905" s="5">
        <v>199.98</v>
      </c>
      <c r="H1905" t="s">
        <v>23</v>
      </c>
      <c r="I1905" t="s">
        <v>12</v>
      </c>
      <c r="J1905" s="1" t="s">
        <v>148</v>
      </c>
      <c r="K1905" s="1">
        <v>2026</v>
      </c>
    </row>
    <row r="1906" spans="1:11" x14ac:dyDescent="0.35">
      <c r="A1906" s="2">
        <v>46123</v>
      </c>
      <c r="B1906" t="s">
        <v>102</v>
      </c>
      <c r="C1906" t="s">
        <v>25</v>
      </c>
      <c r="D1906" s="1">
        <v>2</v>
      </c>
      <c r="E1906" s="5">
        <v>30</v>
      </c>
      <c r="F1906" s="1">
        <v>3</v>
      </c>
      <c r="G1906" s="5">
        <v>89.97</v>
      </c>
      <c r="H1906" t="s">
        <v>26</v>
      </c>
      <c r="I1906" t="s">
        <v>0</v>
      </c>
      <c r="J1906" s="1" t="s">
        <v>148</v>
      </c>
      <c r="K1906" s="1">
        <v>2026</v>
      </c>
    </row>
    <row r="1907" spans="1:11" x14ac:dyDescent="0.35">
      <c r="A1907" s="2">
        <v>46124</v>
      </c>
      <c r="B1907" t="s">
        <v>128</v>
      </c>
      <c r="C1907" t="s">
        <v>11</v>
      </c>
      <c r="D1907" s="1">
        <v>3</v>
      </c>
      <c r="E1907" s="5">
        <v>224.96999999999997</v>
      </c>
      <c r="F1907" s="1">
        <v>2</v>
      </c>
      <c r="G1907" s="5">
        <v>199.98</v>
      </c>
      <c r="H1907" t="s">
        <v>23</v>
      </c>
      <c r="I1907" t="s">
        <v>12</v>
      </c>
      <c r="J1907" s="1" t="s">
        <v>148</v>
      </c>
      <c r="K1907" s="1">
        <v>2026</v>
      </c>
    </row>
    <row r="1908" spans="1:11" x14ac:dyDescent="0.35">
      <c r="A1908" s="2">
        <v>46125</v>
      </c>
      <c r="B1908" t="s">
        <v>119</v>
      </c>
      <c r="C1908" t="s">
        <v>45</v>
      </c>
      <c r="D1908" s="1">
        <v>2</v>
      </c>
      <c r="E1908" s="5">
        <v>70</v>
      </c>
      <c r="F1908" s="1">
        <v>4</v>
      </c>
      <c r="G1908" s="5">
        <v>280</v>
      </c>
      <c r="H1908" t="s">
        <v>46</v>
      </c>
      <c r="I1908" t="s">
        <v>4</v>
      </c>
      <c r="J1908" s="1" t="s">
        <v>148</v>
      </c>
      <c r="K1908" s="1">
        <v>2026</v>
      </c>
    </row>
    <row r="1909" spans="1:11" x14ac:dyDescent="0.35">
      <c r="A1909" s="2">
        <v>46126</v>
      </c>
      <c r="B1909" t="s">
        <v>131</v>
      </c>
      <c r="C1909" t="s">
        <v>16</v>
      </c>
      <c r="D1909" s="1">
        <v>0</v>
      </c>
      <c r="E1909" s="5">
        <v>0</v>
      </c>
      <c r="F1909" s="1">
        <v>1</v>
      </c>
      <c r="G1909" s="5">
        <v>53.15</v>
      </c>
      <c r="H1909" t="s">
        <v>58</v>
      </c>
      <c r="I1909" t="s">
        <v>13</v>
      </c>
      <c r="J1909" s="1" t="s">
        <v>148</v>
      </c>
      <c r="K1909" s="1">
        <v>2026</v>
      </c>
    </row>
    <row r="1910" spans="1:11" x14ac:dyDescent="0.35">
      <c r="A1910" s="2">
        <v>46127</v>
      </c>
      <c r="B1910" t="s">
        <v>129</v>
      </c>
      <c r="C1910" t="s">
        <v>14</v>
      </c>
      <c r="D1910" s="1">
        <v>2</v>
      </c>
      <c r="E1910" s="5">
        <v>719.92</v>
      </c>
      <c r="F1910" s="1">
        <v>1</v>
      </c>
      <c r="G1910" s="5">
        <v>399.95</v>
      </c>
      <c r="H1910" t="s">
        <v>17</v>
      </c>
      <c r="I1910" t="s">
        <v>13</v>
      </c>
      <c r="J1910" s="1" t="s">
        <v>148</v>
      </c>
      <c r="K1910" s="1">
        <v>2026</v>
      </c>
    </row>
    <row r="1911" spans="1:11" x14ac:dyDescent="0.35">
      <c r="A1911" s="2">
        <v>46128</v>
      </c>
      <c r="B1911" t="s">
        <v>127</v>
      </c>
      <c r="C1911" t="s">
        <v>10</v>
      </c>
      <c r="D1911" s="1">
        <v>1</v>
      </c>
      <c r="E1911" s="5">
        <v>38.99</v>
      </c>
      <c r="F1911" s="1">
        <v>2</v>
      </c>
      <c r="G1911" s="5">
        <v>119.98</v>
      </c>
      <c r="H1911" t="s">
        <v>55</v>
      </c>
      <c r="I1911" t="s">
        <v>12</v>
      </c>
      <c r="J1911" s="1" t="s">
        <v>148</v>
      </c>
      <c r="K1911" s="1">
        <v>2026</v>
      </c>
    </row>
    <row r="1912" spans="1:11" x14ac:dyDescent="0.35">
      <c r="A1912" s="2">
        <v>46129</v>
      </c>
      <c r="B1912" t="s">
        <v>129</v>
      </c>
      <c r="C1912" t="s">
        <v>14</v>
      </c>
      <c r="D1912" s="1">
        <v>3</v>
      </c>
      <c r="E1912" s="5">
        <v>1079.8799999999999</v>
      </c>
      <c r="F1912" s="1">
        <v>1</v>
      </c>
      <c r="G1912" s="5">
        <v>399.95</v>
      </c>
      <c r="H1912" t="s">
        <v>17</v>
      </c>
      <c r="I1912" t="s">
        <v>13</v>
      </c>
      <c r="J1912" s="1" t="s">
        <v>148</v>
      </c>
      <c r="K1912" s="1">
        <v>2026</v>
      </c>
    </row>
    <row r="1913" spans="1:11" x14ac:dyDescent="0.35">
      <c r="A1913" s="2">
        <v>46129</v>
      </c>
      <c r="B1913" t="s">
        <v>122</v>
      </c>
      <c r="C1913" t="s">
        <v>49</v>
      </c>
      <c r="D1913">
        <v>2</v>
      </c>
      <c r="E1913">
        <v>423.3</v>
      </c>
      <c r="F1913" s="1">
        <v>5</v>
      </c>
      <c r="G1913">
        <v>1245</v>
      </c>
      <c r="H1913" t="s">
        <v>133</v>
      </c>
      <c r="I1913" t="s">
        <v>8</v>
      </c>
      <c r="J1913" t="s">
        <v>148</v>
      </c>
      <c r="K1913">
        <v>2026</v>
      </c>
    </row>
    <row r="1914" spans="1:11" x14ac:dyDescent="0.35">
      <c r="A1914" s="2">
        <v>46130</v>
      </c>
      <c r="B1914" t="s">
        <v>117</v>
      </c>
      <c r="C1914" t="s">
        <v>42</v>
      </c>
      <c r="D1914" s="1">
        <v>1</v>
      </c>
      <c r="E1914" s="5">
        <v>584.99</v>
      </c>
      <c r="F1914" s="1">
        <v>3</v>
      </c>
      <c r="G1914" s="5">
        <v>1949.97</v>
      </c>
      <c r="H1914" t="s">
        <v>29</v>
      </c>
      <c r="I1914" t="s">
        <v>3</v>
      </c>
      <c r="J1914" s="1" t="s">
        <v>148</v>
      </c>
      <c r="K1914" s="1">
        <v>2026</v>
      </c>
    </row>
    <row r="1915" spans="1:11" x14ac:dyDescent="0.35">
      <c r="A1915" s="2">
        <v>46130</v>
      </c>
      <c r="B1915" t="s">
        <v>131</v>
      </c>
      <c r="C1915" t="s">
        <v>16</v>
      </c>
      <c r="D1915">
        <v>3</v>
      </c>
      <c r="E1915">
        <v>103.64999999999999</v>
      </c>
      <c r="F1915" s="1">
        <v>5</v>
      </c>
      <c r="G1915">
        <v>265.75</v>
      </c>
      <c r="H1915" t="s">
        <v>58</v>
      </c>
      <c r="I1915" t="s">
        <v>13</v>
      </c>
      <c r="J1915" t="s">
        <v>148</v>
      </c>
      <c r="K1915">
        <v>2026</v>
      </c>
    </row>
    <row r="1916" spans="1:11" x14ac:dyDescent="0.35">
      <c r="A1916" s="2">
        <v>46131</v>
      </c>
      <c r="B1916" t="s">
        <v>113</v>
      </c>
      <c r="C1916" t="s">
        <v>40</v>
      </c>
      <c r="D1916" s="1">
        <v>1</v>
      </c>
      <c r="E1916" s="5">
        <v>183.25</v>
      </c>
      <c r="F1916" s="1">
        <v>3</v>
      </c>
      <c r="G1916" s="5">
        <v>646.77</v>
      </c>
      <c r="H1916" t="s">
        <v>41</v>
      </c>
      <c r="I1916" t="s">
        <v>3</v>
      </c>
      <c r="J1916" s="1" t="s">
        <v>148</v>
      </c>
      <c r="K1916" s="1">
        <v>2026</v>
      </c>
    </row>
    <row r="1917" spans="1:11" x14ac:dyDescent="0.35">
      <c r="A1917" s="2">
        <v>46132</v>
      </c>
      <c r="B1917" t="s">
        <v>105</v>
      </c>
      <c r="C1917" t="s">
        <v>36</v>
      </c>
      <c r="D1917" s="1">
        <v>3</v>
      </c>
      <c r="E1917" s="5">
        <v>116.97</v>
      </c>
      <c r="F1917" s="1">
        <v>2</v>
      </c>
      <c r="G1917" s="5">
        <v>119.98</v>
      </c>
      <c r="H1917" t="s">
        <v>35</v>
      </c>
      <c r="I1917" t="s">
        <v>2</v>
      </c>
      <c r="J1917" s="1" t="s">
        <v>148</v>
      </c>
      <c r="K1917" s="1">
        <v>2026</v>
      </c>
    </row>
    <row r="1918" spans="1:11" x14ac:dyDescent="0.35">
      <c r="A1918" s="2">
        <v>46133</v>
      </c>
      <c r="B1918" t="s">
        <v>98</v>
      </c>
      <c r="C1918" t="s">
        <v>20</v>
      </c>
      <c r="D1918" s="1">
        <v>0</v>
      </c>
      <c r="E1918" s="5">
        <v>0</v>
      </c>
      <c r="F1918" s="1">
        <v>2</v>
      </c>
      <c r="G1918" s="5">
        <v>199.98</v>
      </c>
      <c r="H1918" t="s">
        <v>19</v>
      </c>
      <c r="I1918" t="s">
        <v>0</v>
      </c>
      <c r="J1918" s="1" t="s">
        <v>148</v>
      </c>
      <c r="K1918" s="1">
        <v>2026</v>
      </c>
    </row>
    <row r="1919" spans="1:11" x14ac:dyDescent="0.35">
      <c r="A1919" s="2">
        <v>46134</v>
      </c>
      <c r="B1919" t="s">
        <v>112</v>
      </c>
      <c r="C1919" t="s">
        <v>39</v>
      </c>
      <c r="D1919" s="1">
        <v>3</v>
      </c>
      <c r="E1919" s="5">
        <v>623.97</v>
      </c>
      <c r="F1919" s="1">
        <v>5</v>
      </c>
      <c r="G1919" s="5">
        <v>1299.95</v>
      </c>
      <c r="H1919" t="s">
        <v>29</v>
      </c>
      <c r="I1919" t="s">
        <v>3</v>
      </c>
      <c r="J1919" s="1" t="s">
        <v>148</v>
      </c>
      <c r="K1919" s="1">
        <v>2026</v>
      </c>
    </row>
    <row r="1920" spans="1:11" x14ac:dyDescent="0.35">
      <c r="A1920" s="2">
        <v>46134</v>
      </c>
      <c r="B1920" t="s">
        <v>113</v>
      </c>
      <c r="C1920" t="s">
        <v>40</v>
      </c>
      <c r="D1920">
        <v>0</v>
      </c>
      <c r="E1920">
        <v>0</v>
      </c>
      <c r="F1920" s="1">
        <v>5</v>
      </c>
      <c r="G1920">
        <v>1077.95</v>
      </c>
      <c r="H1920" t="s">
        <v>41</v>
      </c>
      <c r="I1920" t="s">
        <v>3</v>
      </c>
      <c r="J1920" t="s">
        <v>148</v>
      </c>
      <c r="K1920">
        <v>2026</v>
      </c>
    </row>
    <row r="1921" spans="1:11" x14ac:dyDescent="0.35">
      <c r="A1921" s="2">
        <v>46135</v>
      </c>
      <c r="B1921" t="s">
        <v>113</v>
      </c>
      <c r="C1921" t="s">
        <v>40</v>
      </c>
      <c r="D1921" s="1">
        <v>0</v>
      </c>
      <c r="E1921" s="5">
        <v>0</v>
      </c>
      <c r="F1921" s="1">
        <v>5</v>
      </c>
      <c r="G1921" s="5">
        <v>1077.95</v>
      </c>
      <c r="H1921" t="s">
        <v>41</v>
      </c>
      <c r="I1921" t="s">
        <v>3</v>
      </c>
      <c r="J1921" s="1" t="s">
        <v>148</v>
      </c>
      <c r="K1921" s="1">
        <v>2026</v>
      </c>
    </row>
    <row r="1922" spans="1:11" x14ac:dyDescent="0.35">
      <c r="A1922" s="2">
        <v>46135</v>
      </c>
      <c r="B1922" t="s">
        <v>119</v>
      </c>
      <c r="C1922" t="s">
        <v>45</v>
      </c>
      <c r="D1922">
        <v>2</v>
      </c>
      <c r="E1922">
        <v>70</v>
      </c>
      <c r="F1922" s="1">
        <v>5</v>
      </c>
      <c r="G1922">
        <v>350</v>
      </c>
      <c r="H1922" t="s">
        <v>46</v>
      </c>
      <c r="I1922" t="s">
        <v>4</v>
      </c>
      <c r="J1922" t="s">
        <v>148</v>
      </c>
      <c r="K1922">
        <v>2026</v>
      </c>
    </row>
    <row r="1923" spans="1:11" x14ac:dyDescent="0.35">
      <c r="A1923" s="2">
        <v>46136</v>
      </c>
      <c r="B1923" t="s">
        <v>124</v>
      </c>
      <c r="C1923" t="s">
        <v>51</v>
      </c>
      <c r="D1923" s="1">
        <v>0</v>
      </c>
      <c r="E1923" s="5">
        <v>0</v>
      </c>
      <c r="F1923" s="1">
        <v>5</v>
      </c>
      <c r="G1923" s="5">
        <v>645</v>
      </c>
      <c r="H1923" t="s">
        <v>52</v>
      </c>
      <c r="I1923" t="s">
        <v>8</v>
      </c>
      <c r="J1923" s="1" t="s">
        <v>148</v>
      </c>
      <c r="K1923" s="1">
        <v>2026</v>
      </c>
    </row>
    <row r="1924" spans="1:11" x14ac:dyDescent="0.35">
      <c r="A1924" s="2">
        <v>46137</v>
      </c>
      <c r="B1924" t="s">
        <v>115</v>
      </c>
      <c r="C1924" t="s">
        <v>44</v>
      </c>
      <c r="D1924" s="1">
        <v>1</v>
      </c>
      <c r="E1924" s="5">
        <v>294.02</v>
      </c>
      <c r="F1924" s="1">
        <v>1</v>
      </c>
      <c r="G1924" s="5">
        <v>326.69</v>
      </c>
      <c r="H1924" t="s">
        <v>41</v>
      </c>
      <c r="I1924" t="s">
        <v>3</v>
      </c>
      <c r="J1924" s="1" t="s">
        <v>148</v>
      </c>
      <c r="K1924" s="1">
        <v>2026</v>
      </c>
    </row>
    <row r="1925" spans="1:11" x14ac:dyDescent="0.35">
      <c r="A1925" s="2">
        <v>46138</v>
      </c>
      <c r="B1925" t="s">
        <v>109</v>
      </c>
      <c r="C1925" t="s">
        <v>31</v>
      </c>
      <c r="D1925" s="1">
        <v>0</v>
      </c>
      <c r="E1925" s="5">
        <v>0</v>
      </c>
      <c r="F1925" s="1">
        <v>1</v>
      </c>
      <c r="G1925" s="5">
        <v>119.88</v>
      </c>
      <c r="H1925" t="s">
        <v>33</v>
      </c>
      <c r="I1925" t="s">
        <v>2</v>
      </c>
      <c r="J1925" s="1" t="s">
        <v>148</v>
      </c>
      <c r="K1925" s="1">
        <v>2026</v>
      </c>
    </row>
    <row r="1926" spans="1:11" x14ac:dyDescent="0.35">
      <c r="A1926" s="2">
        <v>46139</v>
      </c>
      <c r="B1926" t="s">
        <v>104</v>
      </c>
      <c r="C1926" t="s">
        <v>28</v>
      </c>
      <c r="D1926" s="1">
        <v>0</v>
      </c>
      <c r="E1926" s="5">
        <v>0</v>
      </c>
      <c r="F1926" s="1">
        <v>1</v>
      </c>
      <c r="G1926" s="5">
        <v>249.99</v>
      </c>
      <c r="H1926" t="s">
        <v>29</v>
      </c>
      <c r="I1926" t="s">
        <v>2</v>
      </c>
      <c r="J1926" s="1" t="s">
        <v>148</v>
      </c>
      <c r="K1926" s="1">
        <v>2026</v>
      </c>
    </row>
    <row r="1927" spans="1:11" x14ac:dyDescent="0.35">
      <c r="A1927" s="2">
        <v>46139</v>
      </c>
      <c r="B1927" t="s">
        <v>101</v>
      </c>
      <c r="C1927" t="s">
        <v>24</v>
      </c>
      <c r="D1927">
        <v>3</v>
      </c>
      <c r="E1927">
        <v>42</v>
      </c>
      <c r="F1927" s="1">
        <v>5</v>
      </c>
      <c r="G1927">
        <v>139.94999999999999</v>
      </c>
      <c r="H1927" t="s">
        <v>23</v>
      </c>
      <c r="I1927" t="s">
        <v>0</v>
      </c>
      <c r="J1927" t="s">
        <v>148</v>
      </c>
      <c r="K1927">
        <v>2026</v>
      </c>
    </row>
    <row r="1928" spans="1:11" x14ac:dyDescent="0.35">
      <c r="A1928" s="2">
        <v>46140</v>
      </c>
      <c r="B1928" t="s">
        <v>103</v>
      </c>
      <c r="C1928" t="s">
        <v>27</v>
      </c>
      <c r="D1928" s="1">
        <v>1</v>
      </c>
      <c r="E1928" s="5">
        <v>234.5</v>
      </c>
      <c r="F1928" s="1">
        <v>3</v>
      </c>
      <c r="G1928" s="5">
        <v>827.64</v>
      </c>
      <c r="H1928" t="s">
        <v>19</v>
      </c>
      <c r="I1928" t="s">
        <v>0</v>
      </c>
      <c r="J1928" s="1" t="s">
        <v>148</v>
      </c>
      <c r="K1928" s="1">
        <v>2026</v>
      </c>
    </row>
    <row r="1929" spans="1:11" x14ac:dyDescent="0.35">
      <c r="A1929" s="2">
        <v>46141</v>
      </c>
      <c r="B1929" t="s">
        <v>115</v>
      </c>
      <c r="C1929" t="s">
        <v>44</v>
      </c>
      <c r="D1929" s="1">
        <v>0</v>
      </c>
      <c r="E1929" s="5">
        <v>0</v>
      </c>
      <c r="F1929" s="1">
        <v>4</v>
      </c>
      <c r="G1929" s="5">
        <v>1306.76</v>
      </c>
      <c r="H1929" t="s">
        <v>41</v>
      </c>
      <c r="I1929" t="s">
        <v>3</v>
      </c>
      <c r="J1929" s="1" t="s">
        <v>148</v>
      </c>
      <c r="K1929" s="1">
        <v>2026</v>
      </c>
    </row>
    <row r="1930" spans="1:11" x14ac:dyDescent="0.35">
      <c r="A1930" s="2">
        <v>46142</v>
      </c>
      <c r="B1930" t="s">
        <v>108</v>
      </c>
      <c r="C1930" t="s">
        <v>30</v>
      </c>
      <c r="D1930" s="1">
        <v>0</v>
      </c>
      <c r="E1930" s="5">
        <v>0</v>
      </c>
      <c r="F1930" s="1">
        <v>5</v>
      </c>
      <c r="G1930" s="5">
        <v>251.6</v>
      </c>
      <c r="H1930" t="s">
        <v>33</v>
      </c>
      <c r="I1930" t="s">
        <v>2</v>
      </c>
      <c r="J1930" s="1" t="s">
        <v>148</v>
      </c>
      <c r="K1930" s="1">
        <v>2026</v>
      </c>
    </row>
    <row r="1931" spans="1:11" x14ac:dyDescent="0.35">
      <c r="A1931" s="2">
        <v>46143</v>
      </c>
      <c r="B1931" t="s">
        <v>114</v>
      </c>
      <c r="C1931" t="s">
        <v>43</v>
      </c>
      <c r="D1931" s="1">
        <v>2</v>
      </c>
      <c r="E1931" s="5">
        <v>40</v>
      </c>
      <c r="F1931" s="1">
        <v>2</v>
      </c>
      <c r="G1931" s="5">
        <v>79.98</v>
      </c>
      <c r="H1931" t="s">
        <v>26</v>
      </c>
      <c r="I1931" t="s">
        <v>3</v>
      </c>
      <c r="J1931" s="1" t="s">
        <v>149</v>
      </c>
      <c r="K1931" s="1">
        <v>2026</v>
      </c>
    </row>
    <row r="1932" spans="1:11" x14ac:dyDescent="0.35">
      <c r="A1932" s="2">
        <v>46144</v>
      </c>
      <c r="B1932" t="s">
        <v>123</v>
      </c>
      <c r="C1932" t="s">
        <v>50</v>
      </c>
      <c r="D1932" s="1">
        <v>0</v>
      </c>
      <c r="E1932" s="5">
        <v>0</v>
      </c>
      <c r="F1932" s="1">
        <v>4</v>
      </c>
      <c r="G1932" s="5">
        <v>516</v>
      </c>
      <c r="H1932" t="s">
        <v>48</v>
      </c>
      <c r="I1932" t="s">
        <v>8</v>
      </c>
      <c r="J1932" s="1" t="s">
        <v>149</v>
      </c>
      <c r="K1932" s="1">
        <v>2026</v>
      </c>
    </row>
    <row r="1933" spans="1:11" x14ac:dyDescent="0.35">
      <c r="A1933" s="2">
        <v>46145</v>
      </c>
      <c r="B1933" t="s">
        <v>112</v>
      </c>
      <c r="C1933" t="s">
        <v>39</v>
      </c>
      <c r="D1933" s="1">
        <v>2</v>
      </c>
      <c r="E1933" s="5">
        <v>415.98</v>
      </c>
      <c r="F1933" s="1">
        <v>5</v>
      </c>
      <c r="G1933" s="5">
        <v>1299.95</v>
      </c>
      <c r="H1933" t="s">
        <v>29</v>
      </c>
      <c r="I1933" t="s">
        <v>3</v>
      </c>
      <c r="J1933" s="1" t="s">
        <v>149</v>
      </c>
      <c r="K1933" s="1">
        <v>2026</v>
      </c>
    </row>
    <row r="1934" spans="1:11" x14ac:dyDescent="0.35">
      <c r="A1934" s="2">
        <v>46145</v>
      </c>
      <c r="B1934" t="s">
        <v>103</v>
      </c>
      <c r="C1934" t="s">
        <v>27</v>
      </c>
      <c r="D1934">
        <v>1</v>
      </c>
      <c r="E1934">
        <v>234.5</v>
      </c>
      <c r="F1934" s="1">
        <v>5</v>
      </c>
      <c r="G1934">
        <v>1379.4</v>
      </c>
      <c r="H1934" t="s">
        <v>19</v>
      </c>
      <c r="I1934" t="s">
        <v>0</v>
      </c>
      <c r="J1934" t="s">
        <v>149</v>
      </c>
      <c r="K1934">
        <v>2026</v>
      </c>
    </row>
    <row r="1935" spans="1:11" x14ac:dyDescent="0.35">
      <c r="A1935" s="2">
        <v>46146</v>
      </c>
      <c r="B1935" t="s">
        <v>109</v>
      </c>
      <c r="C1935" t="s">
        <v>31</v>
      </c>
      <c r="D1935" s="1">
        <v>2</v>
      </c>
      <c r="E1935" s="5">
        <v>179.82</v>
      </c>
      <c r="F1935" s="1">
        <v>5</v>
      </c>
      <c r="G1935" s="5">
        <v>599.4</v>
      </c>
      <c r="H1935" t="s">
        <v>33</v>
      </c>
      <c r="I1935" t="s">
        <v>2</v>
      </c>
      <c r="J1935" s="1" t="s">
        <v>149</v>
      </c>
      <c r="K1935" s="1">
        <v>2026</v>
      </c>
    </row>
    <row r="1936" spans="1:11" x14ac:dyDescent="0.35">
      <c r="A1936" s="2">
        <v>46147</v>
      </c>
      <c r="B1936" t="s">
        <v>120</v>
      </c>
      <c r="C1936" t="s">
        <v>6</v>
      </c>
      <c r="D1936" s="1">
        <v>0</v>
      </c>
      <c r="E1936" s="5">
        <v>0</v>
      </c>
      <c r="F1936" s="1">
        <v>1</v>
      </c>
      <c r="G1936" s="5">
        <v>14000</v>
      </c>
      <c r="H1936" t="s">
        <v>47</v>
      </c>
      <c r="I1936" t="s">
        <v>4</v>
      </c>
      <c r="J1936" s="1" t="s">
        <v>149</v>
      </c>
      <c r="K1936" s="1">
        <v>2026</v>
      </c>
    </row>
    <row r="1937" spans="1:11" x14ac:dyDescent="0.35">
      <c r="A1937" s="2">
        <v>46148</v>
      </c>
      <c r="B1937" t="s">
        <v>123</v>
      </c>
      <c r="C1937" t="s">
        <v>50</v>
      </c>
      <c r="D1937" s="1">
        <v>3</v>
      </c>
      <c r="E1937" s="5">
        <v>290.25</v>
      </c>
      <c r="F1937" s="1">
        <v>1</v>
      </c>
      <c r="G1937" s="5">
        <v>129</v>
      </c>
      <c r="H1937" t="s">
        <v>48</v>
      </c>
      <c r="I1937" t="s">
        <v>8</v>
      </c>
      <c r="J1937" s="1" t="s">
        <v>149</v>
      </c>
      <c r="K1937" s="1">
        <v>2026</v>
      </c>
    </row>
    <row r="1938" spans="1:11" x14ac:dyDescent="0.35">
      <c r="A1938" s="2">
        <v>46149</v>
      </c>
      <c r="B1938" t="s">
        <v>105</v>
      </c>
      <c r="C1938" t="s">
        <v>36</v>
      </c>
      <c r="D1938" s="1">
        <v>3</v>
      </c>
      <c r="E1938" s="5">
        <v>116.97</v>
      </c>
      <c r="F1938" s="1">
        <v>5</v>
      </c>
      <c r="G1938" s="5">
        <v>299.95</v>
      </c>
      <c r="H1938" t="s">
        <v>35</v>
      </c>
      <c r="I1938" t="s">
        <v>2</v>
      </c>
      <c r="J1938" s="1" t="s">
        <v>149</v>
      </c>
      <c r="K1938" s="1">
        <v>2026</v>
      </c>
    </row>
    <row r="1939" spans="1:11" x14ac:dyDescent="0.35">
      <c r="A1939" s="2">
        <v>46150</v>
      </c>
      <c r="B1939" t="s">
        <v>121</v>
      </c>
      <c r="C1939" t="s">
        <v>7</v>
      </c>
      <c r="D1939" s="1">
        <v>1</v>
      </c>
      <c r="E1939" s="5">
        <v>12</v>
      </c>
      <c r="F1939" s="1">
        <v>1</v>
      </c>
      <c r="G1939" s="5">
        <v>20</v>
      </c>
      <c r="H1939" t="s">
        <v>48</v>
      </c>
      <c r="I1939" t="s">
        <v>8</v>
      </c>
      <c r="J1939" s="1" t="s">
        <v>149</v>
      </c>
      <c r="K1939" s="1">
        <v>2026</v>
      </c>
    </row>
    <row r="1940" spans="1:11" x14ac:dyDescent="0.35">
      <c r="A1940" s="2">
        <v>46151</v>
      </c>
      <c r="B1940" t="s">
        <v>125</v>
      </c>
      <c r="C1940" t="s">
        <v>53</v>
      </c>
      <c r="D1940" s="1">
        <v>3</v>
      </c>
      <c r="E1940" s="5">
        <v>188.97</v>
      </c>
      <c r="F1940" s="1">
        <v>5</v>
      </c>
      <c r="G1940" s="5">
        <v>449.95</v>
      </c>
      <c r="H1940" t="s">
        <v>23</v>
      </c>
      <c r="I1940" t="s">
        <v>8</v>
      </c>
      <c r="J1940" s="1" t="s">
        <v>149</v>
      </c>
      <c r="K1940" s="1">
        <v>2026</v>
      </c>
    </row>
    <row r="1941" spans="1:11" x14ac:dyDescent="0.35">
      <c r="A1941" s="2">
        <v>46152</v>
      </c>
      <c r="B1941" t="s">
        <v>118</v>
      </c>
      <c r="C1941" t="s">
        <v>5</v>
      </c>
      <c r="D1941" s="1">
        <v>1</v>
      </c>
      <c r="E1941" s="5">
        <v>4495.5</v>
      </c>
      <c r="F1941" s="1">
        <v>2</v>
      </c>
      <c r="G1941" s="5">
        <v>9990</v>
      </c>
      <c r="H1941" t="s">
        <v>17</v>
      </c>
      <c r="I1941" t="s">
        <v>4</v>
      </c>
      <c r="J1941" s="1" t="s">
        <v>149</v>
      </c>
      <c r="K1941" s="1">
        <v>2026</v>
      </c>
    </row>
    <row r="1942" spans="1:11" x14ac:dyDescent="0.35">
      <c r="A1942" s="2">
        <v>46152</v>
      </c>
      <c r="B1942" t="s">
        <v>108</v>
      </c>
      <c r="C1942" t="s">
        <v>30</v>
      </c>
      <c r="D1942">
        <v>2</v>
      </c>
      <c r="E1942">
        <v>65.42</v>
      </c>
      <c r="F1942" s="1">
        <v>5</v>
      </c>
      <c r="G1942">
        <v>251.6</v>
      </c>
      <c r="H1942" t="s">
        <v>33</v>
      </c>
      <c r="I1942" t="s">
        <v>2</v>
      </c>
      <c r="J1942" t="s">
        <v>149</v>
      </c>
      <c r="K1942">
        <v>2026</v>
      </c>
    </row>
    <row r="1943" spans="1:11" x14ac:dyDescent="0.35">
      <c r="A1943" s="2">
        <v>46153</v>
      </c>
      <c r="B1943" t="s">
        <v>129</v>
      </c>
      <c r="C1943" t="s">
        <v>14</v>
      </c>
      <c r="D1943" s="1">
        <v>3</v>
      </c>
      <c r="E1943" s="5">
        <v>1079.8799999999999</v>
      </c>
      <c r="F1943" s="1">
        <v>4</v>
      </c>
      <c r="G1943" s="5">
        <v>1599.8</v>
      </c>
      <c r="H1943" t="s">
        <v>17</v>
      </c>
      <c r="I1943" t="s">
        <v>13</v>
      </c>
      <c r="J1943" s="1" t="s">
        <v>149</v>
      </c>
      <c r="K1943" s="1">
        <v>2026</v>
      </c>
    </row>
    <row r="1944" spans="1:11" x14ac:dyDescent="0.35">
      <c r="A1944" s="2">
        <v>46154</v>
      </c>
      <c r="B1944" t="s">
        <v>131</v>
      </c>
      <c r="C1944" t="s">
        <v>16</v>
      </c>
      <c r="D1944" s="1">
        <v>0</v>
      </c>
      <c r="E1944" s="5">
        <v>0</v>
      </c>
      <c r="F1944" s="1">
        <v>5</v>
      </c>
      <c r="G1944" s="5">
        <v>265.75</v>
      </c>
      <c r="H1944" t="s">
        <v>58</v>
      </c>
      <c r="I1944" t="s">
        <v>13</v>
      </c>
      <c r="J1944" s="1" t="s">
        <v>149</v>
      </c>
      <c r="K1944" s="1">
        <v>2026</v>
      </c>
    </row>
    <row r="1945" spans="1:11" x14ac:dyDescent="0.35">
      <c r="A1945" s="2">
        <v>46155</v>
      </c>
      <c r="B1945" t="s">
        <v>113</v>
      </c>
      <c r="C1945" t="s">
        <v>40</v>
      </c>
      <c r="D1945" s="1">
        <v>3</v>
      </c>
      <c r="E1945" s="5">
        <v>549.75</v>
      </c>
      <c r="F1945" s="1">
        <v>2</v>
      </c>
      <c r="G1945" s="5">
        <v>431.18</v>
      </c>
      <c r="H1945" t="s">
        <v>41</v>
      </c>
      <c r="I1945" t="s">
        <v>3</v>
      </c>
      <c r="J1945" s="1" t="s">
        <v>149</v>
      </c>
      <c r="K1945" s="1">
        <v>2026</v>
      </c>
    </row>
    <row r="1946" spans="1:11" x14ac:dyDescent="0.35">
      <c r="A1946" s="2">
        <v>46156</v>
      </c>
      <c r="B1946" t="s">
        <v>106</v>
      </c>
      <c r="C1946" t="s">
        <v>37</v>
      </c>
      <c r="D1946" s="1">
        <v>1</v>
      </c>
      <c r="E1946" s="5">
        <v>21.99</v>
      </c>
      <c r="F1946" s="1">
        <v>5</v>
      </c>
      <c r="G1946" s="5">
        <v>199.95</v>
      </c>
      <c r="H1946" t="s">
        <v>23</v>
      </c>
      <c r="I1946" t="s">
        <v>2</v>
      </c>
      <c r="J1946" s="1" t="s">
        <v>149</v>
      </c>
      <c r="K1946" s="1">
        <v>2026</v>
      </c>
    </row>
    <row r="1947" spans="1:11" x14ac:dyDescent="0.35">
      <c r="A1947" s="2">
        <v>46156</v>
      </c>
      <c r="B1947" t="s">
        <v>113</v>
      </c>
      <c r="C1947" t="s">
        <v>40</v>
      </c>
      <c r="D1947">
        <v>2</v>
      </c>
      <c r="E1947">
        <v>366.5</v>
      </c>
      <c r="F1947" s="1">
        <v>5</v>
      </c>
      <c r="G1947">
        <v>1077.95</v>
      </c>
      <c r="H1947" t="s">
        <v>41</v>
      </c>
      <c r="I1947" t="s">
        <v>3</v>
      </c>
      <c r="J1947" t="s">
        <v>149</v>
      </c>
      <c r="K1947">
        <v>2026</v>
      </c>
    </row>
    <row r="1948" spans="1:11" x14ac:dyDescent="0.35">
      <c r="A1948" s="2">
        <v>46157</v>
      </c>
      <c r="B1948" t="s">
        <v>116</v>
      </c>
      <c r="C1948" t="s">
        <v>37</v>
      </c>
      <c r="D1948" s="1">
        <v>1</v>
      </c>
      <c r="E1948" s="5">
        <v>20</v>
      </c>
      <c r="F1948" s="1">
        <v>4</v>
      </c>
      <c r="G1948" s="5">
        <v>159.96</v>
      </c>
      <c r="H1948" t="s">
        <v>23</v>
      </c>
      <c r="I1948" t="s">
        <v>3</v>
      </c>
      <c r="J1948" s="1" t="s">
        <v>149</v>
      </c>
      <c r="K1948" s="1">
        <v>2026</v>
      </c>
    </row>
    <row r="1949" spans="1:11" x14ac:dyDescent="0.35">
      <c r="A1949" s="2">
        <v>46157</v>
      </c>
      <c r="B1949" t="s">
        <v>105</v>
      </c>
      <c r="C1949" t="s">
        <v>36</v>
      </c>
      <c r="D1949">
        <v>1</v>
      </c>
      <c r="E1949">
        <v>38.99</v>
      </c>
      <c r="F1949" s="1">
        <v>5</v>
      </c>
      <c r="G1949">
        <v>299.95</v>
      </c>
      <c r="H1949" t="s">
        <v>35</v>
      </c>
      <c r="I1949" t="s">
        <v>2</v>
      </c>
      <c r="J1949" t="s">
        <v>149</v>
      </c>
      <c r="K1949">
        <v>2026</v>
      </c>
    </row>
    <row r="1950" spans="1:11" x14ac:dyDescent="0.35">
      <c r="A1950" s="2">
        <v>46158</v>
      </c>
      <c r="B1950" t="s">
        <v>108</v>
      </c>
      <c r="C1950" t="s">
        <v>30</v>
      </c>
      <c r="D1950" s="1">
        <v>1</v>
      </c>
      <c r="E1950" s="5">
        <v>32.71</v>
      </c>
      <c r="F1950" s="1">
        <v>4</v>
      </c>
      <c r="G1950" s="5">
        <v>201.28</v>
      </c>
      <c r="H1950" t="s">
        <v>33</v>
      </c>
      <c r="I1950" t="s">
        <v>2</v>
      </c>
      <c r="J1950" s="1" t="s">
        <v>149</v>
      </c>
      <c r="K1950" s="1">
        <v>2026</v>
      </c>
    </row>
    <row r="1951" spans="1:11" x14ac:dyDescent="0.35">
      <c r="A1951" s="2">
        <v>46159</v>
      </c>
      <c r="B1951" t="s">
        <v>107</v>
      </c>
      <c r="C1951" t="s">
        <v>38</v>
      </c>
      <c r="D1951" s="1">
        <v>2</v>
      </c>
      <c r="E1951" s="5">
        <v>43.98</v>
      </c>
      <c r="F1951" s="1">
        <v>3</v>
      </c>
      <c r="G1951" s="5">
        <v>119.97</v>
      </c>
      <c r="H1951" t="s">
        <v>23</v>
      </c>
      <c r="I1951" t="s">
        <v>2</v>
      </c>
      <c r="J1951" s="1" t="s">
        <v>149</v>
      </c>
      <c r="K1951" s="1">
        <v>2026</v>
      </c>
    </row>
    <row r="1952" spans="1:11" x14ac:dyDescent="0.35">
      <c r="A1952" s="2">
        <v>46159</v>
      </c>
      <c r="B1952" t="s">
        <v>119</v>
      </c>
      <c r="C1952" t="s">
        <v>45</v>
      </c>
      <c r="D1952">
        <v>1</v>
      </c>
      <c r="E1952">
        <v>35</v>
      </c>
      <c r="F1952" s="1">
        <v>5</v>
      </c>
      <c r="G1952">
        <v>350</v>
      </c>
      <c r="H1952" t="s">
        <v>46</v>
      </c>
      <c r="I1952" t="s">
        <v>4</v>
      </c>
      <c r="J1952" t="s">
        <v>149</v>
      </c>
      <c r="K1952">
        <v>2026</v>
      </c>
    </row>
    <row r="1953" spans="1:11" x14ac:dyDescent="0.35">
      <c r="A1953" s="2">
        <v>46160</v>
      </c>
      <c r="B1953" t="s">
        <v>121</v>
      </c>
      <c r="C1953" t="s">
        <v>7</v>
      </c>
      <c r="D1953" s="1">
        <v>1</v>
      </c>
      <c r="E1953" s="5">
        <v>12</v>
      </c>
      <c r="F1953" s="1">
        <v>5</v>
      </c>
      <c r="G1953" s="5">
        <v>100</v>
      </c>
      <c r="H1953" t="s">
        <v>48</v>
      </c>
      <c r="I1953" t="s">
        <v>8</v>
      </c>
      <c r="J1953" s="1" t="s">
        <v>149</v>
      </c>
      <c r="K1953" s="1">
        <v>2026</v>
      </c>
    </row>
    <row r="1954" spans="1:11" x14ac:dyDescent="0.35">
      <c r="A1954" s="2">
        <v>46161</v>
      </c>
      <c r="B1954" t="s">
        <v>126</v>
      </c>
      <c r="C1954" t="s">
        <v>9</v>
      </c>
      <c r="D1954" s="1">
        <v>3</v>
      </c>
      <c r="E1954" s="5">
        <v>188.97</v>
      </c>
      <c r="F1954" s="1">
        <v>1</v>
      </c>
      <c r="G1954" s="5">
        <v>89.99</v>
      </c>
      <c r="H1954" t="s">
        <v>54</v>
      </c>
      <c r="I1954" t="s">
        <v>8</v>
      </c>
      <c r="J1954" s="1" t="s">
        <v>149</v>
      </c>
      <c r="K1954" s="1">
        <v>2026</v>
      </c>
    </row>
    <row r="1955" spans="1:11" x14ac:dyDescent="0.35">
      <c r="A1955" s="2">
        <v>46162</v>
      </c>
      <c r="B1955" t="s">
        <v>99</v>
      </c>
      <c r="C1955" t="s">
        <v>21</v>
      </c>
      <c r="D1955" s="1">
        <v>1</v>
      </c>
      <c r="E1955" s="5">
        <v>41.99</v>
      </c>
      <c r="F1955" s="1">
        <v>3</v>
      </c>
      <c r="G1955" s="5">
        <v>209.97</v>
      </c>
      <c r="H1955" t="s">
        <v>19</v>
      </c>
      <c r="I1955" t="s">
        <v>0</v>
      </c>
      <c r="J1955" s="1" t="s">
        <v>149</v>
      </c>
      <c r="K1955" s="1">
        <v>2026</v>
      </c>
    </row>
    <row r="1956" spans="1:11" x14ac:dyDescent="0.35">
      <c r="A1956" s="2">
        <v>46162</v>
      </c>
      <c r="B1956" t="s">
        <v>127</v>
      </c>
      <c r="C1956" t="s">
        <v>10</v>
      </c>
      <c r="D1956">
        <v>3</v>
      </c>
      <c r="E1956">
        <v>116.97</v>
      </c>
      <c r="F1956" s="1">
        <v>5</v>
      </c>
      <c r="G1956">
        <v>299.95</v>
      </c>
      <c r="H1956" t="s">
        <v>55</v>
      </c>
      <c r="I1956" t="s">
        <v>12</v>
      </c>
      <c r="J1956" t="s">
        <v>149</v>
      </c>
      <c r="K1956">
        <v>2026</v>
      </c>
    </row>
    <row r="1957" spans="1:11" x14ac:dyDescent="0.35">
      <c r="A1957" s="2">
        <v>46163</v>
      </c>
      <c r="B1957" t="s">
        <v>99</v>
      </c>
      <c r="C1957" t="s">
        <v>21</v>
      </c>
      <c r="D1957" s="1">
        <v>1</v>
      </c>
      <c r="E1957" s="5">
        <v>41.99</v>
      </c>
      <c r="F1957" s="1">
        <v>4</v>
      </c>
      <c r="G1957" s="5">
        <v>279.95999999999998</v>
      </c>
      <c r="H1957" t="s">
        <v>19</v>
      </c>
      <c r="I1957" t="s">
        <v>0</v>
      </c>
      <c r="J1957" s="1" t="s">
        <v>149</v>
      </c>
      <c r="K1957" s="1">
        <v>2026</v>
      </c>
    </row>
    <row r="1958" spans="1:11" x14ac:dyDescent="0.35">
      <c r="A1958" s="2">
        <v>46164</v>
      </c>
      <c r="B1958" t="s">
        <v>126</v>
      </c>
      <c r="C1958" t="s">
        <v>9</v>
      </c>
      <c r="D1958" s="1">
        <v>1</v>
      </c>
      <c r="E1958" s="5">
        <v>62.99</v>
      </c>
      <c r="F1958" s="1">
        <v>1</v>
      </c>
      <c r="G1958" s="5">
        <v>89.99</v>
      </c>
      <c r="H1958" t="s">
        <v>54</v>
      </c>
      <c r="I1958" t="s">
        <v>8</v>
      </c>
      <c r="J1958" s="1" t="s">
        <v>149</v>
      </c>
      <c r="K1958" s="1">
        <v>2026</v>
      </c>
    </row>
    <row r="1959" spans="1:11" x14ac:dyDescent="0.35">
      <c r="A1959" s="2">
        <v>46165</v>
      </c>
      <c r="B1959" t="s">
        <v>122</v>
      </c>
      <c r="C1959" t="s">
        <v>49</v>
      </c>
      <c r="D1959" s="1">
        <v>1</v>
      </c>
      <c r="E1959" s="5">
        <v>211.65</v>
      </c>
      <c r="F1959" s="1">
        <v>5</v>
      </c>
      <c r="G1959" s="5">
        <v>1245</v>
      </c>
      <c r="H1959" t="s">
        <v>133</v>
      </c>
      <c r="I1959" t="s">
        <v>8</v>
      </c>
      <c r="J1959" s="1" t="s">
        <v>149</v>
      </c>
      <c r="K1959" s="1">
        <v>2026</v>
      </c>
    </row>
    <row r="1960" spans="1:11" x14ac:dyDescent="0.35">
      <c r="A1960" s="2">
        <v>46165</v>
      </c>
      <c r="B1960" t="s">
        <v>119</v>
      </c>
      <c r="C1960" t="s">
        <v>45</v>
      </c>
      <c r="D1960">
        <v>1</v>
      </c>
      <c r="E1960">
        <v>35</v>
      </c>
      <c r="F1960" s="1">
        <v>5</v>
      </c>
      <c r="G1960">
        <v>350</v>
      </c>
      <c r="H1960" t="s">
        <v>46</v>
      </c>
      <c r="I1960" t="s">
        <v>4</v>
      </c>
      <c r="J1960" t="s">
        <v>149</v>
      </c>
      <c r="K1960">
        <v>2026</v>
      </c>
    </row>
    <row r="1961" spans="1:11" x14ac:dyDescent="0.35">
      <c r="A1961" s="2">
        <v>46166</v>
      </c>
      <c r="B1961" t="s">
        <v>117</v>
      </c>
      <c r="C1961" t="s">
        <v>42</v>
      </c>
      <c r="D1961" s="1">
        <v>3</v>
      </c>
      <c r="E1961" s="5">
        <v>1754.97</v>
      </c>
      <c r="F1961" s="1">
        <v>2</v>
      </c>
      <c r="G1961" s="5">
        <v>1299.98</v>
      </c>
      <c r="H1961" t="s">
        <v>29</v>
      </c>
      <c r="I1961" t="s">
        <v>3</v>
      </c>
      <c r="J1961" s="1" t="s">
        <v>149</v>
      </c>
      <c r="K1961" s="1">
        <v>2026</v>
      </c>
    </row>
    <row r="1962" spans="1:11" x14ac:dyDescent="0.35">
      <c r="A1962" s="2">
        <v>46167</v>
      </c>
      <c r="B1962" t="s">
        <v>105</v>
      </c>
      <c r="C1962" t="s">
        <v>36</v>
      </c>
      <c r="D1962" s="1">
        <v>3</v>
      </c>
      <c r="E1962" s="5">
        <v>116.97</v>
      </c>
      <c r="F1962" s="1">
        <v>1</v>
      </c>
      <c r="G1962" s="5">
        <v>59.99</v>
      </c>
      <c r="H1962" t="s">
        <v>35</v>
      </c>
      <c r="I1962" t="s">
        <v>2</v>
      </c>
      <c r="J1962" s="1" t="s">
        <v>149</v>
      </c>
      <c r="K1962" s="1">
        <v>2026</v>
      </c>
    </row>
    <row r="1963" spans="1:11" x14ac:dyDescent="0.35">
      <c r="A1963" s="2">
        <v>46168</v>
      </c>
      <c r="B1963" t="s">
        <v>123</v>
      </c>
      <c r="C1963" t="s">
        <v>50</v>
      </c>
      <c r="D1963" s="1">
        <v>1</v>
      </c>
      <c r="E1963" s="5">
        <v>96.75</v>
      </c>
      <c r="F1963" s="1">
        <v>4</v>
      </c>
      <c r="G1963" s="5">
        <v>516</v>
      </c>
      <c r="H1963" t="s">
        <v>48</v>
      </c>
      <c r="I1963" t="s">
        <v>8</v>
      </c>
      <c r="J1963" s="1" t="s">
        <v>149</v>
      </c>
      <c r="K1963" s="1">
        <v>2026</v>
      </c>
    </row>
    <row r="1964" spans="1:11" x14ac:dyDescent="0.35">
      <c r="A1964" s="2">
        <v>46169</v>
      </c>
      <c r="B1964" t="s">
        <v>116</v>
      </c>
      <c r="C1964" t="s">
        <v>37</v>
      </c>
      <c r="D1964" s="1">
        <v>2</v>
      </c>
      <c r="E1964" s="5">
        <v>40</v>
      </c>
      <c r="F1964" s="1">
        <v>5</v>
      </c>
      <c r="G1964" s="5">
        <v>199.95</v>
      </c>
      <c r="H1964" t="s">
        <v>23</v>
      </c>
      <c r="I1964" t="s">
        <v>3</v>
      </c>
      <c r="J1964" s="1" t="s">
        <v>149</v>
      </c>
      <c r="K1964" s="1">
        <v>2026</v>
      </c>
    </row>
    <row r="1965" spans="1:11" x14ac:dyDescent="0.35">
      <c r="A1965" s="2">
        <v>46170</v>
      </c>
      <c r="B1965" t="s">
        <v>107</v>
      </c>
      <c r="C1965" t="s">
        <v>38</v>
      </c>
      <c r="D1965" s="1">
        <v>1</v>
      </c>
      <c r="E1965" s="5">
        <v>21.99</v>
      </c>
      <c r="F1965" s="1">
        <v>4</v>
      </c>
      <c r="G1965" s="5">
        <v>159.96</v>
      </c>
      <c r="H1965" t="s">
        <v>23</v>
      </c>
      <c r="I1965" t="s">
        <v>2</v>
      </c>
      <c r="J1965" s="1" t="s">
        <v>149</v>
      </c>
      <c r="K1965" s="1">
        <v>2026</v>
      </c>
    </row>
    <row r="1966" spans="1:11" x14ac:dyDescent="0.35">
      <c r="A1966" s="2">
        <v>46171</v>
      </c>
      <c r="B1966" t="s">
        <v>114</v>
      </c>
      <c r="C1966" t="s">
        <v>43</v>
      </c>
      <c r="D1966" s="1">
        <v>1</v>
      </c>
      <c r="E1966" s="5">
        <v>20</v>
      </c>
      <c r="F1966" s="1">
        <v>5</v>
      </c>
      <c r="G1966" s="5">
        <v>199.95</v>
      </c>
      <c r="H1966" t="s">
        <v>26</v>
      </c>
      <c r="I1966" t="s">
        <v>3</v>
      </c>
      <c r="J1966" s="1" t="s">
        <v>149</v>
      </c>
      <c r="K1966" s="1">
        <v>2026</v>
      </c>
    </row>
    <row r="1967" spans="1:11" x14ac:dyDescent="0.35">
      <c r="A1967" s="2">
        <v>46172</v>
      </c>
      <c r="B1967" t="s">
        <v>124</v>
      </c>
      <c r="C1967" t="s">
        <v>51</v>
      </c>
      <c r="D1967" s="1">
        <v>2</v>
      </c>
      <c r="E1967" s="5">
        <v>193.5</v>
      </c>
      <c r="F1967" s="1">
        <v>2</v>
      </c>
      <c r="G1967" s="5">
        <v>258</v>
      </c>
      <c r="H1967" t="s">
        <v>52</v>
      </c>
      <c r="I1967" t="s">
        <v>8</v>
      </c>
      <c r="J1967" s="1" t="s">
        <v>149</v>
      </c>
      <c r="K1967" s="1">
        <v>2026</v>
      </c>
    </row>
    <row r="1968" spans="1:11" x14ac:dyDescent="0.35">
      <c r="A1968" s="2">
        <v>46172</v>
      </c>
      <c r="B1968" t="s">
        <v>126</v>
      </c>
      <c r="C1968" t="s">
        <v>9</v>
      </c>
      <c r="D1968">
        <v>2</v>
      </c>
      <c r="E1968">
        <v>125.98</v>
      </c>
      <c r="F1968" s="1">
        <v>5</v>
      </c>
      <c r="G1968">
        <v>449.95</v>
      </c>
      <c r="H1968" t="s">
        <v>54</v>
      </c>
      <c r="I1968" t="s">
        <v>8</v>
      </c>
      <c r="J1968" t="s">
        <v>149</v>
      </c>
      <c r="K1968">
        <v>2026</v>
      </c>
    </row>
    <row r="1969" spans="1:11" x14ac:dyDescent="0.35">
      <c r="A1969" s="2">
        <v>46173</v>
      </c>
      <c r="B1969" t="s">
        <v>102</v>
      </c>
      <c r="C1969" t="s">
        <v>25</v>
      </c>
      <c r="D1969" s="1">
        <v>0</v>
      </c>
      <c r="E1969" s="5">
        <v>0</v>
      </c>
      <c r="F1969" s="1">
        <v>4</v>
      </c>
      <c r="G1969" s="5">
        <v>119.96</v>
      </c>
      <c r="H1969" t="s">
        <v>26</v>
      </c>
      <c r="I1969" t="s">
        <v>0</v>
      </c>
      <c r="J1969" s="1" t="s">
        <v>149</v>
      </c>
      <c r="K1969" s="1">
        <v>2026</v>
      </c>
    </row>
    <row r="1970" spans="1:11" x14ac:dyDescent="0.35">
      <c r="A1970" s="2">
        <v>46174</v>
      </c>
      <c r="B1970" t="s">
        <v>96</v>
      </c>
      <c r="C1970" t="s">
        <v>1</v>
      </c>
      <c r="D1970" s="1">
        <v>2</v>
      </c>
      <c r="E1970" s="5">
        <v>691.18</v>
      </c>
      <c r="F1970" s="1">
        <v>1</v>
      </c>
      <c r="G1970" s="5">
        <v>431.99</v>
      </c>
      <c r="H1970" t="s">
        <v>17</v>
      </c>
      <c r="I1970" t="s">
        <v>0</v>
      </c>
      <c r="J1970" s="1" t="s">
        <v>150</v>
      </c>
      <c r="K1970" s="1">
        <v>2026</v>
      </c>
    </row>
    <row r="1971" spans="1:11" x14ac:dyDescent="0.35">
      <c r="A1971" s="2">
        <v>46174</v>
      </c>
      <c r="B1971" t="s">
        <v>104</v>
      </c>
      <c r="C1971" t="s">
        <v>28</v>
      </c>
      <c r="D1971">
        <v>0</v>
      </c>
      <c r="E1971">
        <v>0</v>
      </c>
      <c r="F1971" s="1">
        <v>5</v>
      </c>
      <c r="G1971">
        <v>1249.95</v>
      </c>
      <c r="H1971" t="s">
        <v>29</v>
      </c>
      <c r="I1971" t="s">
        <v>2</v>
      </c>
      <c r="J1971" t="s">
        <v>150</v>
      </c>
      <c r="K1971">
        <v>2026</v>
      </c>
    </row>
    <row r="1972" spans="1:11" x14ac:dyDescent="0.35">
      <c r="A1972" s="2">
        <v>46175</v>
      </c>
      <c r="B1972" t="s">
        <v>111</v>
      </c>
      <c r="C1972" t="s">
        <v>34</v>
      </c>
      <c r="D1972" s="1">
        <v>2</v>
      </c>
      <c r="E1972" s="5">
        <v>179.98</v>
      </c>
      <c r="F1972" s="1">
        <v>1</v>
      </c>
      <c r="G1972" s="5">
        <v>119.99</v>
      </c>
      <c r="H1972" t="s">
        <v>35</v>
      </c>
      <c r="I1972" t="s">
        <v>2</v>
      </c>
      <c r="J1972" s="1" t="s">
        <v>150</v>
      </c>
      <c r="K1972" s="1">
        <v>2026</v>
      </c>
    </row>
    <row r="1973" spans="1:11" x14ac:dyDescent="0.35">
      <c r="A1973" s="2">
        <v>46175</v>
      </c>
      <c r="B1973" t="s">
        <v>126</v>
      </c>
      <c r="C1973" t="s">
        <v>9</v>
      </c>
      <c r="D1973">
        <v>1</v>
      </c>
      <c r="E1973">
        <v>62.99</v>
      </c>
      <c r="F1973" s="1">
        <v>5</v>
      </c>
      <c r="G1973">
        <v>449.95</v>
      </c>
      <c r="H1973" t="s">
        <v>54</v>
      </c>
      <c r="I1973" t="s">
        <v>8</v>
      </c>
      <c r="J1973" t="s">
        <v>150</v>
      </c>
      <c r="K1973">
        <v>2026</v>
      </c>
    </row>
    <row r="1974" spans="1:11" x14ac:dyDescent="0.35">
      <c r="A1974" s="2">
        <v>46176</v>
      </c>
      <c r="B1974" t="s">
        <v>129</v>
      </c>
      <c r="C1974" t="s">
        <v>14</v>
      </c>
      <c r="D1974" s="1">
        <v>0</v>
      </c>
      <c r="E1974" s="5">
        <v>0</v>
      </c>
      <c r="F1974" s="1">
        <v>2</v>
      </c>
      <c r="G1974" s="5">
        <v>799.9</v>
      </c>
      <c r="H1974" t="s">
        <v>17</v>
      </c>
      <c r="I1974" t="s">
        <v>13</v>
      </c>
      <c r="J1974" s="1" t="s">
        <v>150</v>
      </c>
      <c r="K1974" s="1">
        <v>2026</v>
      </c>
    </row>
    <row r="1975" spans="1:11" x14ac:dyDescent="0.35">
      <c r="A1975" s="2">
        <v>46177</v>
      </c>
      <c r="B1975" t="s">
        <v>116</v>
      </c>
      <c r="C1975" t="s">
        <v>37</v>
      </c>
      <c r="D1975" s="1">
        <v>2</v>
      </c>
      <c r="E1975" s="5">
        <v>40</v>
      </c>
      <c r="F1975" s="1">
        <v>5</v>
      </c>
      <c r="G1975" s="5">
        <v>199.95</v>
      </c>
      <c r="H1975" t="s">
        <v>23</v>
      </c>
      <c r="I1975" t="s">
        <v>3</v>
      </c>
      <c r="J1975" s="1" t="s">
        <v>150</v>
      </c>
      <c r="K1975" s="1">
        <v>2026</v>
      </c>
    </row>
    <row r="1976" spans="1:11" x14ac:dyDescent="0.35">
      <c r="A1976" s="2">
        <v>46178</v>
      </c>
      <c r="B1976" t="s">
        <v>106</v>
      </c>
      <c r="C1976" t="s">
        <v>37</v>
      </c>
      <c r="D1976" s="1">
        <v>2</v>
      </c>
      <c r="E1976" s="5">
        <v>43.98</v>
      </c>
      <c r="F1976" s="1">
        <v>2</v>
      </c>
      <c r="G1976" s="5">
        <v>79.98</v>
      </c>
      <c r="H1976" t="s">
        <v>23</v>
      </c>
      <c r="I1976" t="s">
        <v>2</v>
      </c>
      <c r="J1976" s="1" t="s">
        <v>150</v>
      </c>
      <c r="K1976" s="1">
        <v>2026</v>
      </c>
    </row>
    <row r="1977" spans="1:11" x14ac:dyDescent="0.35">
      <c r="A1977" s="2">
        <v>46178</v>
      </c>
      <c r="B1977" t="s">
        <v>110</v>
      </c>
      <c r="C1977" t="s">
        <v>32</v>
      </c>
      <c r="D1977">
        <v>0</v>
      </c>
      <c r="E1977">
        <v>0</v>
      </c>
      <c r="F1977" s="1">
        <v>5</v>
      </c>
      <c r="G1977">
        <v>209.4</v>
      </c>
      <c r="H1977" t="s">
        <v>33</v>
      </c>
      <c r="I1977" t="s">
        <v>2</v>
      </c>
      <c r="J1977" t="s">
        <v>150</v>
      </c>
      <c r="K1977">
        <v>2026</v>
      </c>
    </row>
    <row r="1978" spans="1:11" x14ac:dyDescent="0.35">
      <c r="A1978" s="2">
        <v>46179</v>
      </c>
      <c r="B1978" t="s">
        <v>109</v>
      </c>
      <c r="C1978" t="s">
        <v>31</v>
      </c>
      <c r="D1978" s="1">
        <v>3</v>
      </c>
      <c r="E1978" s="5">
        <v>269.73</v>
      </c>
      <c r="F1978" s="1">
        <v>2</v>
      </c>
      <c r="G1978" s="5">
        <v>239.76</v>
      </c>
      <c r="H1978" t="s">
        <v>33</v>
      </c>
      <c r="I1978" t="s">
        <v>2</v>
      </c>
      <c r="J1978" s="1" t="s">
        <v>150</v>
      </c>
      <c r="K1978" s="1">
        <v>2026</v>
      </c>
    </row>
    <row r="1979" spans="1:11" x14ac:dyDescent="0.35">
      <c r="A1979" s="2">
        <v>46180</v>
      </c>
      <c r="B1979" t="s">
        <v>129</v>
      </c>
      <c r="C1979" t="s">
        <v>14</v>
      </c>
      <c r="D1979" s="1">
        <v>3</v>
      </c>
      <c r="E1979" s="5">
        <v>1079.8799999999999</v>
      </c>
      <c r="F1979" s="1">
        <v>2</v>
      </c>
      <c r="G1979" s="5">
        <v>799.9</v>
      </c>
      <c r="H1979" t="s">
        <v>17</v>
      </c>
      <c r="I1979" t="s">
        <v>13</v>
      </c>
      <c r="J1979" s="1" t="s">
        <v>150</v>
      </c>
      <c r="K1979" s="1">
        <v>2026</v>
      </c>
    </row>
    <row r="1980" spans="1:11" x14ac:dyDescent="0.35">
      <c r="A1980" s="2">
        <v>46181</v>
      </c>
      <c r="B1980" t="s">
        <v>101</v>
      </c>
      <c r="C1980" t="s">
        <v>24</v>
      </c>
      <c r="D1980" s="1">
        <v>3</v>
      </c>
      <c r="E1980" s="5">
        <v>42</v>
      </c>
      <c r="F1980" s="1">
        <v>1</v>
      </c>
      <c r="G1980" s="5">
        <v>27.99</v>
      </c>
      <c r="H1980" t="s">
        <v>23</v>
      </c>
      <c r="I1980" t="s">
        <v>0</v>
      </c>
      <c r="J1980" s="1" t="s">
        <v>150</v>
      </c>
      <c r="K1980" s="1">
        <v>2026</v>
      </c>
    </row>
    <row r="1981" spans="1:11" x14ac:dyDescent="0.35">
      <c r="A1981" s="2">
        <v>46182</v>
      </c>
      <c r="B1981" t="s">
        <v>128</v>
      </c>
      <c r="C1981" t="s">
        <v>11</v>
      </c>
      <c r="D1981" s="1">
        <v>2</v>
      </c>
      <c r="E1981" s="5">
        <v>149.97999999999999</v>
      </c>
      <c r="F1981" s="1">
        <v>5</v>
      </c>
      <c r="G1981" s="5">
        <v>499.95</v>
      </c>
      <c r="H1981" t="s">
        <v>23</v>
      </c>
      <c r="I1981" t="s">
        <v>12</v>
      </c>
      <c r="J1981" s="1" t="s">
        <v>150</v>
      </c>
      <c r="K1981" s="1">
        <v>2026</v>
      </c>
    </row>
    <row r="1982" spans="1:11" x14ac:dyDescent="0.35">
      <c r="A1982" s="2">
        <v>46183</v>
      </c>
      <c r="B1982" t="s">
        <v>108</v>
      </c>
      <c r="C1982" t="s">
        <v>30</v>
      </c>
      <c r="D1982" s="1">
        <v>3</v>
      </c>
      <c r="E1982" s="5">
        <v>98.13</v>
      </c>
      <c r="F1982" s="1">
        <v>3</v>
      </c>
      <c r="G1982" s="5">
        <v>150.96</v>
      </c>
      <c r="H1982" t="s">
        <v>33</v>
      </c>
      <c r="I1982" t="s">
        <v>2</v>
      </c>
      <c r="J1982" s="1" t="s">
        <v>150</v>
      </c>
      <c r="K1982" s="1">
        <v>2026</v>
      </c>
    </row>
    <row r="1983" spans="1:11" x14ac:dyDescent="0.35">
      <c r="A1983" s="2">
        <v>46184</v>
      </c>
      <c r="B1983" t="s">
        <v>115</v>
      </c>
      <c r="C1983" t="s">
        <v>44</v>
      </c>
      <c r="D1983" s="1">
        <v>0</v>
      </c>
      <c r="E1983" s="5">
        <v>0</v>
      </c>
      <c r="F1983" s="1">
        <v>5</v>
      </c>
      <c r="G1983" s="5">
        <v>1633.45</v>
      </c>
      <c r="H1983" t="s">
        <v>41</v>
      </c>
      <c r="I1983" t="s">
        <v>3</v>
      </c>
      <c r="J1983" s="1" t="s">
        <v>150</v>
      </c>
      <c r="K1983" s="1">
        <v>2026</v>
      </c>
    </row>
    <row r="1984" spans="1:11" x14ac:dyDescent="0.35">
      <c r="A1984" s="2">
        <v>46185</v>
      </c>
      <c r="B1984" t="s">
        <v>123</v>
      </c>
      <c r="C1984" t="s">
        <v>50</v>
      </c>
      <c r="D1984" s="1">
        <v>3</v>
      </c>
      <c r="E1984" s="5">
        <v>290.25</v>
      </c>
      <c r="F1984" s="1">
        <v>5</v>
      </c>
      <c r="G1984" s="5">
        <v>645</v>
      </c>
      <c r="H1984" t="s">
        <v>48</v>
      </c>
      <c r="I1984" t="s">
        <v>8</v>
      </c>
      <c r="J1984" s="1" t="s">
        <v>150</v>
      </c>
      <c r="K1984" s="1">
        <v>2026</v>
      </c>
    </row>
    <row r="1985" spans="1:11" x14ac:dyDescent="0.35">
      <c r="A1985" s="2">
        <v>46186</v>
      </c>
      <c r="B1985" t="s">
        <v>123</v>
      </c>
      <c r="C1985" t="s">
        <v>50</v>
      </c>
      <c r="D1985" s="1">
        <v>1</v>
      </c>
      <c r="E1985" s="5">
        <v>96.75</v>
      </c>
      <c r="F1985" s="1">
        <v>4</v>
      </c>
      <c r="G1985" s="5">
        <v>516</v>
      </c>
      <c r="H1985" t="s">
        <v>48</v>
      </c>
      <c r="I1985" t="s">
        <v>8</v>
      </c>
      <c r="J1985" s="1" t="s">
        <v>150</v>
      </c>
      <c r="K1985" s="1">
        <v>2026</v>
      </c>
    </row>
    <row r="1986" spans="1:11" x14ac:dyDescent="0.35">
      <c r="A1986" s="2">
        <v>46187</v>
      </c>
      <c r="B1986" t="s">
        <v>127</v>
      </c>
      <c r="C1986" t="s">
        <v>10</v>
      </c>
      <c r="D1986" s="1">
        <v>0</v>
      </c>
      <c r="E1986" s="5">
        <v>0</v>
      </c>
      <c r="F1986" s="1">
        <v>5</v>
      </c>
      <c r="G1986" s="5">
        <v>299.95</v>
      </c>
      <c r="H1986" t="s">
        <v>55</v>
      </c>
      <c r="I1986" t="s">
        <v>12</v>
      </c>
      <c r="J1986" s="1" t="s">
        <v>150</v>
      </c>
      <c r="K1986" s="1">
        <v>2026</v>
      </c>
    </row>
    <row r="1987" spans="1:11" x14ac:dyDescent="0.35">
      <c r="A1987" s="2">
        <v>46188</v>
      </c>
      <c r="B1987" t="s">
        <v>128</v>
      </c>
      <c r="C1987" t="s">
        <v>11</v>
      </c>
      <c r="D1987" s="1">
        <v>3</v>
      </c>
      <c r="E1987" s="5">
        <v>224.96999999999997</v>
      </c>
      <c r="F1987" s="1">
        <v>5</v>
      </c>
      <c r="G1987" s="5">
        <v>499.95</v>
      </c>
      <c r="H1987" t="s">
        <v>23</v>
      </c>
      <c r="I1987" t="s">
        <v>12</v>
      </c>
      <c r="J1987" s="1" t="s">
        <v>150</v>
      </c>
      <c r="K1987" s="1">
        <v>2026</v>
      </c>
    </row>
    <row r="1988" spans="1:11" x14ac:dyDescent="0.35">
      <c r="A1988" s="2">
        <v>46189</v>
      </c>
      <c r="B1988" t="s">
        <v>127</v>
      </c>
      <c r="C1988" t="s">
        <v>10</v>
      </c>
      <c r="D1988" s="1">
        <v>1</v>
      </c>
      <c r="E1988" s="5">
        <v>38.99</v>
      </c>
      <c r="F1988" s="1">
        <v>5</v>
      </c>
      <c r="G1988" s="5">
        <v>299.95</v>
      </c>
      <c r="H1988" t="s">
        <v>55</v>
      </c>
      <c r="I1988" t="s">
        <v>12</v>
      </c>
      <c r="J1988" s="1" t="s">
        <v>150</v>
      </c>
      <c r="K1988" s="1">
        <v>2026</v>
      </c>
    </row>
    <row r="1989" spans="1:11" x14ac:dyDescent="0.35">
      <c r="A1989" s="2">
        <v>46189</v>
      </c>
      <c r="B1989" t="s">
        <v>131</v>
      </c>
      <c r="C1989" t="s">
        <v>16</v>
      </c>
      <c r="D1989">
        <v>0</v>
      </c>
      <c r="E1989">
        <v>0</v>
      </c>
      <c r="F1989" s="1">
        <v>5</v>
      </c>
      <c r="G1989">
        <v>265.75</v>
      </c>
      <c r="H1989" t="s">
        <v>58</v>
      </c>
      <c r="I1989" t="s">
        <v>13</v>
      </c>
      <c r="J1989" t="s">
        <v>150</v>
      </c>
      <c r="K1989">
        <v>2026</v>
      </c>
    </row>
    <row r="1990" spans="1:11" x14ac:dyDescent="0.35">
      <c r="A1990" s="2">
        <v>46190</v>
      </c>
      <c r="B1990" t="s">
        <v>109</v>
      </c>
      <c r="C1990" t="s">
        <v>31</v>
      </c>
      <c r="D1990" s="1">
        <v>3</v>
      </c>
      <c r="E1990" s="5">
        <v>269.73</v>
      </c>
      <c r="F1990" s="1">
        <v>4</v>
      </c>
      <c r="G1990" s="5">
        <v>479.52</v>
      </c>
      <c r="H1990" t="s">
        <v>33</v>
      </c>
      <c r="I1990" t="s">
        <v>2</v>
      </c>
      <c r="J1990" s="1" t="s">
        <v>150</v>
      </c>
      <c r="K1990" s="1">
        <v>2026</v>
      </c>
    </row>
    <row r="1991" spans="1:11" x14ac:dyDescent="0.35">
      <c r="A1991" s="2">
        <v>46191</v>
      </c>
      <c r="B1991" t="s">
        <v>119</v>
      </c>
      <c r="C1991" t="s">
        <v>45</v>
      </c>
      <c r="D1991" s="1">
        <v>2</v>
      </c>
      <c r="E1991" s="5">
        <v>70</v>
      </c>
      <c r="F1991" s="1">
        <v>1</v>
      </c>
      <c r="G1991" s="5">
        <v>70</v>
      </c>
      <c r="H1991" t="s">
        <v>46</v>
      </c>
      <c r="I1991" t="s">
        <v>4</v>
      </c>
      <c r="J1991" s="1" t="s">
        <v>150</v>
      </c>
      <c r="K1991" s="1">
        <v>2026</v>
      </c>
    </row>
    <row r="1992" spans="1:11" x14ac:dyDescent="0.35">
      <c r="A1992" s="2">
        <v>46192</v>
      </c>
      <c r="B1992" t="s">
        <v>118</v>
      </c>
      <c r="C1992" t="s">
        <v>5</v>
      </c>
      <c r="D1992" s="1">
        <v>2</v>
      </c>
      <c r="E1992" s="5">
        <v>8991</v>
      </c>
      <c r="F1992" s="1">
        <v>2</v>
      </c>
      <c r="G1992" s="5">
        <v>9990</v>
      </c>
      <c r="H1992" t="s">
        <v>17</v>
      </c>
      <c r="I1992" t="s">
        <v>4</v>
      </c>
      <c r="J1992" s="1" t="s">
        <v>150</v>
      </c>
      <c r="K1992" s="1">
        <v>2026</v>
      </c>
    </row>
    <row r="1993" spans="1:11" x14ac:dyDescent="0.35">
      <c r="A1993" s="2">
        <v>46193</v>
      </c>
      <c r="B1993" t="s">
        <v>98</v>
      </c>
      <c r="C1993" t="s">
        <v>20</v>
      </c>
      <c r="D1993" s="1">
        <v>3</v>
      </c>
      <c r="E1993" s="5">
        <v>194.96999999999997</v>
      </c>
      <c r="F1993" s="1">
        <v>1</v>
      </c>
      <c r="G1993" s="5">
        <v>99.99</v>
      </c>
      <c r="H1993" t="s">
        <v>19</v>
      </c>
      <c r="I1993" t="s">
        <v>0</v>
      </c>
      <c r="J1993" s="1" t="s">
        <v>150</v>
      </c>
      <c r="K1993" s="1">
        <v>2026</v>
      </c>
    </row>
    <row r="1994" spans="1:11" x14ac:dyDescent="0.35">
      <c r="A1994" s="2">
        <v>46194</v>
      </c>
      <c r="B1994" t="s">
        <v>99</v>
      </c>
      <c r="C1994" t="s">
        <v>21</v>
      </c>
      <c r="D1994" s="1">
        <v>2</v>
      </c>
      <c r="E1994" s="5">
        <v>83.98</v>
      </c>
      <c r="F1994" s="1">
        <v>4</v>
      </c>
      <c r="G1994" s="5">
        <v>279.95999999999998</v>
      </c>
      <c r="H1994" t="s">
        <v>19</v>
      </c>
      <c r="I1994" t="s">
        <v>0</v>
      </c>
      <c r="J1994" s="1" t="s">
        <v>150</v>
      </c>
      <c r="K1994" s="1">
        <v>2026</v>
      </c>
    </row>
    <row r="1995" spans="1:11" x14ac:dyDescent="0.35">
      <c r="A1995" s="2">
        <v>46195</v>
      </c>
      <c r="B1995" t="s">
        <v>130</v>
      </c>
      <c r="C1995" t="s">
        <v>56</v>
      </c>
      <c r="D1995" s="1">
        <v>0</v>
      </c>
      <c r="E1995" s="5">
        <v>0</v>
      </c>
      <c r="F1995" s="1">
        <v>2</v>
      </c>
      <c r="G1995" s="5">
        <v>698</v>
      </c>
      <c r="H1995" t="s">
        <v>57</v>
      </c>
      <c r="I1995" t="s">
        <v>13</v>
      </c>
      <c r="J1995" s="1" t="s">
        <v>150</v>
      </c>
      <c r="K1995" s="1">
        <v>2026</v>
      </c>
    </row>
    <row r="1996" spans="1:11" x14ac:dyDescent="0.35">
      <c r="A1996" s="2">
        <v>46195</v>
      </c>
      <c r="B1996" t="s">
        <v>113</v>
      </c>
      <c r="C1996" t="s">
        <v>40</v>
      </c>
      <c r="D1996">
        <v>0</v>
      </c>
      <c r="E1996">
        <v>0</v>
      </c>
      <c r="F1996" s="1">
        <v>5</v>
      </c>
      <c r="G1996">
        <v>1077.95</v>
      </c>
      <c r="H1996" t="s">
        <v>41</v>
      </c>
      <c r="I1996" t="s">
        <v>3</v>
      </c>
      <c r="J1996" t="s">
        <v>150</v>
      </c>
      <c r="K1996">
        <v>2026</v>
      </c>
    </row>
    <row r="1997" spans="1:11" x14ac:dyDescent="0.35">
      <c r="A1997" s="2">
        <v>46196</v>
      </c>
      <c r="B1997" t="s">
        <v>107</v>
      </c>
      <c r="C1997" t="s">
        <v>38</v>
      </c>
      <c r="D1997" s="1">
        <v>3</v>
      </c>
      <c r="E1997" s="5">
        <v>65.97</v>
      </c>
      <c r="F1997" s="1">
        <v>1</v>
      </c>
      <c r="G1997" s="5">
        <v>39.99</v>
      </c>
      <c r="H1997" t="s">
        <v>23</v>
      </c>
      <c r="I1997" t="s">
        <v>2</v>
      </c>
      <c r="J1997" s="1" t="s">
        <v>150</v>
      </c>
      <c r="K1997" s="1">
        <v>2026</v>
      </c>
    </row>
    <row r="1998" spans="1:11" x14ac:dyDescent="0.35">
      <c r="A1998" s="2">
        <v>46197</v>
      </c>
      <c r="B1998" t="s">
        <v>128</v>
      </c>
      <c r="C1998" t="s">
        <v>11</v>
      </c>
      <c r="D1998" s="1">
        <v>2</v>
      </c>
      <c r="E1998" s="5">
        <v>149.97999999999999</v>
      </c>
      <c r="F1998" s="1">
        <v>4</v>
      </c>
      <c r="G1998" s="5">
        <v>399.96</v>
      </c>
      <c r="H1998" t="s">
        <v>23</v>
      </c>
      <c r="I1998" t="s">
        <v>12</v>
      </c>
      <c r="J1998" s="1" t="s">
        <v>150</v>
      </c>
      <c r="K1998" s="1">
        <v>2026</v>
      </c>
    </row>
    <row r="1999" spans="1:11" x14ac:dyDescent="0.35">
      <c r="A1999" s="2">
        <v>46198</v>
      </c>
      <c r="B1999" t="s">
        <v>107</v>
      </c>
      <c r="C1999" t="s">
        <v>38</v>
      </c>
      <c r="D1999" s="1">
        <v>0</v>
      </c>
      <c r="E1999" s="5">
        <v>0</v>
      </c>
      <c r="F1999" s="1">
        <v>1</v>
      </c>
      <c r="G1999" s="5">
        <v>39.99</v>
      </c>
      <c r="H1999" t="s">
        <v>23</v>
      </c>
      <c r="I1999" t="s">
        <v>2</v>
      </c>
      <c r="J1999" s="1" t="s">
        <v>150</v>
      </c>
      <c r="K1999" s="1">
        <v>2026</v>
      </c>
    </row>
    <row r="2000" spans="1:11" x14ac:dyDescent="0.35">
      <c r="A2000" s="2">
        <v>46199</v>
      </c>
      <c r="B2000" t="s">
        <v>121</v>
      </c>
      <c r="C2000" t="s">
        <v>7</v>
      </c>
      <c r="D2000" s="1">
        <v>2</v>
      </c>
      <c r="E2000" s="5">
        <v>24</v>
      </c>
      <c r="F2000" s="1">
        <v>5</v>
      </c>
      <c r="G2000" s="5">
        <v>100</v>
      </c>
      <c r="H2000" t="s">
        <v>48</v>
      </c>
      <c r="I2000" t="s">
        <v>8</v>
      </c>
      <c r="J2000" s="1" t="s">
        <v>150</v>
      </c>
      <c r="K2000" s="1">
        <v>2026</v>
      </c>
    </row>
    <row r="2001" spans="1:11" x14ac:dyDescent="0.35">
      <c r="A2001" s="2">
        <v>46200</v>
      </c>
      <c r="B2001" t="s">
        <v>119</v>
      </c>
      <c r="C2001" t="s">
        <v>45</v>
      </c>
      <c r="D2001" s="1">
        <v>0</v>
      </c>
      <c r="E2001" s="5">
        <v>0</v>
      </c>
      <c r="F2001" s="1">
        <v>1</v>
      </c>
      <c r="G2001" s="5">
        <v>70</v>
      </c>
      <c r="H2001" t="s">
        <v>46</v>
      </c>
      <c r="I2001" t="s">
        <v>4</v>
      </c>
      <c r="J2001" s="1" t="s">
        <v>150</v>
      </c>
      <c r="K2001" s="1">
        <v>2026</v>
      </c>
    </row>
    <row r="2002" spans="1:11" x14ac:dyDescent="0.35">
      <c r="A2002" s="2">
        <v>46201</v>
      </c>
      <c r="B2002" t="s">
        <v>126</v>
      </c>
      <c r="C2002" t="s">
        <v>9</v>
      </c>
      <c r="D2002" s="1">
        <v>3</v>
      </c>
      <c r="E2002" s="5">
        <v>188.97</v>
      </c>
      <c r="F2002" s="1">
        <v>3</v>
      </c>
      <c r="G2002" s="5">
        <v>269.97000000000003</v>
      </c>
      <c r="H2002" t="s">
        <v>54</v>
      </c>
      <c r="I2002" t="s">
        <v>8</v>
      </c>
      <c r="J2002" s="1" t="s">
        <v>150</v>
      </c>
      <c r="K2002" s="1">
        <v>2026</v>
      </c>
    </row>
    <row r="2003" spans="1:11" x14ac:dyDescent="0.35">
      <c r="A2003" s="2">
        <v>46202</v>
      </c>
      <c r="B2003" t="s">
        <v>108</v>
      </c>
      <c r="C2003" t="s">
        <v>30</v>
      </c>
      <c r="D2003" s="1">
        <v>0</v>
      </c>
      <c r="E2003" s="5">
        <v>0</v>
      </c>
      <c r="F2003" s="1">
        <v>4</v>
      </c>
      <c r="G2003" s="5">
        <v>201.28</v>
      </c>
      <c r="H2003" t="s">
        <v>33</v>
      </c>
      <c r="I2003" t="s">
        <v>2</v>
      </c>
      <c r="J2003" s="1" t="s">
        <v>150</v>
      </c>
      <c r="K2003" s="1">
        <v>2026</v>
      </c>
    </row>
    <row r="2004" spans="1:11" x14ac:dyDescent="0.35">
      <c r="A2004" s="2">
        <v>46203</v>
      </c>
      <c r="B2004" t="s">
        <v>119</v>
      </c>
      <c r="C2004" t="s">
        <v>45</v>
      </c>
      <c r="D2004" s="1">
        <v>2</v>
      </c>
      <c r="E2004" s="5">
        <v>70</v>
      </c>
      <c r="F2004" s="1">
        <v>1</v>
      </c>
      <c r="G2004" s="5">
        <v>70</v>
      </c>
      <c r="H2004" t="s">
        <v>46</v>
      </c>
      <c r="I2004" t="s">
        <v>4</v>
      </c>
      <c r="J2004" s="1" t="s">
        <v>150</v>
      </c>
      <c r="K2004" s="1">
        <v>2026</v>
      </c>
    </row>
    <row r="2005" spans="1:11" x14ac:dyDescent="0.35">
      <c r="A2005" s="2">
        <v>46203</v>
      </c>
      <c r="B2005" t="s">
        <v>96</v>
      </c>
      <c r="C2005" t="s">
        <v>1</v>
      </c>
      <c r="D2005">
        <v>3</v>
      </c>
      <c r="E2005">
        <v>1036.77</v>
      </c>
      <c r="F2005" s="1">
        <v>5</v>
      </c>
      <c r="G2005">
        <v>2159.9499999999998</v>
      </c>
      <c r="H2005" t="s">
        <v>17</v>
      </c>
      <c r="I2005" t="s">
        <v>0</v>
      </c>
      <c r="J2005" t="s">
        <v>150</v>
      </c>
      <c r="K2005">
        <v>2026</v>
      </c>
    </row>
    <row r="2006" spans="1:11" x14ac:dyDescent="0.35">
      <c r="A2006" s="2">
        <v>46204</v>
      </c>
      <c r="B2006" t="s">
        <v>126</v>
      </c>
      <c r="C2006" t="s">
        <v>9</v>
      </c>
      <c r="D2006" s="1">
        <v>3</v>
      </c>
      <c r="E2006" s="5">
        <v>188.97</v>
      </c>
      <c r="F2006" s="1">
        <v>2</v>
      </c>
      <c r="G2006" s="5">
        <v>179.98</v>
      </c>
      <c r="H2006" t="s">
        <v>54</v>
      </c>
      <c r="I2006" t="s">
        <v>8</v>
      </c>
      <c r="J2006" s="1" t="s">
        <v>151</v>
      </c>
      <c r="K2006" s="1">
        <v>2026</v>
      </c>
    </row>
    <row r="2007" spans="1:11" x14ac:dyDescent="0.35">
      <c r="A2007" s="2">
        <v>46205</v>
      </c>
      <c r="B2007" t="s">
        <v>115</v>
      </c>
      <c r="C2007" t="s">
        <v>44</v>
      </c>
      <c r="D2007" s="1">
        <v>1</v>
      </c>
      <c r="E2007" s="5">
        <v>294.02</v>
      </c>
      <c r="F2007" s="1">
        <v>1</v>
      </c>
      <c r="G2007" s="5">
        <v>326.69</v>
      </c>
      <c r="H2007" t="s">
        <v>41</v>
      </c>
      <c r="I2007" t="s">
        <v>3</v>
      </c>
      <c r="J2007" s="1" t="s">
        <v>151</v>
      </c>
      <c r="K2007" s="1">
        <v>2026</v>
      </c>
    </row>
    <row r="2008" spans="1:11" x14ac:dyDescent="0.35">
      <c r="A2008" s="2">
        <v>46205</v>
      </c>
      <c r="B2008" t="s">
        <v>99</v>
      </c>
      <c r="C2008" t="s">
        <v>21</v>
      </c>
      <c r="D2008">
        <v>3</v>
      </c>
      <c r="E2008">
        <v>125.97</v>
      </c>
      <c r="F2008" s="1">
        <v>5</v>
      </c>
      <c r="G2008">
        <v>349.95</v>
      </c>
      <c r="H2008" t="s">
        <v>19</v>
      </c>
      <c r="I2008" t="s">
        <v>0</v>
      </c>
      <c r="J2008" t="s">
        <v>151</v>
      </c>
      <c r="K2008">
        <v>2026</v>
      </c>
    </row>
    <row r="2009" spans="1:11" x14ac:dyDescent="0.35">
      <c r="A2009" s="2">
        <v>46206</v>
      </c>
      <c r="B2009" t="s">
        <v>121</v>
      </c>
      <c r="C2009" t="s">
        <v>7</v>
      </c>
      <c r="D2009" s="1">
        <v>1</v>
      </c>
      <c r="E2009" s="5">
        <v>12</v>
      </c>
      <c r="F2009" s="1">
        <v>1</v>
      </c>
      <c r="G2009" s="5">
        <v>20</v>
      </c>
      <c r="H2009" t="s">
        <v>48</v>
      </c>
      <c r="I2009" t="s">
        <v>8</v>
      </c>
      <c r="J2009" s="1" t="s">
        <v>151</v>
      </c>
      <c r="K2009" s="1">
        <v>2026</v>
      </c>
    </row>
    <row r="2010" spans="1:11" x14ac:dyDescent="0.35">
      <c r="A2010" s="2">
        <v>46206</v>
      </c>
      <c r="B2010" t="s">
        <v>106</v>
      </c>
      <c r="C2010" t="s">
        <v>37</v>
      </c>
      <c r="D2010">
        <v>0</v>
      </c>
      <c r="E2010">
        <v>0</v>
      </c>
      <c r="F2010" s="1">
        <v>5</v>
      </c>
      <c r="G2010">
        <v>199.95</v>
      </c>
      <c r="H2010" t="s">
        <v>23</v>
      </c>
      <c r="I2010" t="s">
        <v>2</v>
      </c>
      <c r="J2010" t="s">
        <v>151</v>
      </c>
      <c r="K2010">
        <v>2026</v>
      </c>
    </row>
    <row r="2011" spans="1:11" x14ac:dyDescent="0.35">
      <c r="A2011" s="2">
        <v>46207</v>
      </c>
      <c r="B2011" t="s">
        <v>115</v>
      </c>
      <c r="C2011" t="s">
        <v>44</v>
      </c>
      <c r="D2011" s="1">
        <v>1</v>
      </c>
      <c r="E2011" s="5">
        <v>294.02</v>
      </c>
      <c r="F2011" s="1">
        <v>2</v>
      </c>
      <c r="G2011" s="5">
        <v>653.38</v>
      </c>
      <c r="H2011" t="s">
        <v>41</v>
      </c>
      <c r="I2011" t="s">
        <v>3</v>
      </c>
      <c r="J2011" s="1" t="s">
        <v>151</v>
      </c>
      <c r="K2011" s="1">
        <v>2026</v>
      </c>
    </row>
    <row r="2012" spans="1:11" x14ac:dyDescent="0.35">
      <c r="A2012" s="2">
        <v>46208</v>
      </c>
      <c r="B2012" t="s">
        <v>113</v>
      </c>
      <c r="C2012" t="s">
        <v>40</v>
      </c>
      <c r="D2012" s="1">
        <v>1</v>
      </c>
      <c r="E2012" s="5">
        <v>183.25</v>
      </c>
      <c r="F2012" s="1">
        <v>5</v>
      </c>
      <c r="G2012" s="5">
        <v>1077.95</v>
      </c>
      <c r="H2012" t="s">
        <v>41</v>
      </c>
      <c r="I2012" t="s">
        <v>3</v>
      </c>
      <c r="J2012" s="1" t="s">
        <v>151</v>
      </c>
      <c r="K2012" s="1">
        <v>2026</v>
      </c>
    </row>
    <row r="2013" spans="1:11" x14ac:dyDescent="0.35">
      <c r="A2013" s="2">
        <v>46209</v>
      </c>
      <c r="B2013" t="s">
        <v>97</v>
      </c>
      <c r="C2013" t="s">
        <v>18</v>
      </c>
      <c r="D2013" s="1">
        <v>2</v>
      </c>
      <c r="E2013" s="5">
        <v>349.98</v>
      </c>
      <c r="F2013" s="1">
        <v>4</v>
      </c>
      <c r="G2013" s="5">
        <v>999.96</v>
      </c>
      <c r="H2013" t="s">
        <v>19</v>
      </c>
      <c r="I2013" t="s">
        <v>0</v>
      </c>
      <c r="J2013" s="1" t="s">
        <v>151</v>
      </c>
      <c r="K2013" s="1">
        <v>2026</v>
      </c>
    </row>
    <row r="2014" spans="1:11" x14ac:dyDescent="0.35">
      <c r="A2014" s="2">
        <v>46210</v>
      </c>
      <c r="B2014" t="s">
        <v>119</v>
      </c>
      <c r="C2014" t="s">
        <v>45</v>
      </c>
      <c r="D2014" s="1">
        <v>3</v>
      </c>
      <c r="E2014" s="5">
        <v>105</v>
      </c>
      <c r="F2014" s="1">
        <v>4</v>
      </c>
      <c r="G2014" s="5">
        <v>280</v>
      </c>
      <c r="H2014" t="s">
        <v>46</v>
      </c>
      <c r="I2014" t="s">
        <v>4</v>
      </c>
      <c r="J2014" s="1" t="s">
        <v>151</v>
      </c>
      <c r="K2014" s="1">
        <v>2026</v>
      </c>
    </row>
    <row r="2015" spans="1:11" x14ac:dyDescent="0.35">
      <c r="A2015" s="2">
        <v>46210</v>
      </c>
      <c r="B2015" t="s">
        <v>101</v>
      </c>
      <c r="C2015" t="s">
        <v>24</v>
      </c>
      <c r="D2015">
        <v>3</v>
      </c>
      <c r="E2015">
        <v>42</v>
      </c>
      <c r="F2015" s="1">
        <v>5</v>
      </c>
      <c r="G2015">
        <v>139.94999999999999</v>
      </c>
      <c r="H2015" t="s">
        <v>23</v>
      </c>
      <c r="I2015" t="s">
        <v>0</v>
      </c>
      <c r="J2015" t="s">
        <v>151</v>
      </c>
      <c r="K2015">
        <v>2026</v>
      </c>
    </row>
    <row r="2016" spans="1:11" x14ac:dyDescent="0.35">
      <c r="A2016" s="2">
        <v>46211</v>
      </c>
      <c r="B2016" t="s">
        <v>110</v>
      </c>
      <c r="C2016" t="s">
        <v>32</v>
      </c>
      <c r="D2016" s="1">
        <v>3</v>
      </c>
      <c r="E2016" s="5">
        <v>69.09</v>
      </c>
      <c r="F2016" s="1">
        <v>1</v>
      </c>
      <c r="G2016" s="5">
        <v>41.88</v>
      </c>
      <c r="H2016" t="s">
        <v>33</v>
      </c>
      <c r="I2016" t="s">
        <v>2</v>
      </c>
      <c r="J2016" s="1" t="s">
        <v>151</v>
      </c>
      <c r="K2016" s="1">
        <v>2026</v>
      </c>
    </row>
    <row r="2017" spans="1:11" x14ac:dyDescent="0.35">
      <c r="A2017" s="2">
        <v>46212</v>
      </c>
      <c r="B2017" t="s">
        <v>121</v>
      </c>
      <c r="C2017" t="s">
        <v>7</v>
      </c>
      <c r="D2017" s="1">
        <v>1</v>
      </c>
      <c r="E2017" s="5">
        <v>12</v>
      </c>
      <c r="F2017" s="1">
        <v>4</v>
      </c>
      <c r="G2017" s="5">
        <v>80</v>
      </c>
      <c r="H2017" t="s">
        <v>48</v>
      </c>
      <c r="I2017" t="s">
        <v>8</v>
      </c>
      <c r="J2017" s="1" t="s">
        <v>151</v>
      </c>
      <c r="K2017" s="1">
        <v>2026</v>
      </c>
    </row>
    <row r="2018" spans="1:11" x14ac:dyDescent="0.35">
      <c r="A2018" s="2">
        <v>46213</v>
      </c>
      <c r="B2018" t="s">
        <v>106</v>
      </c>
      <c r="C2018" t="s">
        <v>37</v>
      </c>
      <c r="D2018" s="1">
        <v>2</v>
      </c>
      <c r="E2018" s="5">
        <v>43.98</v>
      </c>
      <c r="F2018" s="1">
        <v>3</v>
      </c>
      <c r="G2018" s="5">
        <v>119.97</v>
      </c>
      <c r="H2018" t="s">
        <v>23</v>
      </c>
      <c r="I2018" t="s">
        <v>2</v>
      </c>
      <c r="J2018" s="1" t="s">
        <v>151</v>
      </c>
      <c r="K2018" s="1">
        <v>2026</v>
      </c>
    </row>
    <row r="2019" spans="1:11" x14ac:dyDescent="0.35">
      <c r="A2019" s="2">
        <v>46214</v>
      </c>
      <c r="B2019" t="s">
        <v>109</v>
      </c>
      <c r="C2019" t="s">
        <v>31</v>
      </c>
      <c r="D2019" s="1">
        <v>3</v>
      </c>
      <c r="E2019" s="5">
        <v>269.73</v>
      </c>
      <c r="F2019" s="1">
        <v>2</v>
      </c>
      <c r="G2019" s="5">
        <v>239.76</v>
      </c>
      <c r="H2019" t="s">
        <v>33</v>
      </c>
      <c r="I2019" t="s">
        <v>2</v>
      </c>
      <c r="J2019" s="1" t="s">
        <v>151</v>
      </c>
      <c r="K2019" s="1">
        <v>2026</v>
      </c>
    </row>
    <row r="2020" spans="1:11" x14ac:dyDescent="0.35">
      <c r="A2020" s="2">
        <v>46214</v>
      </c>
      <c r="B2020" t="s">
        <v>116</v>
      </c>
      <c r="C2020" t="s">
        <v>37</v>
      </c>
      <c r="D2020">
        <v>1</v>
      </c>
      <c r="E2020">
        <v>20</v>
      </c>
      <c r="F2020" s="1">
        <v>5</v>
      </c>
      <c r="G2020">
        <v>199.95</v>
      </c>
      <c r="H2020" t="s">
        <v>23</v>
      </c>
      <c r="I2020" t="s">
        <v>3</v>
      </c>
      <c r="J2020" t="s">
        <v>151</v>
      </c>
      <c r="K2020">
        <v>2026</v>
      </c>
    </row>
    <row r="2021" spans="1:11" x14ac:dyDescent="0.35">
      <c r="A2021" s="2">
        <v>46215</v>
      </c>
      <c r="B2021" t="s">
        <v>100</v>
      </c>
      <c r="C2021" t="s">
        <v>22</v>
      </c>
      <c r="D2021" s="1">
        <v>1</v>
      </c>
      <c r="E2021" s="5">
        <v>10</v>
      </c>
      <c r="F2021" s="1">
        <v>1</v>
      </c>
      <c r="G2021" s="5">
        <v>19.989999999999998</v>
      </c>
      <c r="H2021" t="s">
        <v>23</v>
      </c>
      <c r="I2021" t="s">
        <v>0</v>
      </c>
      <c r="J2021" s="1" t="s">
        <v>151</v>
      </c>
      <c r="K2021" s="1">
        <v>2026</v>
      </c>
    </row>
    <row r="2022" spans="1:11" x14ac:dyDescent="0.35">
      <c r="A2022" s="2">
        <v>46215</v>
      </c>
      <c r="B2022" t="s">
        <v>96</v>
      </c>
      <c r="C2022" t="s">
        <v>1</v>
      </c>
      <c r="D2022">
        <v>0</v>
      </c>
      <c r="E2022">
        <v>0</v>
      </c>
      <c r="F2022" s="1">
        <v>5</v>
      </c>
      <c r="G2022">
        <v>2159.9499999999998</v>
      </c>
      <c r="H2022" t="s">
        <v>17</v>
      </c>
      <c r="I2022" t="s">
        <v>0</v>
      </c>
      <c r="J2022" t="s">
        <v>151</v>
      </c>
      <c r="K2022">
        <v>2026</v>
      </c>
    </row>
    <row r="2023" spans="1:11" x14ac:dyDescent="0.35">
      <c r="A2023" s="2">
        <v>46216</v>
      </c>
      <c r="B2023" t="s">
        <v>129</v>
      </c>
      <c r="C2023" t="s">
        <v>14</v>
      </c>
      <c r="D2023" s="1">
        <v>0</v>
      </c>
      <c r="E2023" s="5">
        <v>0</v>
      </c>
      <c r="F2023" s="1">
        <v>2</v>
      </c>
      <c r="G2023" s="5">
        <v>799.9</v>
      </c>
      <c r="H2023" t="s">
        <v>17</v>
      </c>
      <c r="I2023" t="s">
        <v>13</v>
      </c>
      <c r="J2023" s="1" t="s">
        <v>151</v>
      </c>
      <c r="K2023" s="1">
        <v>2026</v>
      </c>
    </row>
    <row r="2024" spans="1:11" x14ac:dyDescent="0.35">
      <c r="A2024" s="2">
        <v>46216</v>
      </c>
      <c r="B2024" t="s">
        <v>107</v>
      </c>
      <c r="C2024" t="s">
        <v>38</v>
      </c>
      <c r="D2024">
        <v>3</v>
      </c>
      <c r="E2024">
        <v>65.97</v>
      </c>
      <c r="F2024" s="1">
        <v>5</v>
      </c>
      <c r="G2024">
        <v>199.95</v>
      </c>
      <c r="H2024" t="s">
        <v>23</v>
      </c>
      <c r="I2024" t="s">
        <v>2</v>
      </c>
      <c r="J2024" t="s">
        <v>151</v>
      </c>
      <c r="K2024">
        <v>2026</v>
      </c>
    </row>
    <row r="2025" spans="1:11" x14ac:dyDescent="0.35">
      <c r="A2025" s="2">
        <v>46217</v>
      </c>
      <c r="B2025" t="s">
        <v>125</v>
      </c>
      <c r="C2025" t="s">
        <v>53</v>
      </c>
      <c r="D2025" s="1">
        <v>0</v>
      </c>
      <c r="E2025" s="5">
        <v>0</v>
      </c>
      <c r="F2025" s="1">
        <v>2</v>
      </c>
      <c r="G2025" s="5">
        <v>179.98</v>
      </c>
      <c r="H2025" t="s">
        <v>23</v>
      </c>
      <c r="I2025" t="s">
        <v>8</v>
      </c>
      <c r="J2025" s="1" t="s">
        <v>151</v>
      </c>
      <c r="K2025" s="1">
        <v>2026</v>
      </c>
    </row>
    <row r="2026" spans="1:11" x14ac:dyDescent="0.35">
      <c r="A2026" s="2">
        <v>46218</v>
      </c>
      <c r="B2026" t="s">
        <v>124</v>
      </c>
      <c r="C2026" t="s">
        <v>51</v>
      </c>
      <c r="D2026" s="1">
        <v>0</v>
      </c>
      <c r="E2026" s="5">
        <v>0</v>
      </c>
      <c r="F2026" s="1">
        <v>2</v>
      </c>
      <c r="G2026" s="5">
        <v>258</v>
      </c>
      <c r="H2026" t="s">
        <v>52</v>
      </c>
      <c r="I2026" t="s">
        <v>8</v>
      </c>
      <c r="J2026" s="1" t="s">
        <v>151</v>
      </c>
      <c r="K2026" s="1">
        <v>2026</v>
      </c>
    </row>
    <row r="2027" spans="1:11" x14ac:dyDescent="0.35">
      <c r="A2027" s="2">
        <v>46219</v>
      </c>
      <c r="B2027" t="s">
        <v>131</v>
      </c>
      <c r="C2027" t="s">
        <v>16</v>
      </c>
      <c r="D2027" s="1">
        <v>1</v>
      </c>
      <c r="E2027" s="5">
        <v>34.549999999999997</v>
      </c>
      <c r="F2027" s="1">
        <v>1</v>
      </c>
      <c r="G2027" s="5">
        <v>53.15</v>
      </c>
      <c r="H2027" t="s">
        <v>58</v>
      </c>
      <c r="I2027" t="s">
        <v>13</v>
      </c>
      <c r="J2027" s="1" t="s">
        <v>151</v>
      </c>
      <c r="K2027" s="1">
        <v>2026</v>
      </c>
    </row>
    <row r="2028" spans="1:11" x14ac:dyDescent="0.35">
      <c r="A2028" s="2">
        <v>46220</v>
      </c>
      <c r="B2028" t="s">
        <v>96</v>
      </c>
      <c r="C2028" t="s">
        <v>1</v>
      </c>
      <c r="D2028" s="1">
        <v>3</v>
      </c>
      <c r="E2028" s="5">
        <v>1036.77</v>
      </c>
      <c r="F2028" s="1">
        <v>2</v>
      </c>
      <c r="G2028" s="5">
        <v>863.98</v>
      </c>
      <c r="H2028" t="s">
        <v>17</v>
      </c>
      <c r="I2028" t="s">
        <v>0</v>
      </c>
      <c r="J2028" s="1" t="s">
        <v>151</v>
      </c>
      <c r="K2028" s="1">
        <v>2026</v>
      </c>
    </row>
    <row r="2029" spans="1:11" x14ac:dyDescent="0.35">
      <c r="A2029" s="2">
        <v>46221</v>
      </c>
      <c r="B2029" t="s">
        <v>99</v>
      </c>
      <c r="C2029" t="s">
        <v>21</v>
      </c>
      <c r="D2029" s="1">
        <v>1</v>
      </c>
      <c r="E2029" s="5">
        <v>41.99</v>
      </c>
      <c r="F2029" s="1">
        <v>2</v>
      </c>
      <c r="G2029" s="5">
        <v>139.97999999999999</v>
      </c>
      <c r="H2029" t="s">
        <v>19</v>
      </c>
      <c r="I2029" t="s">
        <v>0</v>
      </c>
      <c r="J2029" s="1" t="s">
        <v>151</v>
      </c>
      <c r="K2029" s="1">
        <v>2026</v>
      </c>
    </row>
    <row r="2030" spans="1:11" x14ac:dyDescent="0.35">
      <c r="A2030" s="2">
        <v>46222</v>
      </c>
      <c r="B2030" t="s">
        <v>98</v>
      </c>
      <c r="C2030" t="s">
        <v>20</v>
      </c>
      <c r="D2030" s="1">
        <v>1</v>
      </c>
      <c r="E2030" s="5">
        <v>64.989999999999995</v>
      </c>
      <c r="F2030" s="1">
        <v>2</v>
      </c>
      <c r="G2030" s="5">
        <v>199.98</v>
      </c>
      <c r="H2030" t="s">
        <v>19</v>
      </c>
      <c r="I2030" t="s">
        <v>0</v>
      </c>
      <c r="J2030" s="1" t="s">
        <v>151</v>
      </c>
      <c r="K2030" s="1">
        <v>2026</v>
      </c>
    </row>
    <row r="2031" spans="1:11" x14ac:dyDescent="0.35">
      <c r="A2031" s="2">
        <v>46223</v>
      </c>
      <c r="B2031" t="s">
        <v>113</v>
      </c>
      <c r="C2031" t="s">
        <v>40</v>
      </c>
      <c r="D2031" s="1">
        <v>2</v>
      </c>
      <c r="E2031" s="5">
        <v>366.5</v>
      </c>
      <c r="F2031" s="1">
        <v>2</v>
      </c>
      <c r="G2031" s="5">
        <v>431.18</v>
      </c>
      <c r="H2031" t="s">
        <v>41</v>
      </c>
      <c r="I2031" t="s">
        <v>3</v>
      </c>
      <c r="J2031" s="1" t="s">
        <v>151</v>
      </c>
      <c r="K2031" s="1">
        <v>2026</v>
      </c>
    </row>
    <row r="2032" spans="1:11" x14ac:dyDescent="0.35">
      <c r="A2032" s="2">
        <v>46224</v>
      </c>
      <c r="B2032" t="s">
        <v>107</v>
      </c>
      <c r="C2032" t="s">
        <v>38</v>
      </c>
      <c r="D2032" s="1">
        <v>3</v>
      </c>
      <c r="E2032" s="5">
        <v>65.97</v>
      </c>
      <c r="F2032" s="1">
        <v>1</v>
      </c>
      <c r="G2032" s="5">
        <v>39.99</v>
      </c>
      <c r="H2032" t="s">
        <v>23</v>
      </c>
      <c r="I2032" t="s">
        <v>2</v>
      </c>
      <c r="J2032" s="1" t="s">
        <v>151</v>
      </c>
      <c r="K2032" s="1">
        <v>2026</v>
      </c>
    </row>
    <row r="2033" spans="1:11" x14ac:dyDescent="0.35">
      <c r="A2033" s="2">
        <v>46224</v>
      </c>
      <c r="B2033" t="s">
        <v>103</v>
      </c>
      <c r="C2033" t="s">
        <v>27</v>
      </c>
      <c r="D2033">
        <v>3</v>
      </c>
      <c r="E2033">
        <v>703.5</v>
      </c>
      <c r="F2033" s="1">
        <v>5</v>
      </c>
      <c r="G2033">
        <v>1379.4</v>
      </c>
      <c r="H2033" t="s">
        <v>19</v>
      </c>
      <c r="I2033" t="s">
        <v>0</v>
      </c>
      <c r="J2033" t="s">
        <v>151</v>
      </c>
      <c r="K2033">
        <v>2026</v>
      </c>
    </row>
    <row r="2034" spans="1:11" x14ac:dyDescent="0.35">
      <c r="A2034" s="2">
        <v>46225</v>
      </c>
      <c r="B2034" t="s">
        <v>114</v>
      </c>
      <c r="C2034" t="s">
        <v>43</v>
      </c>
      <c r="D2034" s="1">
        <v>1</v>
      </c>
      <c r="E2034" s="5">
        <v>20</v>
      </c>
      <c r="F2034" s="1">
        <v>2</v>
      </c>
      <c r="G2034" s="5">
        <v>79.98</v>
      </c>
      <c r="H2034" t="s">
        <v>26</v>
      </c>
      <c r="I2034" t="s">
        <v>3</v>
      </c>
      <c r="J2034" s="1" t="s">
        <v>151</v>
      </c>
      <c r="K2034" s="1">
        <v>2026</v>
      </c>
    </row>
    <row r="2035" spans="1:11" x14ac:dyDescent="0.35">
      <c r="A2035" s="2">
        <v>46226</v>
      </c>
      <c r="B2035" t="s">
        <v>103</v>
      </c>
      <c r="C2035" t="s">
        <v>27</v>
      </c>
      <c r="D2035" s="1">
        <v>1</v>
      </c>
      <c r="E2035" s="5">
        <v>234.5</v>
      </c>
      <c r="F2035" s="1">
        <v>3</v>
      </c>
      <c r="G2035" s="5">
        <v>827.64</v>
      </c>
      <c r="H2035" t="s">
        <v>19</v>
      </c>
      <c r="I2035" t="s">
        <v>0</v>
      </c>
      <c r="J2035" s="1" t="s">
        <v>151</v>
      </c>
      <c r="K2035" s="1">
        <v>2026</v>
      </c>
    </row>
    <row r="2036" spans="1:11" x14ac:dyDescent="0.35">
      <c r="A2036" s="2">
        <v>46227</v>
      </c>
      <c r="B2036" t="s">
        <v>130</v>
      </c>
      <c r="C2036" t="s">
        <v>56</v>
      </c>
      <c r="D2036" s="1">
        <v>0</v>
      </c>
      <c r="E2036" s="5">
        <v>0</v>
      </c>
      <c r="F2036" s="1">
        <v>5</v>
      </c>
      <c r="G2036" s="5">
        <v>1745</v>
      </c>
      <c r="H2036" t="s">
        <v>57</v>
      </c>
      <c r="I2036" t="s">
        <v>13</v>
      </c>
      <c r="J2036" s="1" t="s">
        <v>151</v>
      </c>
      <c r="K2036" s="1">
        <v>2026</v>
      </c>
    </row>
    <row r="2037" spans="1:11" x14ac:dyDescent="0.35">
      <c r="A2037" s="2">
        <v>46228</v>
      </c>
      <c r="B2037" t="s">
        <v>121</v>
      </c>
      <c r="C2037" t="s">
        <v>7</v>
      </c>
      <c r="D2037" s="1">
        <v>2</v>
      </c>
      <c r="E2037" s="5">
        <v>24</v>
      </c>
      <c r="F2037" s="1">
        <v>2</v>
      </c>
      <c r="G2037" s="5">
        <v>40</v>
      </c>
      <c r="H2037" t="s">
        <v>48</v>
      </c>
      <c r="I2037" t="s">
        <v>8</v>
      </c>
      <c r="J2037" s="1" t="s">
        <v>151</v>
      </c>
      <c r="K2037" s="1">
        <v>2026</v>
      </c>
    </row>
    <row r="2038" spans="1:11" x14ac:dyDescent="0.35">
      <c r="A2038" s="2">
        <v>46229</v>
      </c>
      <c r="B2038" t="s">
        <v>126</v>
      </c>
      <c r="C2038" t="s">
        <v>9</v>
      </c>
      <c r="D2038" s="1">
        <v>0</v>
      </c>
      <c r="E2038" s="5">
        <v>0</v>
      </c>
      <c r="F2038" s="1">
        <v>3</v>
      </c>
      <c r="G2038" s="5">
        <v>269.97000000000003</v>
      </c>
      <c r="H2038" t="s">
        <v>54</v>
      </c>
      <c r="I2038" t="s">
        <v>8</v>
      </c>
      <c r="J2038" s="1" t="s">
        <v>151</v>
      </c>
      <c r="K2038" s="1">
        <v>2026</v>
      </c>
    </row>
    <row r="2039" spans="1:11" x14ac:dyDescent="0.35">
      <c r="A2039" s="2">
        <v>46230</v>
      </c>
      <c r="B2039" t="s">
        <v>116</v>
      </c>
      <c r="C2039" t="s">
        <v>37</v>
      </c>
      <c r="D2039" s="1">
        <v>3</v>
      </c>
      <c r="E2039" s="5">
        <v>60</v>
      </c>
      <c r="F2039" s="1">
        <v>1</v>
      </c>
      <c r="G2039" s="5">
        <v>39.99</v>
      </c>
      <c r="H2039" t="s">
        <v>23</v>
      </c>
      <c r="I2039" t="s">
        <v>3</v>
      </c>
      <c r="J2039" s="1" t="s">
        <v>151</v>
      </c>
      <c r="K2039" s="1">
        <v>2026</v>
      </c>
    </row>
    <row r="2040" spans="1:11" x14ac:dyDescent="0.35">
      <c r="A2040" s="2">
        <v>46231</v>
      </c>
      <c r="B2040" t="s">
        <v>119</v>
      </c>
      <c r="C2040" t="s">
        <v>45</v>
      </c>
      <c r="D2040" s="1">
        <v>3</v>
      </c>
      <c r="E2040" s="5">
        <v>105</v>
      </c>
      <c r="F2040" s="1">
        <v>2</v>
      </c>
      <c r="G2040" s="5">
        <v>140</v>
      </c>
      <c r="H2040" t="s">
        <v>46</v>
      </c>
      <c r="I2040" t="s">
        <v>4</v>
      </c>
      <c r="J2040" s="1" t="s">
        <v>151</v>
      </c>
      <c r="K2040" s="1">
        <v>2026</v>
      </c>
    </row>
    <row r="2041" spans="1:11" x14ac:dyDescent="0.35">
      <c r="A2041" s="2">
        <v>46232</v>
      </c>
      <c r="B2041" t="s">
        <v>111</v>
      </c>
      <c r="C2041" t="s">
        <v>34</v>
      </c>
      <c r="D2041" s="1">
        <v>0</v>
      </c>
      <c r="E2041" s="5">
        <v>0</v>
      </c>
      <c r="F2041" s="1">
        <v>3</v>
      </c>
      <c r="G2041" s="5">
        <v>359.97</v>
      </c>
      <c r="H2041" t="s">
        <v>35</v>
      </c>
      <c r="I2041" t="s">
        <v>2</v>
      </c>
      <c r="J2041" s="1" t="s">
        <v>151</v>
      </c>
      <c r="K2041" s="1">
        <v>2026</v>
      </c>
    </row>
    <row r="2042" spans="1:11" x14ac:dyDescent="0.35">
      <c r="A2042" s="2">
        <v>46233</v>
      </c>
      <c r="B2042" t="s">
        <v>110</v>
      </c>
      <c r="C2042" t="s">
        <v>32</v>
      </c>
      <c r="D2042" s="1">
        <v>0</v>
      </c>
      <c r="E2042" s="5">
        <v>0</v>
      </c>
      <c r="F2042" s="1">
        <v>1</v>
      </c>
      <c r="G2042" s="5">
        <v>41.88</v>
      </c>
      <c r="H2042" t="s">
        <v>33</v>
      </c>
      <c r="I2042" t="s">
        <v>2</v>
      </c>
      <c r="J2042" s="1" t="s">
        <v>151</v>
      </c>
      <c r="K2042" s="1">
        <v>2026</v>
      </c>
    </row>
    <row r="2043" spans="1:11" x14ac:dyDescent="0.35">
      <c r="A2043" s="2">
        <v>46233</v>
      </c>
      <c r="B2043" t="s">
        <v>100</v>
      </c>
      <c r="C2043" t="s">
        <v>22</v>
      </c>
      <c r="D2043" s="1">
        <v>0</v>
      </c>
      <c r="E2043" s="5">
        <v>0</v>
      </c>
      <c r="F2043" s="1">
        <v>5</v>
      </c>
      <c r="G2043" s="5">
        <v>99.95</v>
      </c>
      <c r="H2043" t="s">
        <v>23</v>
      </c>
      <c r="I2043" t="s">
        <v>0</v>
      </c>
      <c r="J2043" s="1" t="s">
        <v>151</v>
      </c>
      <c r="K2043" s="1">
        <v>2026</v>
      </c>
    </row>
    <row r="2044" spans="1:11" x14ac:dyDescent="0.35">
      <c r="A2044" s="2">
        <v>46234</v>
      </c>
      <c r="B2044" t="s">
        <v>125</v>
      </c>
      <c r="C2044" t="s">
        <v>53</v>
      </c>
      <c r="D2044" s="1">
        <v>1</v>
      </c>
      <c r="E2044" s="5">
        <v>62.99</v>
      </c>
      <c r="F2044" s="1">
        <v>5</v>
      </c>
      <c r="G2044" s="5">
        <v>449.95</v>
      </c>
      <c r="H2044" t="s">
        <v>23</v>
      </c>
      <c r="I2044" t="s">
        <v>8</v>
      </c>
      <c r="J2044" s="1" t="s">
        <v>151</v>
      </c>
      <c r="K2044" s="1">
        <v>2026</v>
      </c>
    </row>
    <row r="2045" spans="1:11" x14ac:dyDescent="0.35">
      <c r="A2045" s="2">
        <v>46235</v>
      </c>
      <c r="B2045" t="s">
        <v>129</v>
      </c>
      <c r="C2045" t="s">
        <v>14</v>
      </c>
      <c r="D2045" s="1">
        <v>3</v>
      </c>
      <c r="E2045" s="5">
        <v>1079.8799999999999</v>
      </c>
      <c r="F2045" s="1">
        <v>3</v>
      </c>
      <c r="G2045" s="5">
        <v>1199.8499999999999</v>
      </c>
      <c r="H2045" t="s">
        <v>17</v>
      </c>
      <c r="I2045" t="s">
        <v>13</v>
      </c>
      <c r="J2045" s="1" t="s">
        <v>152</v>
      </c>
      <c r="K2045" s="1">
        <v>2026</v>
      </c>
    </row>
    <row r="2046" spans="1:11" x14ac:dyDescent="0.35">
      <c r="A2046" s="2">
        <v>46235</v>
      </c>
      <c r="B2046" t="s">
        <v>122</v>
      </c>
      <c r="C2046" t="s">
        <v>49</v>
      </c>
      <c r="D2046" s="1">
        <v>1</v>
      </c>
      <c r="E2046" s="5">
        <v>211.65</v>
      </c>
      <c r="F2046" s="1">
        <v>5</v>
      </c>
      <c r="G2046" s="5">
        <v>1245</v>
      </c>
      <c r="H2046" t="s">
        <v>133</v>
      </c>
      <c r="I2046" t="s">
        <v>8</v>
      </c>
      <c r="J2046" s="1" t="s">
        <v>152</v>
      </c>
      <c r="K2046" s="1">
        <v>2026</v>
      </c>
    </row>
    <row r="2047" spans="1:11" x14ac:dyDescent="0.35">
      <c r="A2047" s="2">
        <v>46236</v>
      </c>
      <c r="B2047" t="s">
        <v>125</v>
      </c>
      <c r="C2047" t="s">
        <v>53</v>
      </c>
      <c r="D2047" s="1">
        <v>1</v>
      </c>
      <c r="E2047" s="5">
        <v>62.99</v>
      </c>
      <c r="F2047" s="1">
        <v>5</v>
      </c>
      <c r="G2047" s="5">
        <v>449.95</v>
      </c>
      <c r="H2047" t="s">
        <v>23</v>
      </c>
      <c r="I2047" t="s">
        <v>8</v>
      </c>
      <c r="J2047" s="1" t="s">
        <v>152</v>
      </c>
      <c r="K2047" s="1">
        <v>2026</v>
      </c>
    </row>
    <row r="2048" spans="1:11" x14ac:dyDescent="0.35">
      <c r="A2048" s="2">
        <v>46237</v>
      </c>
      <c r="B2048" t="s">
        <v>110</v>
      </c>
      <c r="C2048" t="s">
        <v>32</v>
      </c>
      <c r="D2048" s="1">
        <v>3</v>
      </c>
      <c r="E2048" s="5">
        <v>69.09</v>
      </c>
      <c r="F2048" s="1">
        <v>3</v>
      </c>
      <c r="G2048" s="5">
        <v>125.64</v>
      </c>
      <c r="H2048" t="s">
        <v>33</v>
      </c>
      <c r="I2048" t="s">
        <v>2</v>
      </c>
      <c r="J2048" s="1" t="s">
        <v>152</v>
      </c>
      <c r="K2048" s="1">
        <v>2026</v>
      </c>
    </row>
    <row r="2049" spans="1:11" x14ac:dyDescent="0.35">
      <c r="A2049" s="2">
        <v>46238</v>
      </c>
      <c r="B2049" t="s">
        <v>101</v>
      </c>
      <c r="C2049" t="s">
        <v>24</v>
      </c>
      <c r="D2049" s="1">
        <v>2</v>
      </c>
      <c r="E2049" s="5">
        <v>28</v>
      </c>
      <c r="F2049" s="1">
        <v>5</v>
      </c>
      <c r="G2049" s="5">
        <v>139.94999999999999</v>
      </c>
      <c r="H2049" t="s">
        <v>23</v>
      </c>
      <c r="I2049" t="s">
        <v>0</v>
      </c>
      <c r="J2049" s="1" t="s">
        <v>152</v>
      </c>
      <c r="K2049" s="1">
        <v>2026</v>
      </c>
    </row>
    <row r="2050" spans="1:11" x14ac:dyDescent="0.35">
      <c r="A2050" s="2">
        <v>46239</v>
      </c>
      <c r="B2050" t="s">
        <v>114</v>
      </c>
      <c r="C2050" t="s">
        <v>43</v>
      </c>
      <c r="D2050" s="1">
        <v>0</v>
      </c>
      <c r="E2050" s="5">
        <v>0</v>
      </c>
      <c r="F2050" s="1">
        <v>1</v>
      </c>
      <c r="G2050" s="5">
        <v>39.99</v>
      </c>
      <c r="H2050" t="s">
        <v>26</v>
      </c>
      <c r="I2050" t="s">
        <v>3</v>
      </c>
      <c r="J2050" s="1" t="s">
        <v>152</v>
      </c>
      <c r="K2050" s="1">
        <v>2026</v>
      </c>
    </row>
    <row r="2051" spans="1:11" x14ac:dyDescent="0.35">
      <c r="A2051" s="2">
        <v>46240</v>
      </c>
      <c r="B2051" t="s">
        <v>125</v>
      </c>
      <c r="C2051" t="s">
        <v>53</v>
      </c>
      <c r="D2051" s="1">
        <v>0</v>
      </c>
      <c r="E2051" s="5">
        <v>0</v>
      </c>
      <c r="F2051" s="1">
        <v>1</v>
      </c>
      <c r="G2051" s="5">
        <v>89.99</v>
      </c>
      <c r="H2051" t="s">
        <v>23</v>
      </c>
      <c r="I2051" t="s">
        <v>8</v>
      </c>
      <c r="J2051" s="1" t="s">
        <v>152</v>
      </c>
      <c r="K2051" s="1">
        <v>2026</v>
      </c>
    </row>
    <row r="2052" spans="1:11" x14ac:dyDescent="0.35">
      <c r="A2052" s="2">
        <v>46240</v>
      </c>
      <c r="B2052" t="s">
        <v>100</v>
      </c>
      <c r="C2052" t="s">
        <v>22</v>
      </c>
      <c r="D2052" s="1">
        <v>0</v>
      </c>
      <c r="E2052" s="5">
        <v>0</v>
      </c>
      <c r="F2052" s="1">
        <v>5</v>
      </c>
      <c r="G2052" s="5">
        <v>99.95</v>
      </c>
      <c r="H2052" t="s">
        <v>23</v>
      </c>
      <c r="I2052" t="s">
        <v>0</v>
      </c>
      <c r="J2052" s="1" t="s">
        <v>152</v>
      </c>
      <c r="K2052" s="1">
        <v>2026</v>
      </c>
    </row>
    <row r="2053" spans="1:11" x14ac:dyDescent="0.35">
      <c r="A2053" s="2">
        <v>46241</v>
      </c>
      <c r="B2053" t="s">
        <v>114</v>
      </c>
      <c r="C2053" t="s">
        <v>43</v>
      </c>
      <c r="D2053" s="1">
        <v>2</v>
      </c>
      <c r="E2053" s="5">
        <v>40</v>
      </c>
      <c r="F2053" s="1">
        <v>2</v>
      </c>
      <c r="G2053" s="5">
        <v>79.98</v>
      </c>
      <c r="H2053" t="s">
        <v>26</v>
      </c>
      <c r="I2053" t="s">
        <v>3</v>
      </c>
      <c r="J2053" s="1" t="s">
        <v>152</v>
      </c>
      <c r="K2053" s="1">
        <v>2026</v>
      </c>
    </row>
    <row r="2054" spans="1:11" x14ac:dyDescent="0.35">
      <c r="A2054" s="2">
        <v>46242</v>
      </c>
      <c r="B2054" t="s">
        <v>117</v>
      </c>
      <c r="C2054" t="s">
        <v>42</v>
      </c>
      <c r="D2054" s="1">
        <v>3</v>
      </c>
      <c r="E2054" s="5">
        <v>1754.97</v>
      </c>
      <c r="F2054" s="1">
        <v>2</v>
      </c>
      <c r="G2054" s="5">
        <v>1299.98</v>
      </c>
      <c r="H2054" t="s">
        <v>29</v>
      </c>
      <c r="I2054" t="s">
        <v>3</v>
      </c>
      <c r="J2054" s="1" t="s">
        <v>152</v>
      </c>
      <c r="K2054" s="1">
        <v>2026</v>
      </c>
    </row>
    <row r="2055" spans="1:11" x14ac:dyDescent="0.35">
      <c r="A2055" s="2">
        <v>46242</v>
      </c>
      <c r="B2055" t="s">
        <v>118</v>
      </c>
      <c r="C2055" t="s">
        <v>5</v>
      </c>
      <c r="D2055" s="1">
        <v>1</v>
      </c>
      <c r="E2055" s="5">
        <v>4495.5</v>
      </c>
      <c r="F2055" s="1">
        <v>5</v>
      </c>
      <c r="G2055" s="5">
        <v>24975</v>
      </c>
      <c r="H2055" t="s">
        <v>17</v>
      </c>
      <c r="I2055" t="s">
        <v>4</v>
      </c>
      <c r="J2055" s="1" t="s">
        <v>152</v>
      </c>
      <c r="K2055" s="1">
        <v>2026</v>
      </c>
    </row>
    <row r="2056" spans="1:11" x14ac:dyDescent="0.35">
      <c r="A2056" s="2">
        <v>46243</v>
      </c>
      <c r="B2056" t="s">
        <v>128</v>
      </c>
      <c r="C2056" t="s">
        <v>11</v>
      </c>
      <c r="D2056" s="1">
        <v>3</v>
      </c>
      <c r="E2056" s="5">
        <v>224.96999999999997</v>
      </c>
      <c r="F2056" s="1">
        <v>2</v>
      </c>
      <c r="G2056" s="5">
        <v>199.98</v>
      </c>
      <c r="H2056" t="s">
        <v>23</v>
      </c>
      <c r="I2056" t="s">
        <v>12</v>
      </c>
      <c r="J2056" s="1" t="s">
        <v>152</v>
      </c>
      <c r="K2056" s="1">
        <v>2026</v>
      </c>
    </row>
    <row r="2057" spans="1:11" x14ac:dyDescent="0.35">
      <c r="A2057" s="2">
        <v>46243</v>
      </c>
      <c r="B2057" t="s">
        <v>98</v>
      </c>
      <c r="C2057" t="s">
        <v>20</v>
      </c>
      <c r="D2057" s="1">
        <v>3</v>
      </c>
      <c r="E2057" s="5">
        <v>194.96999999999997</v>
      </c>
      <c r="F2057" s="1">
        <v>5</v>
      </c>
      <c r="G2057" s="5">
        <v>499.95</v>
      </c>
      <c r="H2057" t="s">
        <v>19</v>
      </c>
      <c r="I2057" t="s">
        <v>0</v>
      </c>
      <c r="J2057" s="1" t="s">
        <v>152</v>
      </c>
      <c r="K2057" s="1">
        <v>2026</v>
      </c>
    </row>
    <row r="2058" spans="1:11" x14ac:dyDescent="0.35">
      <c r="A2058" s="2">
        <v>46244</v>
      </c>
      <c r="B2058" t="s">
        <v>99</v>
      </c>
      <c r="C2058" t="s">
        <v>21</v>
      </c>
      <c r="D2058" s="1">
        <v>1</v>
      </c>
      <c r="E2058" s="5">
        <v>41.99</v>
      </c>
      <c r="F2058" s="1">
        <v>1</v>
      </c>
      <c r="G2058" s="5">
        <v>69.989999999999995</v>
      </c>
      <c r="H2058" t="s">
        <v>19</v>
      </c>
      <c r="I2058" t="s">
        <v>0</v>
      </c>
      <c r="J2058" s="1" t="s">
        <v>152</v>
      </c>
      <c r="K2058" s="1">
        <v>2026</v>
      </c>
    </row>
    <row r="2059" spans="1:11" x14ac:dyDescent="0.35">
      <c r="A2059" s="2">
        <v>46245</v>
      </c>
      <c r="B2059" t="s">
        <v>117</v>
      </c>
      <c r="C2059" t="s">
        <v>42</v>
      </c>
      <c r="D2059" s="1">
        <v>3</v>
      </c>
      <c r="E2059" s="5">
        <v>1754.97</v>
      </c>
      <c r="F2059" s="1">
        <v>2</v>
      </c>
      <c r="G2059" s="5">
        <v>1299.98</v>
      </c>
      <c r="H2059" t="s">
        <v>29</v>
      </c>
      <c r="I2059" t="s">
        <v>3</v>
      </c>
      <c r="J2059" s="1" t="s">
        <v>152</v>
      </c>
      <c r="K2059" s="1">
        <v>2026</v>
      </c>
    </row>
    <row r="2060" spans="1:11" x14ac:dyDescent="0.35">
      <c r="A2060" s="2">
        <v>46246</v>
      </c>
      <c r="B2060" t="s">
        <v>127</v>
      </c>
      <c r="C2060" t="s">
        <v>10</v>
      </c>
      <c r="D2060" s="1">
        <v>1</v>
      </c>
      <c r="E2060" s="5">
        <v>38.99</v>
      </c>
      <c r="F2060" s="1">
        <v>1</v>
      </c>
      <c r="G2060" s="5">
        <v>59.99</v>
      </c>
      <c r="H2060" t="s">
        <v>55</v>
      </c>
      <c r="I2060" t="s">
        <v>12</v>
      </c>
      <c r="J2060" s="1" t="s">
        <v>152</v>
      </c>
      <c r="K2060" s="1">
        <v>2026</v>
      </c>
    </row>
    <row r="2061" spans="1:11" x14ac:dyDescent="0.35">
      <c r="A2061" s="2">
        <v>46247</v>
      </c>
      <c r="B2061" t="s">
        <v>101</v>
      </c>
      <c r="C2061" t="s">
        <v>24</v>
      </c>
      <c r="D2061" s="1">
        <v>2</v>
      </c>
      <c r="E2061" s="5">
        <v>28</v>
      </c>
      <c r="F2061" s="1">
        <v>1</v>
      </c>
      <c r="G2061" s="5">
        <v>27.99</v>
      </c>
      <c r="H2061" t="s">
        <v>23</v>
      </c>
      <c r="I2061" t="s">
        <v>0</v>
      </c>
      <c r="J2061" s="1" t="s">
        <v>152</v>
      </c>
      <c r="K2061" s="1">
        <v>2026</v>
      </c>
    </row>
    <row r="2062" spans="1:11" x14ac:dyDescent="0.35">
      <c r="A2062" s="2">
        <v>46248</v>
      </c>
      <c r="B2062" t="s">
        <v>127</v>
      </c>
      <c r="C2062" t="s">
        <v>10</v>
      </c>
      <c r="D2062" s="1">
        <v>2</v>
      </c>
      <c r="E2062" s="5">
        <v>77.98</v>
      </c>
      <c r="F2062" s="1">
        <v>3</v>
      </c>
      <c r="G2062" s="5">
        <v>179.97</v>
      </c>
      <c r="H2062" t="s">
        <v>55</v>
      </c>
      <c r="I2062" t="s">
        <v>12</v>
      </c>
      <c r="J2062" s="1" t="s">
        <v>152</v>
      </c>
      <c r="K2062" s="1">
        <v>2026</v>
      </c>
    </row>
    <row r="2063" spans="1:11" x14ac:dyDescent="0.35">
      <c r="A2063" s="2">
        <v>46249</v>
      </c>
      <c r="B2063" t="s">
        <v>99</v>
      </c>
      <c r="C2063" t="s">
        <v>21</v>
      </c>
      <c r="D2063" s="1">
        <v>1</v>
      </c>
      <c r="E2063" s="5">
        <v>41.99</v>
      </c>
      <c r="F2063" s="1">
        <v>2</v>
      </c>
      <c r="G2063" s="5">
        <v>139.97999999999999</v>
      </c>
      <c r="H2063" t="s">
        <v>19</v>
      </c>
      <c r="I2063" t="s">
        <v>0</v>
      </c>
      <c r="J2063" s="1" t="s">
        <v>152</v>
      </c>
      <c r="K2063" s="1">
        <v>2026</v>
      </c>
    </row>
    <row r="2064" spans="1:11" x14ac:dyDescent="0.35">
      <c r="A2064" s="2">
        <v>46250</v>
      </c>
      <c r="B2064" t="s">
        <v>116</v>
      </c>
      <c r="C2064" t="s">
        <v>37</v>
      </c>
      <c r="D2064" s="1">
        <v>1</v>
      </c>
      <c r="E2064" s="5">
        <v>20</v>
      </c>
      <c r="F2064" s="1">
        <v>3</v>
      </c>
      <c r="G2064" s="5">
        <v>119.97</v>
      </c>
      <c r="H2064" t="s">
        <v>23</v>
      </c>
      <c r="I2064" t="s">
        <v>3</v>
      </c>
      <c r="J2064" s="1" t="s">
        <v>152</v>
      </c>
      <c r="K2064" s="1">
        <v>2026</v>
      </c>
    </row>
    <row r="2065" spans="1:11" x14ac:dyDescent="0.35">
      <c r="A2065" s="2">
        <v>46251</v>
      </c>
      <c r="B2065" t="s">
        <v>107</v>
      </c>
      <c r="C2065" t="s">
        <v>38</v>
      </c>
      <c r="D2065" s="1">
        <v>0</v>
      </c>
      <c r="E2065" s="5">
        <v>0</v>
      </c>
      <c r="F2065" s="1">
        <v>2</v>
      </c>
      <c r="G2065" s="5">
        <v>79.98</v>
      </c>
      <c r="H2065" t="s">
        <v>23</v>
      </c>
      <c r="I2065" t="s">
        <v>2</v>
      </c>
      <c r="J2065" s="1" t="s">
        <v>152</v>
      </c>
      <c r="K2065" s="1">
        <v>2026</v>
      </c>
    </row>
    <row r="2066" spans="1:11" x14ac:dyDescent="0.35">
      <c r="A2066" s="2">
        <v>46252</v>
      </c>
      <c r="B2066" t="s">
        <v>120</v>
      </c>
      <c r="C2066" t="s">
        <v>6</v>
      </c>
      <c r="D2066" s="1">
        <v>1</v>
      </c>
      <c r="E2066" s="5">
        <v>12600</v>
      </c>
      <c r="F2066" s="1">
        <v>2</v>
      </c>
      <c r="G2066" s="5">
        <v>28000</v>
      </c>
      <c r="H2066" t="s">
        <v>47</v>
      </c>
      <c r="I2066" t="s">
        <v>4</v>
      </c>
      <c r="J2066" s="1" t="s">
        <v>152</v>
      </c>
      <c r="K2066" s="1">
        <v>2026</v>
      </c>
    </row>
    <row r="2067" spans="1:11" x14ac:dyDescent="0.35">
      <c r="A2067" s="2">
        <v>46253</v>
      </c>
      <c r="B2067" t="s">
        <v>112</v>
      </c>
      <c r="C2067" t="s">
        <v>39</v>
      </c>
      <c r="D2067" s="1">
        <v>3</v>
      </c>
      <c r="E2067" s="5">
        <v>623.97</v>
      </c>
      <c r="F2067" s="1">
        <v>1</v>
      </c>
      <c r="G2067" s="5">
        <v>259.99</v>
      </c>
      <c r="H2067" t="s">
        <v>29</v>
      </c>
      <c r="I2067" t="s">
        <v>3</v>
      </c>
      <c r="J2067" s="1" t="s">
        <v>152</v>
      </c>
      <c r="K2067" s="1">
        <v>2026</v>
      </c>
    </row>
    <row r="2068" spans="1:11" x14ac:dyDescent="0.35">
      <c r="A2068" s="2">
        <v>46254</v>
      </c>
      <c r="B2068" t="s">
        <v>117</v>
      </c>
      <c r="C2068" t="s">
        <v>42</v>
      </c>
      <c r="D2068" s="1">
        <v>3</v>
      </c>
      <c r="E2068" s="5">
        <v>1754.97</v>
      </c>
      <c r="F2068" s="1">
        <v>4</v>
      </c>
      <c r="G2068" s="5">
        <v>2599.96</v>
      </c>
      <c r="H2068" t="s">
        <v>29</v>
      </c>
      <c r="I2068" t="s">
        <v>3</v>
      </c>
      <c r="J2068" s="1" t="s">
        <v>152</v>
      </c>
      <c r="K2068" s="1">
        <v>2026</v>
      </c>
    </row>
    <row r="2069" spans="1:11" x14ac:dyDescent="0.35">
      <c r="A2069" s="2">
        <v>46254</v>
      </c>
      <c r="B2069" t="s">
        <v>106</v>
      </c>
      <c r="C2069" t="s">
        <v>37</v>
      </c>
      <c r="D2069" s="1">
        <v>3</v>
      </c>
      <c r="E2069" s="5">
        <v>65.97</v>
      </c>
      <c r="F2069" s="1">
        <v>5</v>
      </c>
      <c r="G2069" s="5">
        <v>199.95</v>
      </c>
      <c r="H2069" t="s">
        <v>23</v>
      </c>
      <c r="I2069" t="s">
        <v>2</v>
      </c>
      <c r="J2069" s="1" t="s">
        <v>152</v>
      </c>
      <c r="K2069" s="1">
        <v>2026</v>
      </c>
    </row>
    <row r="2070" spans="1:11" x14ac:dyDescent="0.35">
      <c r="A2070" s="2">
        <v>46255</v>
      </c>
      <c r="B2070" t="s">
        <v>106</v>
      </c>
      <c r="C2070" t="s">
        <v>37</v>
      </c>
      <c r="D2070" s="1">
        <v>3</v>
      </c>
      <c r="E2070" s="5">
        <v>65.97</v>
      </c>
      <c r="F2070" s="1">
        <v>2</v>
      </c>
      <c r="G2070" s="5">
        <v>79.98</v>
      </c>
      <c r="H2070" t="s">
        <v>23</v>
      </c>
      <c r="I2070" t="s">
        <v>2</v>
      </c>
      <c r="J2070" s="1" t="s">
        <v>152</v>
      </c>
      <c r="K2070" s="1">
        <v>2026</v>
      </c>
    </row>
    <row r="2071" spans="1:11" x14ac:dyDescent="0.35">
      <c r="A2071" s="2">
        <v>46256</v>
      </c>
      <c r="B2071" t="s">
        <v>101</v>
      </c>
      <c r="C2071" t="s">
        <v>24</v>
      </c>
      <c r="D2071" s="1">
        <v>3</v>
      </c>
      <c r="E2071" s="5">
        <v>42</v>
      </c>
      <c r="F2071" s="1">
        <v>2</v>
      </c>
      <c r="G2071" s="5">
        <v>55.98</v>
      </c>
      <c r="H2071" t="s">
        <v>23</v>
      </c>
      <c r="I2071" t="s">
        <v>0</v>
      </c>
      <c r="J2071" s="1" t="s">
        <v>152</v>
      </c>
      <c r="K2071" s="1">
        <v>2026</v>
      </c>
    </row>
    <row r="2072" spans="1:11" x14ac:dyDescent="0.35">
      <c r="A2072" s="2">
        <v>46256</v>
      </c>
      <c r="B2072" t="s">
        <v>98</v>
      </c>
      <c r="C2072" t="s">
        <v>20</v>
      </c>
      <c r="D2072" s="1">
        <v>3</v>
      </c>
      <c r="E2072" s="5">
        <v>194.96999999999997</v>
      </c>
      <c r="F2072" s="1">
        <v>5</v>
      </c>
      <c r="G2072" s="5">
        <v>499.95</v>
      </c>
      <c r="H2072" t="s">
        <v>19</v>
      </c>
      <c r="I2072" t="s">
        <v>0</v>
      </c>
      <c r="J2072" s="1" t="s">
        <v>152</v>
      </c>
      <c r="K2072" s="1">
        <v>2026</v>
      </c>
    </row>
    <row r="2073" spans="1:11" x14ac:dyDescent="0.35">
      <c r="A2073" s="2">
        <v>46257</v>
      </c>
      <c r="B2073" t="s">
        <v>122</v>
      </c>
      <c r="C2073" t="s">
        <v>49</v>
      </c>
      <c r="D2073" s="1">
        <v>1</v>
      </c>
      <c r="E2073" s="5">
        <v>211.65</v>
      </c>
      <c r="F2073" s="1">
        <v>1</v>
      </c>
      <c r="G2073" s="5">
        <v>249</v>
      </c>
      <c r="H2073" t="s">
        <v>133</v>
      </c>
      <c r="I2073" t="s">
        <v>8</v>
      </c>
      <c r="J2073" s="1" t="s">
        <v>152</v>
      </c>
      <c r="K2073" s="1">
        <v>2026</v>
      </c>
    </row>
    <row r="2074" spans="1:11" x14ac:dyDescent="0.35">
      <c r="A2074" s="2">
        <v>46258</v>
      </c>
      <c r="B2074" t="s">
        <v>124</v>
      </c>
      <c r="C2074" t="s">
        <v>51</v>
      </c>
      <c r="D2074" s="1">
        <v>1</v>
      </c>
      <c r="E2074" s="5">
        <v>96.75</v>
      </c>
      <c r="F2074" s="1">
        <v>3</v>
      </c>
      <c r="G2074" s="5">
        <v>387</v>
      </c>
      <c r="H2074" t="s">
        <v>52</v>
      </c>
      <c r="I2074" t="s">
        <v>8</v>
      </c>
      <c r="J2074" s="1" t="s">
        <v>152</v>
      </c>
      <c r="K2074" s="1">
        <v>2026</v>
      </c>
    </row>
    <row r="2075" spans="1:11" x14ac:dyDescent="0.35">
      <c r="A2075" s="2">
        <v>46259</v>
      </c>
      <c r="B2075" t="s">
        <v>105</v>
      </c>
      <c r="C2075" t="s">
        <v>36</v>
      </c>
      <c r="D2075" s="1">
        <v>0</v>
      </c>
      <c r="E2075" s="5">
        <v>0</v>
      </c>
      <c r="F2075" s="1">
        <v>5</v>
      </c>
      <c r="G2075" s="5">
        <v>299.95</v>
      </c>
      <c r="H2075" t="s">
        <v>35</v>
      </c>
      <c r="I2075" t="s">
        <v>2</v>
      </c>
      <c r="J2075" s="1" t="s">
        <v>152</v>
      </c>
      <c r="K2075" s="1">
        <v>2026</v>
      </c>
    </row>
    <row r="2076" spans="1:11" x14ac:dyDescent="0.35">
      <c r="A2076" s="2">
        <v>46260</v>
      </c>
      <c r="B2076" t="s">
        <v>102</v>
      </c>
      <c r="C2076" t="s">
        <v>25</v>
      </c>
      <c r="D2076" s="1">
        <v>3</v>
      </c>
      <c r="E2076" s="5">
        <v>45</v>
      </c>
      <c r="F2076" s="1">
        <v>2</v>
      </c>
      <c r="G2076" s="5">
        <v>59.98</v>
      </c>
      <c r="H2076" t="s">
        <v>26</v>
      </c>
      <c r="I2076" t="s">
        <v>0</v>
      </c>
      <c r="J2076" s="1" t="s">
        <v>152</v>
      </c>
      <c r="K2076" s="1">
        <v>2026</v>
      </c>
    </row>
    <row r="2077" spans="1:11" x14ac:dyDescent="0.35">
      <c r="A2077" s="2">
        <v>46261</v>
      </c>
      <c r="B2077" t="s">
        <v>105</v>
      </c>
      <c r="C2077" t="s">
        <v>36</v>
      </c>
      <c r="D2077" s="1">
        <v>3</v>
      </c>
      <c r="E2077" s="5">
        <v>116.97</v>
      </c>
      <c r="F2077" s="1">
        <v>5</v>
      </c>
      <c r="G2077" s="5">
        <v>299.95</v>
      </c>
      <c r="H2077" t="s">
        <v>35</v>
      </c>
      <c r="I2077" t="s">
        <v>2</v>
      </c>
      <c r="J2077" s="1" t="s">
        <v>152</v>
      </c>
      <c r="K2077" s="1">
        <v>2026</v>
      </c>
    </row>
    <row r="2078" spans="1:11" x14ac:dyDescent="0.35">
      <c r="A2078" s="2">
        <v>46262</v>
      </c>
      <c r="B2078" t="s">
        <v>113</v>
      </c>
      <c r="C2078" t="s">
        <v>40</v>
      </c>
      <c r="D2078" s="1">
        <v>2</v>
      </c>
      <c r="E2078" s="5">
        <v>366.5</v>
      </c>
      <c r="F2078" s="1">
        <v>4</v>
      </c>
      <c r="G2078" s="5">
        <v>862.36</v>
      </c>
      <c r="H2078" t="s">
        <v>41</v>
      </c>
      <c r="I2078" t="s">
        <v>3</v>
      </c>
      <c r="J2078" s="1" t="s">
        <v>152</v>
      </c>
      <c r="K2078" s="1">
        <v>2026</v>
      </c>
    </row>
    <row r="2079" spans="1:11" x14ac:dyDescent="0.35">
      <c r="A2079" s="2">
        <v>46263</v>
      </c>
      <c r="B2079" t="s">
        <v>110</v>
      </c>
      <c r="C2079" t="s">
        <v>32</v>
      </c>
      <c r="D2079" s="1">
        <v>3</v>
      </c>
      <c r="E2079" s="5">
        <v>69.09</v>
      </c>
      <c r="F2079" s="1">
        <v>2</v>
      </c>
      <c r="G2079" s="5">
        <v>83.76</v>
      </c>
      <c r="H2079" t="s">
        <v>33</v>
      </c>
      <c r="I2079" t="s">
        <v>2</v>
      </c>
      <c r="J2079" s="1" t="s">
        <v>152</v>
      </c>
      <c r="K2079" s="1">
        <v>2026</v>
      </c>
    </row>
    <row r="2080" spans="1:11" x14ac:dyDescent="0.35">
      <c r="A2080" s="2">
        <v>46264</v>
      </c>
      <c r="B2080" t="s">
        <v>111</v>
      </c>
      <c r="C2080" t="s">
        <v>34</v>
      </c>
      <c r="D2080" s="1">
        <v>3</v>
      </c>
      <c r="E2080" s="5">
        <v>269.96999999999997</v>
      </c>
      <c r="F2080" s="1">
        <v>4</v>
      </c>
      <c r="G2080" s="5">
        <v>479.96</v>
      </c>
      <c r="H2080" t="s">
        <v>35</v>
      </c>
      <c r="I2080" t="s">
        <v>2</v>
      </c>
      <c r="J2080" s="1" t="s">
        <v>152</v>
      </c>
      <c r="K2080" s="1">
        <v>2026</v>
      </c>
    </row>
    <row r="2081" spans="1:11" x14ac:dyDescent="0.35">
      <c r="A2081" s="2">
        <v>46265</v>
      </c>
      <c r="B2081" t="s">
        <v>107</v>
      </c>
      <c r="C2081" t="s">
        <v>38</v>
      </c>
      <c r="D2081" s="1">
        <v>1</v>
      </c>
      <c r="E2081" s="5">
        <v>21.99</v>
      </c>
      <c r="F2081" s="1">
        <v>5</v>
      </c>
      <c r="G2081" s="5">
        <v>199.95</v>
      </c>
      <c r="H2081" t="s">
        <v>23</v>
      </c>
      <c r="I2081" t="s">
        <v>2</v>
      </c>
      <c r="J2081" s="1" t="s">
        <v>152</v>
      </c>
      <c r="K2081" s="1">
        <v>2026</v>
      </c>
    </row>
    <row r="2082" spans="1:11" x14ac:dyDescent="0.35">
      <c r="A2082" s="2">
        <v>46266</v>
      </c>
      <c r="B2082" t="s">
        <v>121</v>
      </c>
      <c r="C2082" t="s">
        <v>7</v>
      </c>
      <c r="D2082" s="1">
        <v>3</v>
      </c>
      <c r="E2082" s="5">
        <v>36</v>
      </c>
      <c r="F2082" s="1">
        <v>2</v>
      </c>
      <c r="G2082" s="5">
        <v>40</v>
      </c>
      <c r="H2082" t="s">
        <v>48</v>
      </c>
      <c r="I2082" t="s">
        <v>8</v>
      </c>
      <c r="J2082" s="1" t="s">
        <v>153</v>
      </c>
      <c r="K2082" s="1">
        <v>2026</v>
      </c>
    </row>
    <row r="2083" spans="1:11" x14ac:dyDescent="0.35">
      <c r="A2083" s="2">
        <v>46267</v>
      </c>
      <c r="B2083" t="s">
        <v>114</v>
      </c>
      <c r="C2083" t="s">
        <v>43</v>
      </c>
      <c r="D2083" s="1">
        <v>2</v>
      </c>
      <c r="E2083" s="5">
        <v>40</v>
      </c>
      <c r="F2083" s="1">
        <v>1</v>
      </c>
      <c r="G2083" s="5">
        <v>39.99</v>
      </c>
      <c r="H2083" t="s">
        <v>26</v>
      </c>
      <c r="I2083" t="s">
        <v>3</v>
      </c>
      <c r="J2083" s="1" t="s">
        <v>153</v>
      </c>
      <c r="K2083" s="1">
        <v>2026</v>
      </c>
    </row>
    <row r="2084" spans="1:11" x14ac:dyDescent="0.35">
      <c r="A2084" s="2">
        <v>46267</v>
      </c>
      <c r="B2084" t="s">
        <v>112</v>
      </c>
      <c r="C2084" t="s">
        <v>39</v>
      </c>
      <c r="D2084" s="1">
        <v>3</v>
      </c>
      <c r="E2084" s="5">
        <v>623.97</v>
      </c>
      <c r="F2084" s="1">
        <v>5</v>
      </c>
      <c r="G2084" s="5">
        <v>1299.95</v>
      </c>
      <c r="H2084" t="s">
        <v>29</v>
      </c>
      <c r="I2084" t="s">
        <v>3</v>
      </c>
      <c r="J2084" s="1" t="s">
        <v>153</v>
      </c>
      <c r="K2084" s="1">
        <v>2026</v>
      </c>
    </row>
    <row r="2085" spans="1:11" x14ac:dyDescent="0.35">
      <c r="A2085" s="2">
        <v>46268</v>
      </c>
      <c r="B2085" t="s">
        <v>102</v>
      </c>
      <c r="C2085" t="s">
        <v>25</v>
      </c>
      <c r="D2085" s="1">
        <v>1</v>
      </c>
      <c r="E2085" s="5">
        <v>15</v>
      </c>
      <c r="F2085" s="1">
        <v>1</v>
      </c>
      <c r="G2085" s="5">
        <v>29.99</v>
      </c>
      <c r="H2085" t="s">
        <v>26</v>
      </c>
      <c r="I2085" t="s">
        <v>0</v>
      </c>
      <c r="J2085" s="1" t="s">
        <v>153</v>
      </c>
      <c r="K2085" s="1">
        <v>2026</v>
      </c>
    </row>
    <row r="2086" spans="1:11" x14ac:dyDescent="0.35">
      <c r="A2086" s="2">
        <v>46269</v>
      </c>
      <c r="B2086" t="s">
        <v>118</v>
      </c>
      <c r="C2086" t="s">
        <v>5</v>
      </c>
      <c r="D2086" s="1">
        <v>2</v>
      </c>
      <c r="E2086" s="5">
        <v>8991</v>
      </c>
      <c r="F2086" s="1">
        <v>5</v>
      </c>
      <c r="G2086" s="5">
        <v>24975</v>
      </c>
      <c r="H2086" t="s">
        <v>17</v>
      </c>
      <c r="I2086" t="s">
        <v>4</v>
      </c>
      <c r="J2086" s="1" t="s">
        <v>153</v>
      </c>
      <c r="K2086" s="1">
        <v>2026</v>
      </c>
    </row>
    <row r="2087" spans="1:11" x14ac:dyDescent="0.35">
      <c r="A2087" s="2">
        <v>46270</v>
      </c>
      <c r="B2087" t="s">
        <v>119</v>
      </c>
      <c r="C2087" t="s">
        <v>45</v>
      </c>
      <c r="D2087" s="1">
        <v>3</v>
      </c>
      <c r="E2087" s="5">
        <v>105</v>
      </c>
      <c r="F2087" s="1">
        <v>1</v>
      </c>
      <c r="G2087" s="5">
        <v>70</v>
      </c>
      <c r="H2087" t="s">
        <v>46</v>
      </c>
      <c r="I2087" t="s">
        <v>4</v>
      </c>
      <c r="J2087" s="1" t="s">
        <v>153</v>
      </c>
      <c r="K2087" s="1">
        <v>2026</v>
      </c>
    </row>
    <row r="2088" spans="1:11" x14ac:dyDescent="0.35">
      <c r="A2088" s="2">
        <v>46271</v>
      </c>
      <c r="B2088" t="s">
        <v>126</v>
      </c>
      <c r="C2088" t="s">
        <v>9</v>
      </c>
      <c r="D2088" s="1">
        <v>3</v>
      </c>
      <c r="E2088" s="5">
        <v>188.97</v>
      </c>
      <c r="F2088" s="1">
        <v>5</v>
      </c>
      <c r="G2088" s="5">
        <v>449.95</v>
      </c>
      <c r="H2088" t="s">
        <v>54</v>
      </c>
      <c r="I2088" t="s">
        <v>8</v>
      </c>
      <c r="J2088" s="1" t="s">
        <v>153</v>
      </c>
      <c r="K2088" s="1">
        <v>2026</v>
      </c>
    </row>
    <row r="2089" spans="1:11" x14ac:dyDescent="0.35">
      <c r="A2089" s="2">
        <v>46272</v>
      </c>
      <c r="B2089" t="s">
        <v>110</v>
      </c>
      <c r="C2089" t="s">
        <v>32</v>
      </c>
      <c r="D2089" s="1">
        <v>0</v>
      </c>
      <c r="E2089" s="5">
        <v>0</v>
      </c>
      <c r="F2089" s="1">
        <v>5</v>
      </c>
      <c r="G2089" s="5">
        <v>209.4</v>
      </c>
      <c r="H2089" t="s">
        <v>33</v>
      </c>
      <c r="I2089" t="s">
        <v>2</v>
      </c>
      <c r="J2089" s="1" t="s">
        <v>153</v>
      </c>
      <c r="K2089" s="1">
        <v>2026</v>
      </c>
    </row>
    <row r="2090" spans="1:11" x14ac:dyDescent="0.35">
      <c r="A2090" s="2">
        <v>46273</v>
      </c>
      <c r="B2090" t="s">
        <v>105</v>
      </c>
      <c r="C2090" t="s">
        <v>36</v>
      </c>
      <c r="D2090" s="1">
        <v>3</v>
      </c>
      <c r="E2090" s="5">
        <v>116.97</v>
      </c>
      <c r="F2090" s="1">
        <v>4</v>
      </c>
      <c r="G2090" s="5">
        <v>239.96</v>
      </c>
      <c r="H2090" t="s">
        <v>35</v>
      </c>
      <c r="I2090" t="s">
        <v>2</v>
      </c>
      <c r="J2090" s="1" t="s">
        <v>153</v>
      </c>
      <c r="K2090" s="1">
        <v>2026</v>
      </c>
    </row>
    <row r="2091" spans="1:11" x14ac:dyDescent="0.35">
      <c r="A2091" s="2">
        <v>46274</v>
      </c>
      <c r="B2091" t="s">
        <v>111</v>
      </c>
      <c r="C2091" t="s">
        <v>34</v>
      </c>
      <c r="D2091" s="1">
        <v>2</v>
      </c>
      <c r="E2091" s="5">
        <v>179.98</v>
      </c>
      <c r="F2091" s="1">
        <v>5</v>
      </c>
      <c r="G2091" s="5">
        <v>599.95000000000005</v>
      </c>
      <c r="H2091" t="s">
        <v>35</v>
      </c>
      <c r="I2091" t="s">
        <v>2</v>
      </c>
      <c r="J2091" s="1" t="s">
        <v>153</v>
      </c>
      <c r="K2091" s="1">
        <v>2026</v>
      </c>
    </row>
    <row r="2092" spans="1:11" x14ac:dyDescent="0.35">
      <c r="A2092" s="2">
        <v>46275</v>
      </c>
      <c r="B2092" t="s">
        <v>103</v>
      </c>
      <c r="C2092" t="s">
        <v>27</v>
      </c>
      <c r="D2092" s="1">
        <v>0</v>
      </c>
      <c r="E2092" s="5">
        <v>0</v>
      </c>
      <c r="F2092" s="1">
        <v>4</v>
      </c>
      <c r="G2092" s="5">
        <v>1103.52</v>
      </c>
      <c r="H2092" t="s">
        <v>19</v>
      </c>
      <c r="I2092" t="s">
        <v>0</v>
      </c>
      <c r="J2092" s="1" t="s">
        <v>153</v>
      </c>
      <c r="K2092" s="1">
        <v>2026</v>
      </c>
    </row>
    <row r="2093" spans="1:11" x14ac:dyDescent="0.35">
      <c r="A2093" s="2">
        <v>46276</v>
      </c>
      <c r="B2093" t="s">
        <v>122</v>
      </c>
      <c r="C2093" t="s">
        <v>49</v>
      </c>
      <c r="D2093" s="1">
        <v>0</v>
      </c>
      <c r="E2093" s="5">
        <v>0</v>
      </c>
      <c r="F2093" s="1">
        <v>4</v>
      </c>
      <c r="G2093" s="5">
        <v>996</v>
      </c>
      <c r="H2093" t="s">
        <v>133</v>
      </c>
      <c r="I2093" t="s">
        <v>8</v>
      </c>
      <c r="J2093" s="1" t="s">
        <v>153</v>
      </c>
      <c r="K2093" s="1">
        <v>2026</v>
      </c>
    </row>
    <row r="2094" spans="1:11" x14ac:dyDescent="0.35">
      <c r="A2094" s="2">
        <v>46277</v>
      </c>
      <c r="B2094" t="s">
        <v>102</v>
      </c>
      <c r="C2094" t="s">
        <v>25</v>
      </c>
      <c r="D2094" s="1">
        <v>0</v>
      </c>
      <c r="E2094" s="5">
        <v>0</v>
      </c>
      <c r="F2094" s="1">
        <v>4</v>
      </c>
      <c r="G2094" s="5">
        <v>119.96</v>
      </c>
      <c r="H2094" t="s">
        <v>26</v>
      </c>
      <c r="I2094" t="s">
        <v>0</v>
      </c>
      <c r="J2094" s="1" t="s">
        <v>153</v>
      </c>
      <c r="K2094" s="1">
        <v>2026</v>
      </c>
    </row>
    <row r="2095" spans="1:11" x14ac:dyDescent="0.35">
      <c r="A2095" s="2">
        <v>46278</v>
      </c>
      <c r="B2095" t="s">
        <v>97</v>
      </c>
      <c r="C2095" t="s">
        <v>18</v>
      </c>
      <c r="D2095" s="1">
        <v>1</v>
      </c>
      <c r="E2095" s="5">
        <v>174.99</v>
      </c>
      <c r="F2095" s="1">
        <v>2</v>
      </c>
      <c r="G2095" s="5">
        <v>499.98</v>
      </c>
      <c r="H2095" t="s">
        <v>19</v>
      </c>
      <c r="I2095" t="s">
        <v>0</v>
      </c>
      <c r="J2095" s="1" t="s">
        <v>153</v>
      </c>
      <c r="K2095" s="1">
        <v>2026</v>
      </c>
    </row>
    <row r="2096" spans="1:11" x14ac:dyDescent="0.35">
      <c r="A2096" s="2">
        <v>46279</v>
      </c>
      <c r="B2096" t="s">
        <v>130</v>
      </c>
      <c r="C2096" t="s">
        <v>56</v>
      </c>
      <c r="D2096" s="1">
        <v>2</v>
      </c>
      <c r="E2096" s="5">
        <v>488.6</v>
      </c>
      <c r="F2096" s="1">
        <v>1</v>
      </c>
      <c r="G2096" s="5">
        <v>349</v>
      </c>
      <c r="H2096" t="s">
        <v>57</v>
      </c>
      <c r="I2096" t="s">
        <v>13</v>
      </c>
      <c r="J2096" s="1" t="s">
        <v>153</v>
      </c>
      <c r="K2096" s="1">
        <v>2026</v>
      </c>
    </row>
    <row r="2097" spans="1:11" x14ac:dyDescent="0.35">
      <c r="A2097" s="2">
        <v>46280</v>
      </c>
      <c r="B2097" t="s">
        <v>130</v>
      </c>
      <c r="C2097" t="s">
        <v>56</v>
      </c>
      <c r="D2097" s="1">
        <v>0</v>
      </c>
      <c r="E2097" s="5">
        <v>0</v>
      </c>
      <c r="F2097" s="1">
        <v>1</v>
      </c>
      <c r="G2097" s="5">
        <v>349</v>
      </c>
      <c r="H2097" t="s">
        <v>57</v>
      </c>
      <c r="I2097" t="s">
        <v>13</v>
      </c>
      <c r="J2097" s="1" t="s">
        <v>153</v>
      </c>
      <c r="K2097" s="1">
        <v>2026</v>
      </c>
    </row>
    <row r="2098" spans="1:11" x14ac:dyDescent="0.35">
      <c r="A2098" s="2">
        <v>46281</v>
      </c>
      <c r="B2098" t="s">
        <v>101</v>
      </c>
      <c r="C2098" t="s">
        <v>24</v>
      </c>
      <c r="D2098" s="1">
        <v>3</v>
      </c>
      <c r="E2098" s="5">
        <v>42</v>
      </c>
      <c r="F2098" s="1">
        <v>1</v>
      </c>
      <c r="G2098" s="5">
        <v>27.99</v>
      </c>
      <c r="H2098" t="s">
        <v>23</v>
      </c>
      <c r="I2098" t="s">
        <v>0</v>
      </c>
      <c r="J2098" s="1" t="s">
        <v>153</v>
      </c>
      <c r="K2098" s="1">
        <v>2026</v>
      </c>
    </row>
    <row r="2099" spans="1:11" x14ac:dyDescent="0.35">
      <c r="A2099" s="2">
        <v>46282</v>
      </c>
      <c r="B2099" t="s">
        <v>126</v>
      </c>
      <c r="C2099" t="s">
        <v>9</v>
      </c>
      <c r="D2099" s="1">
        <v>2</v>
      </c>
      <c r="E2099" s="5">
        <v>125.98</v>
      </c>
      <c r="F2099" s="1">
        <v>1</v>
      </c>
      <c r="G2099" s="5">
        <v>89.99</v>
      </c>
      <c r="H2099" t="s">
        <v>54</v>
      </c>
      <c r="I2099" t="s">
        <v>8</v>
      </c>
      <c r="J2099" s="1" t="s">
        <v>153</v>
      </c>
      <c r="K2099" s="1">
        <v>2026</v>
      </c>
    </row>
    <row r="2100" spans="1:11" x14ac:dyDescent="0.35">
      <c r="A2100" s="2">
        <v>46283</v>
      </c>
      <c r="B2100" t="s">
        <v>120</v>
      </c>
      <c r="C2100" t="s">
        <v>6</v>
      </c>
      <c r="D2100" s="1">
        <v>0</v>
      </c>
      <c r="E2100" s="5">
        <v>0</v>
      </c>
      <c r="F2100" s="1">
        <v>1</v>
      </c>
      <c r="G2100" s="5">
        <v>14000</v>
      </c>
      <c r="H2100" t="s">
        <v>47</v>
      </c>
      <c r="I2100" t="s">
        <v>4</v>
      </c>
      <c r="J2100" s="1" t="s">
        <v>153</v>
      </c>
      <c r="K2100" s="1">
        <v>2026</v>
      </c>
    </row>
    <row r="2101" spans="1:11" x14ac:dyDescent="0.35">
      <c r="A2101" s="2">
        <v>46284</v>
      </c>
      <c r="B2101" t="s">
        <v>121</v>
      </c>
      <c r="C2101" t="s">
        <v>7</v>
      </c>
      <c r="D2101" s="1">
        <v>3</v>
      </c>
      <c r="E2101" s="5">
        <v>36</v>
      </c>
      <c r="F2101" s="1">
        <v>4</v>
      </c>
      <c r="G2101" s="5">
        <v>80</v>
      </c>
      <c r="H2101" t="s">
        <v>48</v>
      </c>
      <c r="I2101" t="s">
        <v>8</v>
      </c>
      <c r="J2101" s="1" t="s">
        <v>153</v>
      </c>
      <c r="K2101" s="1">
        <v>2026</v>
      </c>
    </row>
    <row r="2102" spans="1:11" x14ac:dyDescent="0.35">
      <c r="A2102" s="2">
        <v>46284</v>
      </c>
      <c r="B2102" t="s">
        <v>113</v>
      </c>
      <c r="C2102" t="s">
        <v>40</v>
      </c>
      <c r="D2102" s="1">
        <v>2</v>
      </c>
      <c r="E2102" s="5">
        <v>366.5</v>
      </c>
      <c r="F2102" s="1">
        <v>5</v>
      </c>
      <c r="G2102" s="5">
        <v>1077.95</v>
      </c>
      <c r="H2102" t="s">
        <v>41</v>
      </c>
      <c r="I2102" t="s">
        <v>3</v>
      </c>
      <c r="J2102" s="1" t="s">
        <v>153</v>
      </c>
      <c r="K2102" s="1">
        <v>2026</v>
      </c>
    </row>
    <row r="2103" spans="1:11" x14ac:dyDescent="0.35">
      <c r="A2103" s="2">
        <v>46285</v>
      </c>
      <c r="B2103" t="s">
        <v>119</v>
      </c>
      <c r="C2103" t="s">
        <v>45</v>
      </c>
      <c r="D2103" s="1">
        <v>2</v>
      </c>
      <c r="E2103" s="5">
        <v>70</v>
      </c>
      <c r="F2103" s="1">
        <v>4</v>
      </c>
      <c r="G2103" s="5">
        <v>280</v>
      </c>
      <c r="H2103" t="s">
        <v>46</v>
      </c>
      <c r="I2103" t="s">
        <v>4</v>
      </c>
      <c r="J2103" s="1" t="s">
        <v>153</v>
      </c>
      <c r="K2103" s="1">
        <v>2026</v>
      </c>
    </row>
    <row r="2104" spans="1:11" x14ac:dyDescent="0.35">
      <c r="A2104" s="2">
        <v>46286</v>
      </c>
      <c r="B2104" t="s">
        <v>108</v>
      </c>
      <c r="C2104" t="s">
        <v>30</v>
      </c>
      <c r="D2104" s="1">
        <v>2</v>
      </c>
      <c r="E2104" s="5">
        <v>65.42</v>
      </c>
      <c r="F2104" s="1">
        <v>3</v>
      </c>
      <c r="G2104" s="5">
        <v>150.96</v>
      </c>
      <c r="H2104" t="s">
        <v>33</v>
      </c>
      <c r="I2104" t="s">
        <v>2</v>
      </c>
      <c r="J2104" s="1" t="s">
        <v>153</v>
      </c>
      <c r="K2104" s="1">
        <v>2026</v>
      </c>
    </row>
    <row r="2105" spans="1:11" x14ac:dyDescent="0.35">
      <c r="A2105" s="2">
        <v>46287</v>
      </c>
      <c r="B2105" t="s">
        <v>119</v>
      </c>
      <c r="C2105" t="s">
        <v>45</v>
      </c>
      <c r="D2105" s="1">
        <v>2</v>
      </c>
      <c r="E2105" s="5">
        <v>70</v>
      </c>
      <c r="F2105" s="1">
        <v>3</v>
      </c>
      <c r="G2105" s="5">
        <v>210</v>
      </c>
      <c r="H2105" t="s">
        <v>46</v>
      </c>
      <c r="I2105" t="s">
        <v>4</v>
      </c>
      <c r="J2105" s="1" t="s">
        <v>153</v>
      </c>
      <c r="K2105" s="1">
        <v>2026</v>
      </c>
    </row>
    <row r="2106" spans="1:11" x14ac:dyDescent="0.35">
      <c r="A2106" s="2">
        <v>46288</v>
      </c>
      <c r="B2106" t="s">
        <v>130</v>
      </c>
      <c r="C2106" t="s">
        <v>56</v>
      </c>
      <c r="D2106" s="1">
        <v>2</v>
      </c>
      <c r="E2106" s="5">
        <v>488.6</v>
      </c>
      <c r="F2106" s="1">
        <v>5</v>
      </c>
      <c r="G2106" s="5">
        <v>1745</v>
      </c>
      <c r="H2106" t="s">
        <v>57</v>
      </c>
      <c r="I2106" t="s">
        <v>13</v>
      </c>
      <c r="J2106" s="1" t="s">
        <v>153</v>
      </c>
      <c r="K2106" s="1">
        <v>2026</v>
      </c>
    </row>
    <row r="2107" spans="1:11" x14ac:dyDescent="0.35">
      <c r="A2107" s="2">
        <v>46288</v>
      </c>
      <c r="B2107" t="s">
        <v>112</v>
      </c>
      <c r="C2107" t="s">
        <v>39</v>
      </c>
      <c r="D2107" s="1">
        <v>2</v>
      </c>
      <c r="E2107" s="5">
        <v>415.98</v>
      </c>
      <c r="F2107" s="1">
        <v>5</v>
      </c>
      <c r="G2107" s="5">
        <v>1299.95</v>
      </c>
      <c r="H2107" t="s">
        <v>29</v>
      </c>
      <c r="I2107" t="s">
        <v>3</v>
      </c>
      <c r="J2107" s="1" t="s">
        <v>153</v>
      </c>
      <c r="K2107" s="1">
        <v>2026</v>
      </c>
    </row>
    <row r="2108" spans="1:11" x14ac:dyDescent="0.35">
      <c r="A2108" s="2">
        <v>46289</v>
      </c>
      <c r="B2108" t="s">
        <v>120</v>
      </c>
      <c r="C2108" t="s">
        <v>6</v>
      </c>
      <c r="D2108" s="1">
        <v>1</v>
      </c>
      <c r="E2108" s="5">
        <v>12600</v>
      </c>
      <c r="F2108" s="1">
        <v>1</v>
      </c>
      <c r="G2108" s="5">
        <v>14000</v>
      </c>
      <c r="H2108" t="s">
        <v>47</v>
      </c>
      <c r="I2108" t="s">
        <v>4</v>
      </c>
      <c r="J2108" s="1" t="s">
        <v>153</v>
      </c>
      <c r="K2108" s="1">
        <v>2026</v>
      </c>
    </row>
    <row r="2109" spans="1:11" x14ac:dyDescent="0.35">
      <c r="A2109" s="2">
        <v>46290</v>
      </c>
      <c r="B2109" t="s">
        <v>131</v>
      </c>
      <c r="C2109" t="s">
        <v>16</v>
      </c>
      <c r="D2109" s="1">
        <v>3</v>
      </c>
      <c r="E2109" s="5">
        <v>103.64999999999999</v>
      </c>
      <c r="F2109" s="1">
        <v>3</v>
      </c>
      <c r="G2109" s="5">
        <v>159.44999999999999</v>
      </c>
      <c r="H2109" t="s">
        <v>58</v>
      </c>
      <c r="I2109" t="s">
        <v>13</v>
      </c>
      <c r="J2109" s="1" t="s">
        <v>153</v>
      </c>
      <c r="K2109" s="1">
        <v>2026</v>
      </c>
    </row>
    <row r="2110" spans="1:11" x14ac:dyDescent="0.35">
      <c r="A2110" s="2">
        <v>46291</v>
      </c>
      <c r="B2110" t="s">
        <v>110</v>
      </c>
      <c r="C2110" t="s">
        <v>32</v>
      </c>
      <c r="D2110" s="1">
        <v>2</v>
      </c>
      <c r="E2110" s="5">
        <v>46.06</v>
      </c>
      <c r="F2110" s="1">
        <v>1</v>
      </c>
      <c r="G2110" s="5">
        <v>41.88</v>
      </c>
      <c r="H2110" t="s">
        <v>33</v>
      </c>
      <c r="I2110" t="s">
        <v>2</v>
      </c>
      <c r="J2110" s="1" t="s">
        <v>153</v>
      </c>
      <c r="K2110" s="1">
        <v>2026</v>
      </c>
    </row>
    <row r="2111" spans="1:11" x14ac:dyDescent="0.35">
      <c r="A2111" s="2">
        <v>46292</v>
      </c>
      <c r="B2111" t="s">
        <v>120</v>
      </c>
      <c r="C2111" t="s">
        <v>6</v>
      </c>
      <c r="D2111" s="1">
        <v>1</v>
      </c>
      <c r="E2111" s="5">
        <v>12600</v>
      </c>
      <c r="F2111" s="1">
        <v>1</v>
      </c>
      <c r="G2111" s="5">
        <v>14000</v>
      </c>
      <c r="H2111" t="s">
        <v>47</v>
      </c>
      <c r="I2111" t="s">
        <v>4</v>
      </c>
      <c r="J2111" s="1" t="s">
        <v>153</v>
      </c>
      <c r="K2111" s="1">
        <v>2026</v>
      </c>
    </row>
    <row r="2112" spans="1:11" x14ac:dyDescent="0.35">
      <c r="A2112" s="2">
        <v>46292</v>
      </c>
      <c r="B2112" t="s">
        <v>108</v>
      </c>
      <c r="C2112" t="s">
        <v>30</v>
      </c>
      <c r="D2112" s="1">
        <v>2</v>
      </c>
      <c r="E2112" s="5">
        <v>65.42</v>
      </c>
      <c r="F2112" s="1">
        <v>5</v>
      </c>
      <c r="G2112" s="5">
        <v>251.6</v>
      </c>
      <c r="H2112" t="s">
        <v>33</v>
      </c>
      <c r="I2112" t="s">
        <v>2</v>
      </c>
      <c r="J2112" s="1" t="s">
        <v>153</v>
      </c>
      <c r="K2112" s="1">
        <v>2026</v>
      </c>
    </row>
    <row r="2113" spans="1:11" x14ac:dyDescent="0.35">
      <c r="A2113" s="2">
        <v>46293</v>
      </c>
      <c r="B2113" t="s">
        <v>114</v>
      </c>
      <c r="C2113" t="s">
        <v>43</v>
      </c>
      <c r="D2113" s="1">
        <v>0</v>
      </c>
      <c r="E2113" s="5">
        <v>0</v>
      </c>
      <c r="F2113" s="1">
        <v>5</v>
      </c>
      <c r="G2113" s="5">
        <v>199.95</v>
      </c>
      <c r="H2113" t="s">
        <v>26</v>
      </c>
      <c r="I2113" t="s">
        <v>3</v>
      </c>
      <c r="J2113" s="1" t="s">
        <v>153</v>
      </c>
      <c r="K2113" s="1">
        <v>2026</v>
      </c>
    </row>
    <row r="2114" spans="1:11" x14ac:dyDescent="0.35">
      <c r="A2114" s="2">
        <v>46294</v>
      </c>
      <c r="B2114" t="s">
        <v>107</v>
      </c>
      <c r="C2114" t="s">
        <v>38</v>
      </c>
      <c r="D2114" s="1">
        <v>2</v>
      </c>
      <c r="E2114" s="5">
        <v>43.98</v>
      </c>
      <c r="F2114" s="1">
        <v>2</v>
      </c>
      <c r="G2114" s="5">
        <v>79.98</v>
      </c>
      <c r="H2114" t="s">
        <v>23</v>
      </c>
      <c r="I2114" t="s">
        <v>2</v>
      </c>
      <c r="J2114" s="1" t="s">
        <v>153</v>
      </c>
      <c r="K2114" s="1">
        <v>2026</v>
      </c>
    </row>
    <row r="2115" spans="1:11" x14ac:dyDescent="0.35">
      <c r="A2115" s="2">
        <v>46295</v>
      </c>
      <c r="B2115" t="s">
        <v>117</v>
      </c>
      <c r="C2115" t="s">
        <v>42</v>
      </c>
      <c r="D2115" s="1">
        <v>3</v>
      </c>
      <c r="E2115" s="5">
        <v>1754.97</v>
      </c>
      <c r="F2115" s="1">
        <v>4</v>
      </c>
      <c r="G2115" s="5">
        <v>2599.96</v>
      </c>
      <c r="H2115" t="s">
        <v>29</v>
      </c>
      <c r="I2115" t="s">
        <v>3</v>
      </c>
      <c r="J2115" s="1" t="s">
        <v>153</v>
      </c>
      <c r="K2115" s="1">
        <v>2026</v>
      </c>
    </row>
    <row r="2116" spans="1:11" x14ac:dyDescent="0.35">
      <c r="A2116" s="2">
        <v>46296</v>
      </c>
      <c r="B2116" t="s">
        <v>96</v>
      </c>
      <c r="C2116" t="s">
        <v>1</v>
      </c>
      <c r="D2116" s="1">
        <v>3</v>
      </c>
      <c r="E2116" s="5">
        <v>1036.77</v>
      </c>
      <c r="F2116" s="1">
        <v>2</v>
      </c>
      <c r="G2116" s="5">
        <v>863.98</v>
      </c>
      <c r="H2116" t="s">
        <v>17</v>
      </c>
      <c r="I2116" t="s">
        <v>0</v>
      </c>
      <c r="J2116" s="1" t="s">
        <v>154</v>
      </c>
      <c r="K2116" s="1">
        <v>2026</v>
      </c>
    </row>
    <row r="2117" spans="1:11" x14ac:dyDescent="0.35">
      <c r="A2117" s="2">
        <v>46297</v>
      </c>
      <c r="B2117" t="s">
        <v>127</v>
      </c>
      <c r="C2117" t="s">
        <v>10</v>
      </c>
      <c r="D2117" s="1">
        <v>0</v>
      </c>
      <c r="E2117" s="5">
        <v>0</v>
      </c>
      <c r="F2117" s="1">
        <v>1</v>
      </c>
      <c r="G2117" s="5">
        <v>59.99</v>
      </c>
      <c r="H2117" t="s">
        <v>55</v>
      </c>
      <c r="I2117" t="s">
        <v>12</v>
      </c>
      <c r="J2117" s="1" t="s">
        <v>154</v>
      </c>
      <c r="K2117" s="1">
        <v>2026</v>
      </c>
    </row>
    <row r="2118" spans="1:11" x14ac:dyDescent="0.35">
      <c r="A2118" s="2">
        <v>46298</v>
      </c>
      <c r="B2118" t="s">
        <v>108</v>
      </c>
      <c r="C2118" t="s">
        <v>30</v>
      </c>
      <c r="D2118" s="1">
        <v>3</v>
      </c>
      <c r="E2118" s="5">
        <v>98.13</v>
      </c>
      <c r="F2118" s="1">
        <v>2</v>
      </c>
      <c r="G2118" s="5">
        <v>100.64</v>
      </c>
      <c r="H2118" t="s">
        <v>33</v>
      </c>
      <c r="I2118" t="s">
        <v>2</v>
      </c>
      <c r="J2118" s="1" t="s">
        <v>154</v>
      </c>
      <c r="K2118" s="1">
        <v>2026</v>
      </c>
    </row>
    <row r="2119" spans="1:11" x14ac:dyDescent="0.35">
      <c r="A2119" s="2">
        <v>46299</v>
      </c>
      <c r="B2119" t="s">
        <v>130</v>
      </c>
      <c r="C2119" t="s">
        <v>56</v>
      </c>
      <c r="D2119" s="1">
        <v>1</v>
      </c>
      <c r="E2119" s="5">
        <v>244.3</v>
      </c>
      <c r="F2119" s="1">
        <v>1</v>
      </c>
      <c r="G2119" s="5">
        <v>349</v>
      </c>
      <c r="H2119" t="s">
        <v>57</v>
      </c>
      <c r="I2119" t="s">
        <v>13</v>
      </c>
      <c r="J2119" s="1" t="s">
        <v>154</v>
      </c>
      <c r="K2119" s="1">
        <v>2026</v>
      </c>
    </row>
    <row r="2120" spans="1:11" x14ac:dyDescent="0.35">
      <c r="A2120" s="2">
        <v>46299</v>
      </c>
      <c r="B2120" t="s">
        <v>106</v>
      </c>
      <c r="C2120" t="s">
        <v>37</v>
      </c>
      <c r="D2120" s="1">
        <v>1</v>
      </c>
      <c r="E2120" s="5">
        <v>21.99</v>
      </c>
      <c r="F2120" s="1">
        <v>5</v>
      </c>
      <c r="G2120" s="5">
        <v>199.95</v>
      </c>
      <c r="H2120" t="s">
        <v>23</v>
      </c>
      <c r="I2120" t="s">
        <v>2</v>
      </c>
      <c r="J2120" s="1" t="s">
        <v>154</v>
      </c>
      <c r="K2120" s="1">
        <v>2026</v>
      </c>
    </row>
    <row r="2121" spans="1:11" x14ac:dyDescent="0.35">
      <c r="A2121" s="2">
        <v>46300</v>
      </c>
      <c r="B2121" t="s">
        <v>117</v>
      </c>
      <c r="C2121" t="s">
        <v>42</v>
      </c>
      <c r="D2121" s="1">
        <v>3</v>
      </c>
      <c r="E2121" s="5">
        <v>1754.97</v>
      </c>
      <c r="F2121" s="1">
        <v>4</v>
      </c>
      <c r="G2121" s="5">
        <v>2599.96</v>
      </c>
      <c r="H2121" t="s">
        <v>29</v>
      </c>
      <c r="I2121" t="s">
        <v>3</v>
      </c>
      <c r="J2121" s="1" t="s">
        <v>154</v>
      </c>
      <c r="K2121" s="1">
        <v>2026</v>
      </c>
    </row>
    <row r="2122" spans="1:11" x14ac:dyDescent="0.35">
      <c r="A2122" s="2">
        <v>46301</v>
      </c>
      <c r="B2122" t="s">
        <v>113</v>
      </c>
      <c r="C2122" t="s">
        <v>40</v>
      </c>
      <c r="D2122" s="1">
        <v>1</v>
      </c>
      <c r="E2122" s="5">
        <v>183.25</v>
      </c>
      <c r="F2122" s="1">
        <v>5</v>
      </c>
      <c r="G2122" s="5">
        <v>1077.95</v>
      </c>
      <c r="H2122" t="s">
        <v>41</v>
      </c>
      <c r="I2122" t="s">
        <v>3</v>
      </c>
      <c r="J2122" s="1" t="s">
        <v>154</v>
      </c>
      <c r="K2122" s="1">
        <v>2026</v>
      </c>
    </row>
    <row r="2123" spans="1:11" x14ac:dyDescent="0.35">
      <c r="A2123" s="2">
        <v>46302</v>
      </c>
      <c r="B2123" t="s">
        <v>107</v>
      </c>
      <c r="C2123" t="s">
        <v>38</v>
      </c>
      <c r="D2123" s="1">
        <v>1</v>
      </c>
      <c r="E2123" s="5">
        <v>21.99</v>
      </c>
      <c r="F2123" s="1">
        <v>1</v>
      </c>
      <c r="G2123" s="5">
        <v>39.99</v>
      </c>
      <c r="H2123" t="s">
        <v>23</v>
      </c>
      <c r="I2123" t="s">
        <v>2</v>
      </c>
      <c r="J2123" s="1" t="s">
        <v>154</v>
      </c>
      <c r="K2123" s="1">
        <v>2026</v>
      </c>
    </row>
    <row r="2124" spans="1:11" x14ac:dyDescent="0.35">
      <c r="A2124" s="2">
        <v>46303</v>
      </c>
      <c r="B2124" t="s">
        <v>119</v>
      </c>
      <c r="C2124" t="s">
        <v>45</v>
      </c>
      <c r="D2124" s="1">
        <v>3</v>
      </c>
      <c r="E2124" s="5">
        <v>105</v>
      </c>
      <c r="F2124" s="1">
        <v>5</v>
      </c>
      <c r="G2124" s="5">
        <v>350</v>
      </c>
      <c r="H2124" t="s">
        <v>46</v>
      </c>
      <c r="I2124" t="s">
        <v>4</v>
      </c>
      <c r="J2124" s="1" t="s">
        <v>154</v>
      </c>
      <c r="K2124" s="1">
        <v>2026</v>
      </c>
    </row>
    <row r="2125" spans="1:11" x14ac:dyDescent="0.35">
      <c r="A2125" s="2">
        <v>46303</v>
      </c>
      <c r="B2125" t="s">
        <v>106</v>
      </c>
      <c r="C2125" t="s">
        <v>37</v>
      </c>
      <c r="D2125" s="1">
        <v>2</v>
      </c>
      <c r="E2125" s="5">
        <v>43.98</v>
      </c>
      <c r="F2125" s="1">
        <v>5</v>
      </c>
      <c r="G2125" s="5">
        <v>199.95</v>
      </c>
      <c r="H2125" t="s">
        <v>23</v>
      </c>
      <c r="I2125" t="s">
        <v>2</v>
      </c>
      <c r="J2125" s="1" t="s">
        <v>154</v>
      </c>
      <c r="K2125" s="1">
        <v>2026</v>
      </c>
    </row>
    <row r="2126" spans="1:11" x14ac:dyDescent="0.35">
      <c r="A2126" s="2">
        <v>46304</v>
      </c>
      <c r="B2126" t="s">
        <v>118</v>
      </c>
      <c r="C2126" t="s">
        <v>5</v>
      </c>
      <c r="D2126" s="1">
        <v>2</v>
      </c>
      <c r="E2126" s="5">
        <v>8991</v>
      </c>
      <c r="F2126" s="1">
        <v>5</v>
      </c>
      <c r="G2126" s="5">
        <v>24975</v>
      </c>
      <c r="H2126" t="s">
        <v>17</v>
      </c>
      <c r="I2126" t="s">
        <v>4</v>
      </c>
      <c r="J2126" s="1" t="s">
        <v>154</v>
      </c>
      <c r="K2126" s="1">
        <v>2026</v>
      </c>
    </row>
    <row r="2127" spans="1:11" x14ac:dyDescent="0.35">
      <c r="A2127" s="2">
        <v>46305</v>
      </c>
      <c r="B2127" t="s">
        <v>120</v>
      </c>
      <c r="C2127" t="s">
        <v>6</v>
      </c>
      <c r="D2127" s="1">
        <v>1</v>
      </c>
      <c r="E2127" s="5">
        <v>12600</v>
      </c>
      <c r="F2127" s="1">
        <v>1</v>
      </c>
      <c r="G2127" s="5">
        <v>14000</v>
      </c>
      <c r="H2127" t="s">
        <v>47</v>
      </c>
      <c r="I2127" t="s">
        <v>4</v>
      </c>
      <c r="J2127" s="1" t="s">
        <v>154</v>
      </c>
      <c r="K2127" s="1">
        <v>2026</v>
      </c>
    </row>
    <row r="2128" spans="1:11" x14ac:dyDescent="0.35">
      <c r="A2128" s="2">
        <v>46306</v>
      </c>
      <c r="B2128" t="s">
        <v>108</v>
      </c>
      <c r="C2128" t="s">
        <v>30</v>
      </c>
      <c r="D2128" s="1">
        <v>1</v>
      </c>
      <c r="E2128" s="5">
        <v>32.71</v>
      </c>
      <c r="F2128" s="1">
        <v>2</v>
      </c>
      <c r="G2128" s="5">
        <v>100.64</v>
      </c>
      <c r="H2128" t="s">
        <v>33</v>
      </c>
      <c r="I2128" t="s">
        <v>2</v>
      </c>
      <c r="J2128" s="1" t="s">
        <v>154</v>
      </c>
      <c r="K2128" s="1">
        <v>2026</v>
      </c>
    </row>
    <row r="2129" spans="1:11" x14ac:dyDescent="0.35">
      <c r="A2129" s="2">
        <v>46307</v>
      </c>
      <c r="B2129" t="s">
        <v>107</v>
      </c>
      <c r="C2129" t="s">
        <v>38</v>
      </c>
      <c r="D2129" s="1">
        <v>3</v>
      </c>
      <c r="E2129" s="5">
        <v>65.97</v>
      </c>
      <c r="F2129" s="1">
        <v>4</v>
      </c>
      <c r="G2129" s="5">
        <v>159.96</v>
      </c>
      <c r="H2129" t="s">
        <v>23</v>
      </c>
      <c r="I2129" t="s">
        <v>2</v>
      </c>
      <c r="J2129" s="1" t="s">
        <v>154</v>
      </c>
      <c r="K2129" s="1">
        <v>2026</v>
      </c>
    </row>
    <row r="2130" spans="1:11" x14ac:dyDescent="0.35">
      <c r="A2130" s="2">
        <v>46308</v>
      </c>
      <c r="B2130" t="s">
        <v>100</v>
      </c>
      <c r="C2130" t="s">
        <v>22</v>
      </c>
      <c r="D2130" s="1">
        <v>0</v>
      </c>
      <c r="E2130" s="5">
        <v>0</v>
      </c>
      <c r="F2130" s="1">
        <v>1</v>
      </c>
      <c r="G2130" s="5">
        <v>19.989999999999998</v>
      </c>
      <c r="H2130" t="s">
        <v>23</v>
      </c>
      <c r="I2130" t="s">
        <v>0</v>
      </c>
      <c r="J2130" s="1" t="s">
        <v>154</v>
      </c>
      <c r="K2130" s="1">
        <v>2026</v>
      </c>
    </row>
    <row r="2131" spans="1:11" x14ac:dyDescent="0.35">
      <c r="A2131" s="2">
        <v>46309</v>
      </c>
      <c r="B2131" t="s">
        <v>117</v>
      </c>
      <c r="C2131" t="s">
        <v>42</v>
      </c>
      <c r="D2131" s="1">
        <v>2</v>
      </c>
      <c r="E2131" s="5">
        <v>1169.98</v>
      </c>
      <c r="F2131" s="1">
        <v>4</v>
      </c>
      <c r="G2131" s="5">
        <v>2599.96</v>
      </c>
      <c r="H2131" t="s">
        <v>29</v>
      </c>
      <c r="I2131" t="s">
        <v>3</v>
      </c>
      <c r="J2131" s="1" t="s">
        <v>154</v>
      </c>
      <c r="K2131" s="1">
        <v>2026</v>
      </c>
    </row>
    <row r="2132" spans="1:11" x14ac:dyDescent="0.35">
      <c r="A2132" s="2">
        <v>46310</v>
      </c>
      <c r="B2132" t="s">
        <v>106</v>
      </c>
      <c r="C2132" t="s">
        <v>37</v>
      </c>
      <c r="D2132" s="1">
        <v>0</v>
      </c>
      <c r="E2132" s="5">
        <v>0</v>
      </c>
      <c r="F2132" s="1">
        <v>2</v>
      </c>
      <c r="G2132" s="5">
        <v>79.98</v>
      </c>
      <c r="H2132" t="s">
        <v>23</v>
      </c>
      <c r="I2132" t="s">
        <v>2</v>
      </c>
      <c r="J2132" s="1" t="s">
        <v>154</v>
      </c>
      <c r="K2132" s="1">
        <v>2026</v>
      </c>
    </row>
    <row r="2133" spans="1:11" x14ac:dyDescent="0.35">
      <c r="A2133" s="2">
        <v>46311</v>
      </c>
      <c r="B2133" t="s">
        <v>105</v>
      </c>
      <c r="C2133" t="s">
        <v>36</v>
      </c>
      <c r="D2133" s="1">
        <v>3</v>
      </c>
      <c r="E2133" s="5">
        <v>116.97</v>
      </c>
      <c r="F2133" s="1">
        <v>1</v>
      </c>
      <c r="G2133" s="5">
        <v>59.99</v>
      </c>
      <c r="H2133" t="s">
        <v>35</v>
      </c>
      <c r="I2133" t="s">
        <v>2</v>
      </c>
      <c r="J2133" s="1" t="s">
        <v>154</v>
      </c>
      <c r="K2133" s="1">
        <v>2026</v>
      </c>
    </row>
    <row r="2134" spans="1:11" x14ac:dyDescent="0.35">
      <c r="A2134" s="2">
        <v>46312</v>
      </c>
      <c r="B2134" t="s">
        <v>109</v>
      </c>
      <c r="C2134" t="s">
        <v>31</v>
      </c>
      <c r="D2134" s="1">
        <v>0</v>
      </c>
      <c r="E2134" s="5">
        <v>0</v>
      </c>
      <c r="F2134" s="1">
        <v>2</v>
      </c>
      <c r="G2134" s="5">
        <v>239.76</v>
      </c>
      <c r="H2134" t="s">
        <v>33</v>
      </c>
      <c r="I2134" t="s">
        <v>2</v>
      </c>
      <c r="J2134" s="1" t="s">
        <v>154</v>
      </c>
      <c r="K2134" s="1">
        <v>2026</v>
      </c>
    </row>
    <row r="2135" spans="1:11" x14ac:dyDescent="0.35">
      <c r="A2135" s="2">
        <v>46313</v>
      </c>
      <c r="B2135" t="s">
        <v>109</v>
      </c>
      <c r="C2135" t="s">
        <v>31</v>
      </c>
      <c r="D2135" s="1">
        <v>1</v>
      </c>
      <c r="E2135" s="5">
        <v>89.91</v>
      </c>
      <c r="F2135" s="1">
        <v>5</v>
      </c>
      <c r="G2135" s="5">
        <v>599.4</v>
      </c>
      <c r="H2135" t="s">
        <v>33</v>
      </c>
      <c r="I2135" t="s">
        <v>2</v>
      </c>
      <c r="J2135" s="1" t="s">
        <v>154</v>
      </c>
      <c r="K2135" s="1">
        <v>2026</v>
      </c>
    </row>
    <row r="2136" spans="1:11" x14ac:dyDescent="0.35">
      <c r="A2136" s="2">
        <v>46313</v>
      </c>
      <c r="B2136" t="s">
        <v>106</v>
      </c>
      <c r="C2136" t="s">
        <v>37</v>
      </c>
      <c r="D2136" s="1">
        <v>2</v>
      </c>
      <c r="E2136" s="5">
        <v>43.98</v>
      </c>
      <c r="F2136" s="1">
        <v>5</v>
      </c>
      <c r="G2136" s="5">
        <v>199.95</v>
      </c>
      <c r="H2136" t="s">
        <v>23</v>
      </c>
      <c r="I2136" t="s">
        <v>2</v>
      </c>
      <c r="J2136" s="1" t="s">
        <v>154</v>
      </c>
      <c r="K2136" s="1">
        <v>2026</v>
      </c>
    </row>
    <row r="2137" spans="1:11" x14ac:dyDescent="0.35">
      <c r="A2137" s="2">
        <v>46314</v>
      </c>
      <c r="B2137" t="s">
        <v>126</v>
      </c>
      <c r="C2137" t="s">
        <v>9</v>
      </c>
      <c r="D2137" s="1">
        <v>1</v>
      </c>
      <c r="E2137" s="5">
        <v>62.99</v>
      </c>
      <c r="F2137" s="1">
        <v>2</v>
      </c>
      <c r="G2137" s="5">
        <v>179.98</v>
      </c>
      <c r="H2137" t="s">
        <v>54</v>
      </c>
      <c r="I2137" t="s">
        <v>8</v>
      </c>
      <c r="J2137" s="1" t="s">
        <v>154</v>
      </c>
      <c r="K2137" s="1">
        <v>2026</v>
      </c>
    </row>
    <row r="2138" spans="1:11" x14ac:dyDescent="0.35">
      <c r="A2138" s="2">
        <v>46314</v>
      </c>
      <c r="B2138" t="s">
        <v>109</v>
      </c>
      <c r="C2138" t="s">
        <v>31</v>
      </c>
      <c r="D2138" s="1">
        <v>2</v>
      </c>
      <c r="E2138" s="5">
        <v>179.82</v>
      </c>
      <c r="F2138" s="1">
        <v>5</v>
      </c>
      <c r="G2138" s="5">
        <v>599.4</v>
      </c>
      <c r="H2138" t="s">
        <v>33</v>
      </c>
      <c r="I2138" t="s">
        <v>2</v>
      </c>
      <c r="J2138" s="1" t="s">
        <v>154</v>
      </c>
      <c r="K2138" s="1">
        <v>2026</v>
      </c>
    </row>
    <row r="2139" spans="1:11" x14ac:dyDescent="0.35">
      <c r="A2139" s="2">
        <v>46315</v>
      </c>
      <c r="B2139" t="s">
        <v>96</v>
      </c>
      <c r="C2139" t="s">
        <v>1</v>
      </c>
      <c r="D2139" s="1">
        <v>3</v>
      </c>
      <c r="E2139" s="5">
        <v>1036.77</v>
      </c>
      <c r="F2139" s="1">
        <v>3</v>
      </c>
      <c r="G2139" s="5">
        <v>1295.97</v>
      </c>
      <c r="H2139" t="s">
        <v>17</v>
      </c>
      <c r="I2139" t="s">
        <v>0</v>
      </c>
      <c r="J2139" s="1" t="s">
        <v>154</v>
      </c>
      <c r="K2139" s="1">
        <v>2026</v>
      </c>
    </row>
    <row r="2140" spans="1:11" x14ac:dyDescent="0.35">
      <c r="A2140" s="2">
        <v>46316</v>
      </c>
      <c r="B2140" t="s">
        <v>105</v>
      </c>
      <c r="C2140" t="s">
        <v>36</v>
      </c>
      <c r="D2140" s="1">
        <v>3</v>
      </c>
      <c r="E2140" s="5">
        <v>116.97</v>
      </c>
      <c r="F2140" s="1">
        <v>3</v>
      </c>
      <c r="G2140" s="5">
        <v>179.97</v>
      </c>
      <c r="H2140" t="s">
        <v>35</v>
      </c>
      <c r="I2140" t="s">
        <v>2</v>
      </c>
      <c r="J2140" s="1" t="s">
        <v>154</v>
      </c>
      <c r="K2140" s="1">
        <v>2026</v>
      </c>
    </row>
    <row r="2141" spans="1:11" x14ac:dyDescent="0.35">
      <c r="A2141" s="2">
        <v>46317</v>
      </c>
      <c r="B2141" t="s">
        <v>119</v>
      </c>
      <c r="C2141" t="s">
        <v>45</v>
      </c>
      <c r="D2141" s="1">
        <v>0</v>
      </c>
      <c r="E2141" s="5">
        <v>0</v>
      </c>
      <c r="F2141" s="1">
        <v>2</v>
      </c>
      <c r="G2141" s="5">
        <v>140</v>
      </c>
      <c r="H2141" t="s">
        <v>46</v>
      </c>
      <c r="I2141" t="s">
        <v>4</v>
      </c>
      <c r="J2141" s="1" t="s">
        <v>154</v>
      </c>
      <c r="K2141" s="1">
        <v>2026</v>
      </c>
    </row>
    <row r="2142" spans="1:11" x14ac:dyDescent="0.35">
      <c r="A2142" s="2">
        <v>46317</v>
      </c>
      <c r="B2142" t="s">
        <v>129</v>
      </c>
      <c r="C2142" t="s">
        <v>14</v>
      </c>
      <c r="D2142" s="1">
        <v>3</v>
      </c>
      <c r="E2142" s="5">
        <v>1079.8799999999999</v>
      </c>
      <c r="F2142" s="1">
        <v>5</v>
      </c>
      <c r="G2142" s="5">
        <v>1999.75</v>
      </c>
      <c r="H2142" t="s">
        <v>17</v>
      </c>
      <c r="I2142" t="s">
        <v>13</v>
      </c>
      <c r="J2142" s="1" t="s">
        <v>154</v>
      </c>
      <c r="K2142" s="1">
        <v>2026</v>
      </c>
    </row>
    <row r="2143" spans="1:11" x14ac:dyDescent="0.35">
      <c r="A2143" s="2">
        <v>46318</v>
      </c>
      <c r="B2143" t="s">
        <v>110</v>
      </c>
      <c r="C2143" t="s">
        <v>32</v>
      </c>
      <c r="D2143" s="1">
        <v>2</v>
      </c>
      <c r="E2143" s="5">
        <v>46.06</v>
      </c>
      <c r="F2143" s="1">
        <v>2</v>
      </c>
      <c r="G2143" s="5">
        <v>83.76</v>
      </c>
      <c r="H2143" t="s">
        <v>33</v>
      </c>
      <c r="I2143" t="s">
        <v>2</v>
      </c>
      <c r="J2143" s="1" t="s">
        <v>154</v>
      </c>
      <c r="K2143" s="1">
        <v>2026</v>
      </c>
    </row>
    <row r="2144" spans="1:11" x14ac:dyDescent="0.35">
      <c r="A2144" s="2">
        <v>46319</v>
      </c>
      <c r="B2144" t="s">
        <v>125</v>
      </c>
      <c r="C2144" t="s">
        <v>53</v>
      </c>
      <c r="D2144" s="1">
        <v>3</v>
      </c>
      <c r="E2144" s="5">
        <v>188.97</v>
      </c>
      <c r="F2144" s="1">
        <v>5</v>
      </c>
      <c r="G2144" s="5">
        <v>449.95</v>
      </c>
      <c r="H2144" t="s">
        <v>23</v>
      </c>
      <c r="I2144" t="s">
        <v>8</v>
      </c>
      <c r="J2144" s="1" t="s">
        <v>154</v>
      </c>
      <c r="K2144" s="1">
        <v>2026</v>
      </c>
    </row>
    <row r="2145" spans="1:11" x14ac:dyDescent="0.35">
      <c r="A2145" s="2">
        <v>46320</v>
      </c>
      <c r="B2145" t="s">
        <v>106</v>
      </c>
      <c r="C2145" t="s">
        <v>37</v>
      </c>
      <c r="D2145" s="1">
        <v>3</v>
      </c>
      <c r="E2145" s="5">
        <v>65.97</v>
      </c>
      <c r="F2145" s="1">
        <v>2</v>
      </c>
      <c r="G2145" s="5">
        <v>79.98</v>
      </c>
      <c r="H2145" t="s">
        <v>23</v>
      </c>
      <c r="I2145" t="s">
        <v>2</v>
      </c>
      <c r="J2145" s="1" t="s">
        <v>154</v>
      </c>
      <c r="K2145" s="1">
        <v>2026</v>
      </c>
    </row>
    <row r="2146" spans="1:11" x14ac:dyDescent="0.35">
      <c r="A2146" s="2">
        <v>46321</v>
      </c>
      <c r="B2146" t="s">
        <v>97</v>
      </c>
      <c r="C2146" t="s">
        <v>18</v>
      </c>
      <c r="D2146" s="1">
        <v>2</v>
      </c>
      <c r="E2146" s="5">
        <v>349.98</v>
      </c>
      <c r="F2146" s="1">
        <v>2</v>
      </c>
      <c r="G2146" s="5">
        <v>499.98</v>
      </c>
      <c r="H2146" t="s">
        <v>19</v>
      </c>
      <c r="I2146" t="s">
        <v>0</v>
      </c>
      <c r="J2146" s="1" t="s">
        <v>154</v>
      </c>
      <c r="K2146" s="1">
        <v>2026</v>
      </c>
    </row>
    <row r="2147" spans="1:11" x14ac:dyDescent="0.35">
      <c r="A2147" s="2">
        <v>46321</v>
      </c>
      <c r="B2147" t="s">
        <v>119</v>
      </c>
      <c r="C2147" t="s">
        <v>45</v>
      </c>
      <c r="D2147" s="1">
        <v>0</v>
      </c>
      <c r="E2147" s="5">
        <v>0</v>
      </c>
      <c r="F2147" s="1">
        <v>5</v>
      </c>
      <c r="G2147" s="5">
        <v>350</v>
      </c>
      <c r="H2147" t="s">
        <v>46</v>
      </c>
      <c r="I2147" t="s">
        <v>4</v>
      </c>
      <c r="J2147" s="1" t="s">
        <v>154</v>
      </c>
      <c r="K2147" s="1">
        <v>2026</v>
      </c>
    </row>
    <row r="2148" spans="1:11" x14ac:dyDescent="0.35">
      <c r="A2148" s="2">
        <v>46322</v>
      </c>
      <c r="B2148" t="s">
        <v>98</v>
      </c>
      <c r="C2148" t="s">
        <v>20</v>
      </c>
      <c r="D2148" s="1">
        <v>1</v>
      </c>
      <c r="E2148" s="5">
        <v>64.989999999999995</v>
      </c>
      <c r="F2148" s="1">
        <v>2</v>
      </c>
      <c r="G2148" s="5">
        <v>199.98</v>
      </c>
      <c r="H2148" t="s">
        <v>19</v>
      </c>
      <c r="I2148" t="s">
        <v>0</v>
      </c>
      <c r="J2148" s="1" t="s">
        <v>154</v>
      </c>
      <c r="K2148" s="1">
        <v>2026</v>
      </c>
    </row>
    <row r="2149" spans="1:11" x14ac:dyDescent="0.35">
      <c r="A2149" s="2">
        <v>46323</v>
      </c>
      <c r="B2149" t="s">
        <v>97</v>
      </c>
      <c r="C2149" t="s">
        <v>18</v>
      </c>
      <c r="D2149" s="1">
        <v>1</v>
      </c>
      <c r="E2149" s="5">
        <v>174.99</v>
      </c>
      <c r="F2149" s="1">
        <v>4</v>
      </c>
      <c r="G2149" s="5">
        <v>999.96</v>
      </c>
      <c r="H2149" t="s">
        <v>19</v>
      </c>
      <c r="I2149" t="s">
        <v>0</v>
      </c>
      <c r="J2149" s="1" t="s">
        <v>154</v>
      </c>
      <c r="K2149" s="1">
        <v>2026</v>
      </c>
    </row>
    <row r="2150" spans="1:11" x14ac:dyDescent="0.35">
      <c r="A2150" s="2">
        <v>46323</v>
      </c>
      <c r="B2150" t="s">
        <v>105</v>
      </c>
      <c r="C2150" t="s">
        <v>36</v>
      </c>
      <c r="D2150" s="1">
        <v>2</v>
      </c>
      <c r="E2150" s="5">
        <v>77.98</v>
      </c>
      <c r="F2150" s="1">
        <v>5</v>
      </c>
      <c r="G2150" s="5">
        <v>299.95</v>
      </c>
      <c r="H2150" t="s">
        <v>35</v>
      </c>
      <c r="I2150" t="s">
        <v>2</v>
      </c>
      <c r="J2150" s="1" t="s">
        <v>154</v>
      </c>
      <c r="K2150" s="1">
        <v>2026</v>
      </c>
    </row>
    <row r="2151" spans="1:11" x14ac:dyDescent="0.35">
      <c r="A2151" s="2">
        <v>46324</v>
      </c>
      <c r="B2151" t="s">
        <v>105</v>
      </c>
      <c r="C2151" t="s">
        <v>36</v>
      </c>
      <c r="D2151" s="1">
        <v>3</v>
      </c>
      <c r="E2151" s="5">
        <v>116.97</v>
      </c>
      <c r="F2151" s="1">
        <v>4</v>
      </c>
      <c r="G2151" s="5">
        <v>239.96</v>
      </c>
      <c r="H2151" t="s">
        <v>35</v>
      </c>
      <c r="I2151" t="s">
        <v>2</v>
      </c>
      <c r="J2151" s="1" t="s">
        <v>154</v>
      </c>
      <c r="K2151" s="1">
        <v>2026</v>
      </c>
    </row>
    <row r="2152" spans="1:11" x14ac:dyDescent="0.35">
      <c r="A2152" s="2">
        <v>46325</v>
      </c>
      <c r="B2152" t="s">
        <v>131</v>
      </c>
      <c r="C2152" t="s">
        <v>16</v>
      </c>
      <c r="D2152" s="1">
        <v>2</v>
      </c>
      <c r="E2152" s="5">
        <v>69.099999999999994</v>
      </c>
      <c r="F2152" s="1">
        <v>3</v>
      </c>
      <c r="G2152" s="5">
        <v>159.44999999999999</v>
      </c>
      <c r="H2152" t="s">
        <v>58</v>
      </c>
      <c r="I2152" t="s">
        <v>13</v>
      </c>
      <c r="J2152" s="1" t="s">
        <v>154</v>
      </c>
      <c r="K2152" s="1">
        <v>2026</v>
      </c>
    </row>
    <row r="2153" spans="1:11" x14ac:dyDescent="0.35">
      <c r="A2153" s="2">
        <v>46326</v>
      </c>
      <c r="B2153" t="s">
        <v>110</v>
      </c>
      <c r="C2153" t="s">
        <v>32</v>
      </c>
      <c r="D2153" s="1">
        <v>0</v>
      </c>
      <c r="E2153" s="5">
        <v>0</v>
      </c>
      <c r="F2153" s="1">
        <v>1</v>
      </c>
      <c r="G2153" s="5">
        <v>41.88</v>
      </c>
      <c r="H2153" t="s">
        <v>33</v>
      </c>
      <c r="I2153" t="s">
        <v>2</v>
      </c>
      <c r="J2153" s="1" t="s">
        <v>154</v>
      </c>
      <c r="K2153" s="1">
        <v>2026</v>
      </c>
    </row>
    <row r="2154" spans="1:11" x14ac:dyDescent="0.35">
      <c r="A2154" s="2">
        <v>46327</v>
      </c>
      <c r="B2154" t="s">
        <v>110</v>
      </c>
      <c r="C2154" t="s">
        <v>32</v>
      </c>
      <c r="D2154" s="1">
        <v>2</v>
      </c>
      <c r="E2154" s="5">
        <v>46.06</v>
      </c>
      <c r="F2154" s="1">
        <v>3</v>
      </c>
      <c r="G2154" s="5">
        <v>125.64</v>
      </c>
      <c r="H2154" t="s">
        <v>33</v>
      </c>
      <c r="I2154" t="s">
        <v>2</v>
      </c>
      <c r="J2154" s="1" t="s">
        <v>155</v>
      </c>
      <c r="K2154" s="1">
        <v>2026</v>
      </c>
    </row>
    <row r="2155" spans="1:11" x14ac:dyDescent="0.35">
      <c r="A2155" s="2">
        <v>46328</v>
      </c>
      <c r="B2155" t="s">
        <v>118</v>
      </c>
      <c r="C2155" t="s">
        <v>5</v>
      </c>
      <c r="D2155" s="1">
        <v>2</v>
      </c>
      <c r="E2155" s="5">
        <v>8991</v>
      </c>
      <c r="F2155" s="1">
        <v>3</v>
      </c>
      <c r="G2155" s="5">
        <v>14985</v>
      </c>
      <c r="H2155" t="s">
        <v>17</v>
      </c>
      <c r="I2155" t="s">
        <v>4</v>
      </c>
      <c r="J2155" s="1" t="s">
        <v>155</v>
      </c>
      <c r="K2155" s="1">
        <v>2026</v>
      </c>
    </row>
    <row r="2156" spans="1:11" x14ac:dyDescent="0.35">
      <c r="A2156" s="2">
        <v>46329</v>
      </c>
      <c r="B2156" t="s">
        <v>110</v>
      </c>
      <c r="C2156" t="s">
        <v>32</v>
      </c>
      <c r="D2156" s="1">
        <v>1</v>
      </c>
      <c r="E2156" s="5">
        <v>23.03</v>
      </c>
      <c r="F2156" s="1">
        <v>2</v>
      </c>
      <c r="G2156" s="5">
        <v>83.76</v>
      </c>
      <c r="H2156" t="s">
        <v>33</v>
      </c>
      <c r="I2156" t="s">
        <v>2</v>
      </c>
      <c r="J2156" s="1" t="s">
        <v>155</v>
      </c>
      <c r="K2156" s="1">
        <v>2026</v>
      </c>
    </row>
    <row r="2157" spans="1:11" x14ac:dyDescent="0.35">
      <c r="A2157" s="2">
        <v>46329</v>
      </c>
      <c r="B2157" t="s">
        <v>126</v>
      </c>
      <c r="C2157" t="s">
        <v>9</v>
      </c>
      <c r="D2157" s="1">
        <v>2</v>
      </c>
      <c r="E2157" s="5">
        <v>125.98</v>
      </c>
      <c r="F2157" s="1">
        <v>5</v>
      </c>
      <c r="G2157" s="5">
        <v>449.95</v>
      </c>
      <c r="H2157" t="s">
        <v>54</v>
      </c>
      <c r="I2157" t="s">
        <v>8</v>
      </c>
      <c r="J2157" s="1" t="s">
        <v>155</v>
      </c>
      <c r="K2157" s="1">
        <v>2026</v>
      </c>
    </row>
    <row r="2158" spans="1:11" x14ac:dyDescent="0.35">
      <c r="A2158" s="2">
        <v>46330</v>
      </c>
      <c r="B2158" t="s">
        <v>112</v>
      </c>
      <c r="C2158" t="s">
        <v>39</v>
      </c>
      <c r="D2158" s="1">
        <v>1</v>
      </c>
      <c r="E2158" s="5">
        <v>207.99</v>
      </c>
      <c r="F2158" s="1">
        <v>2</v>
      </c>
      <c r="G2158" s="5">
        <v>519.98</v>
      </c>
      <c r="H2158" t="s">
        <v>29</v>
      </c>
      <c r="I2158" t="s">
        <v>3</v>
      </c>
      <c r="J2158" s="1" t="s">
        <v>155</v>
      </c>
      <c r="K2158" s="1">
        <v>2026</v>
      </c>
    </row>
    <row r="2159" spans="1:11" x14ac:dyDescent="0.35">
      <c r="A2159" s="2">
        <v>46331</v>
      </c>
      <c r="B2159" t="s">
        <v>103</v>
      </c>
      <c r="C2159" t="s">
        <v>27</v>
      </c>
      <c r="D2159" s="1">
        <v>1</v>
      </c>
      <c r="E2159" s="5">
        <v>234.5</v>
      </c>
      <c r="F2159" s="1">
        <v>4</v>
      </c>
      <c r="G2159" s="5">
        <v>1103.52</v>
      </c>
      <c r="H2159" t="s">
        <v>19</v>
      </c>
      <c r="I2159" t="s">
        <v>0</v>
      </c>
      <c r="J2159" s="1" t="s">
        <v>155</v>
      </c>
      <c r="K2159" s="1">
        <v>2026</v>
      </c>
    </row>
    <row r="2160" spans="1:11" x14ac:dyDescent="0.35">
      <c r="A2160" s="2">
        <v>46332</v>
      </c>
      <c r="B2160" t="s">
        <v>97</v>
      </c>
      <c r="C2160" t="s">
        <v>18</v>
      </c>
      <c r="D2160" s="1">
        <v>3</v>
      </c>
      <c r="E2160" s="5">
        <v>524.97</v>
      </c>
      <c r="F2160" s="1">
        <v>4</v>
      </c>
      <c r="G2160" s="5">
        <v>999.96</v>
      </c>
      <c r="H2160" t="s">
        <v>19</v>
      </c>
      <c r="I2160" t="s">
        <v>0</v>
      </c>
      <c r="J2160" s="1" t="s">
        <v>155</v>
      </c>
      <c r="K2160" s="1">
        <v>2026</v>
      </c>
    </row>
    <row r="2161" spans="1:11" x14ac:dyDescent="0.35">
      <c r="A2161" s="2">
        <v>46333</v>
      </c>
      <c r="B2161" t="s">
        <v>120</v>
      </c>
      <c r="C2161" t="s">
        <v>6</v>
      </c>
      <c r="D2161" s="1">
        <v>1</v>
      </c>
      <c r="E2161" s="5">
        <v>12600</v>
      </c>
      <c r="F2161" s="1">
        <v>1</v>
      </c>
      <c r="G2161" s="5">
        <v>14000</v>
      </c>
      <c r="H2161" t="s">
        <v>47</v>
      </c>
      <c r="I2161" t="s">
        <v>4</v>
      </c>
      <c r="J2161" s="1" t="s">
        <v>155</v>
      </c>
      <c r="K2161" s="1">
        <v>2026</v>
      </c>
    </row>
    <row r="2162" spans="1:11" x14ac:dyDescent="0.35">
      <c r="A2162" s="2">
        <v>46333</v>
      </c>
      <c r="B2162" t="s">
        <v>121</v>
      </c>
      <c r="C2162" t="s">
        <v>7</v>
      </c>
      <c r="D2162" s="1">
        <v>2</v>
      </c>
      <c r="E2162" s="5">
        <v>24</v>
      </c>
      <c r="F2162" s="1">
        <v>5</v>
      </c>
      <c r="G2162" s="5">
        <v>100</v>
      </c>
      <c r="H2162" t="s">
        <v>48</v>
      </c>
      <c r="I2162" t="s">
        <v>8</v>
      </c>
      <c r="J2162" s="1" t="s">
        <v>155</v>
      </c>
      <c r="K2162" s="1">
        <v>2026</v>
      </c>
    </row>
    <row r="2163" spans="1:11" x14ac:dyDescent="0.35">
      <c r="A2163" s="2">
        <v>46334</v>
      </c>
      <c r="B2163" t="s">
        <v>98</v>
      </c>
      <c r="C2163" t="s">
        <v>20</v>
      </c>
      <c r="D2163" s="1">
        <v>3</v>
      </c>
      <c r="E2163" s="5">
        <v>194.96999999999997</v>
      </c>
      <c r="F2163" s="1">
        <v>1</v>
      </c>
      <c r="G2163" s="5">
        <v>99.99</v>
      </c>
      <c r="H2163" t="s">
        <v>19</v>
      </c>
      <c r="I2163" t="s">
        <v>0</v>
      </c>
      <c r="J2163" s="1" t="s">
        <v>155</v>
      </c>
      <c r="K2163" s="1">
        <v>2026</v>
      </c>
    </row>
    <row r="2164" spans="1:11" x14ac:dyDescent="0.35">
      <c r="A2164" s="2">
        <v>46335</v>
      </c>
      <c r="B2164" t="s">
        <v>104</v>
      </c>
      <c r="C2164" t="s">
        <v>28</v>
      </c>
      <c r="D2164" s="1">
        <v>2</v>
      </c>
      <c r="E2164" s="5">
        <v>399.98</v>
      </c>
      <c r="F2164" s="1">
        <v>4</v>
      </c>
      <c r="G2164" s="5">
        <v>999.96</v>
      </c>
      <c r="H2164" t="s">
        <v>29</v>
      </c>
      <c r="I2164" t="s">
        <v>2</v>
      </c>
      <c r="J2164" s="1" t="s">
        <v>155</v>
      </c>
      <c r="K2164" s="1">
        <v>2026</v>
      </c>
    </row>
    <row r="2165" spans="1:11" x14ac:dyDescent="0.35">
      <c r="A2165" s="2">
        <v>46336</v>
      </c>
      <c r="B2165" t="s">
        <v>119</v>
      </c>
      <c r="C2165" t="s">
        <v>45</v>
      </c>
      <c r="D2165" s="1">
        <v>3</v>
      </c>
      <c r="E2165" s="5">
        <v>105</v>
      </c>
      <c r="F2165" s="1">
        <v>2</v>
      </c>
      <c r="G2165" s="5">
        <v>140</v>
      </c>
      <c r="H2165" t="s">
        <v>46</v>
      </c>
      <c r="I2165" t="s">
        <v>4</v>
      </c>
      <c r="J2165" s="1" t="s">
        <v>155</v>
      </c>
      <c r="K2165" s="1">
        <v>2026</v>
      </c>
    </row>
    <row r="2166" spans="1:11" x14ac:dyDescent="0.35">
      <c r="A2166" s="2">
        <v>46337</v>
      </c>
      <c r="B2166" t="s">
        <v>130</v>
      </c>
      <c r="C2166" t="s">
        <v>56</v>
      </c>
      <c r="D2166" s="1">
        <v>3</v>
      </c>
      <c r="E2166" s="5">
        <v>732.90000000000009</v>
      </c>
      <c r="F2166" s="1">
        <v>4</v>
      </c>
      <c r="G2166" s="5">
        <v>1396</v>
      </c>
      <c r="H2166" t="s">
        <v>57</v>
      </c>
      <c r="I2166" t="s">
        <v>13</v>
      </c>
      <c r="J2166" s="1" t="s">
        <v>155</v>
      </c>
      <c r="K2166" s="1">
        <v>2026</v>
      </c>
    </row>
    <row r="2167" spans="1:11" x14ac:dyDescent="0.35">
      <c r="A2167" s="2">
        <v>46338</v>
      </c>
      <c r="B2167" t="s">
        <v>108</v>
      </c>
      <c r="C2167" t="s">
        <v>30</v>
      </c>
      <c r="D2167" s="1">
        <v>2</v>
      </c>
      <c r="E2167" s="5">
        <v>65.42</v>
      </c>
      <c r="F2167" s="1">
        <v>2</v>
      </c>
      <c r="G2167" s="5">
        <v>100.64</v>
      </c>
      <c r="H2167" t="s">
        <v>33</v>
      </c>
      <c r="I2167" t="s">
        <v>2</v>
      </c>
      <c r="J2167" s="1" t="s">
        <v>155</v>
      </c>
      <c r="K2167" s="1">
        <v>2026</v>
      </c>
    </row>
    <row r="2168" spans="1:11" x14ac:dyDescent="0.35">
      <c r="A2168" s="2">
        <v>46339</v>
      </c>
      <c r="B2168" t="s">
        <v>107</v>
      </c>
      <c r="C2168" t="s">
        <v>38</v>
      </c>
      <c r="D2168" s="1">
        <v>0</v>
      </c>
      <c r="E2168" s="5">
        <v>0</v>
      </c>
      <c r="F2168" s="1">
        <v>4</v>
      </c>
      <c r="G2168" s="5">
        <v>159.96</v>
      </c>
      <c r="H2168" t="s">
        <v>23</v>
      </c>
      <c r="I2168" t="s">
        <v>2</v>
      </c>
      <c r="J2168" s="1" t="s">
        <v>155</v>
      </c>
      <c r="K2168" s="1">
        <v>2026</v>
      </c>
    </row>
    <row r="2169" spans="1:11" x14ac:dyDescent="0.35">
      <c r="A2169" s="2">
        <v>46340</v>
      </c>
      <c r="B2169" t="s">
        <v>103</v>
      </c>
      <c r="C2169" t="s">
        <v>27</v>
      </c>
      <c r="D2169" s="1">
        <v>2</v>
      </c>
      <c r="E2169" s="5">
        <v>469</v>
      </c>
      <c r="F2169" s="1">
        <v>3</v>
      </c>
      <c r="G2169" s="5">
        <v>827.64</v>
      </c>
      <c r="H2169" t="s">
        <v>19</v>
      </c>
      <c r="I2169" t="s">
        <v>0</v>
      </c>
      <c r="J2169" s="1" t="s">
        <v>155</v>
      </c>
      <c r="K2169" s="1">
        <v>2026</v>
      </c>
    </row>
    <row r="2170" spans="1:11" x14ac:dyDescent="0.35">
      <c r="A2170" s="2">
        <v>46340</v>
      </c>
      <c r="B2170" t="s">
        <v>99</v>
      </c>
      <c r="C2170" t="s">
        <v>21</v>
      </c>
      <c r="D2170" s="1">
        <v>0</v>
      </c>
      <c r="E2170" s="5">
        <v>0</v>
      </c>
      <c r="F2170" s="1">
        <v>5</v>
      </c>
      <c r="G2170" s="5">
        <v>349.95</v>
      </c>
      <c r="H2170" t="s">
        <v>19</v>
      </c>
      <c r="I2170" t="s">
        <v>0</v>
      </c>
      <c r="J2170" s="1" t="s">
        <v>155</v>
      </c>
      <c r="K2170" s="1">
        <v>2026</v>
      </c>
    </row>
    <row r="2171" spans="1:11" x14ac:dyDescent="0.35">
      <c r="A2171" s="2">
        <v>46341</v>
      </c>
      <c r="B2171" t="s">
        <v>105</v>
      </c>
      <c r="C2171" t="s">
        <v>36</v>
      </c>
      <c r="D2171" s="1">
        <v>0</v>
      </c>
      <c r="E2171" s="5">
        <v>0</v>
      </c>
      <c r="F2171" s="1">
        <v>4</v>
      </c>
      <c r="G2171" s="5">
        <v>239.96</v>
      </c>
      <c r="H2171" t="s">
        <v>35</v>
      </c>
      <c r="I2171" t="s">
        <v>2</v>
      </c>
      <c r="J2171" s="1" t="s">
        <v>155</v>
      </c>
      <c r="K2171" s="1">
        <v>2026</v>
      </c>
    </row>
    <row r="2172" spans="1:11" x14ac:dyDescent="0.35">
      <c r="A2172" s="2">
        <v>46341</v>
      </c>
      <c r="B2172" t="s">
        <v>107</v>
      </c>
      <c r="C2172" t="s">
        <v>38</v>
      </c>
      <c r="D2172" s="1">
        <v>1</v>
      </c>
      <c r="E2172" s="5">
        <v>21.99</v>
      </c>
      <c r="F2172" s="1">
        <v>5</v>
      </c>
      <c r="G2172" s="5">
        <v>199.95</v>
      </c>
      <c r="H2172" t="s">
        <v>23</v>
      </c>
      <c r="I2172" t="s">
        <v>2</v>
      </c>
      <c r="J2172" s="1" t="s">
        <v>155</v>
      </c>
      <c r="K2172" s="1">
        <v>2026</v>
      </c>
    </row>
    <row r="2173" spans="1:11" x14ac:dyDescent="0.35">
      <c r="A2173" s="2">
        <v>46342</v>
      </c>
      <c r="B2173" t="s">
        <v>104</v>
      </c>
      <c r="C2173" t="s">
        <v>28</v>
      </c>
      <c r="D2173" s="1">
        <v>0</v>
      </c>
      <c r="E2173" s="5">
        <v>0</v>
      </c>
      <c r="F2173" s="1">
        <v>1</v>
      </c>
      <c r="G2173" s="5">
        <v>249.99</v>
      </c>
      <c r="H2173" t="s">
        <v>29</v>
      </c>
      <c r="I2173" t="s">
        <v>2</v>
      </c>
      <c r="J2173" s="1" t="s">
        <v>155</v>
      </c>
      <c r="K2173" s="1">
        <v>2026</v>
      </c>
    </row>
    <row r="2174" spans="1:11" x14ac:dyDescent="0.35">
      <c r="A2174" s="2">
        <v>46342</v>
      </c>
      <c r="B2174" t="s">
        <v>129</v>
      </c>
      <c r="C2174" t="s">
        <v>14</v>
      </c>
      <c r="D2174" s="1">
        <v>2</v>
      </c>
      <c r="E2174" s="5">
        <v>719.92</v>
      </c>
      <c r="F2174" s="1">
        <v>5</v>
      </c>
      <c r="G2174" s="5">
        <v>1999.75</v>
      </c>
      <c r="H2174" t="s">
        <v>17</v>
      </c>
      <c r="I2174" t="s">
        <v>13</v>
      </c>
      <c r="J2174" s="1" t="s">
        <v>155</v>
      </c>
      <c r="K2174" s="1">
        <v>2026</v>
      </c>
    </row>
    <row r="2175" spans="1:11" x14ac:dyDescent="0.35">
      <c r="A2175" s="2">
        <v>46343</v>
      </c>
      <c r="B2175" t="s">
        <v>123</v>
      </c>
      <c r="C2175" t="s">
        <v>50</v>
      </c>
      <c r="D2175" s="1">
        <v>0</v>
      </c>
      <c r="E2175" s="5">
        <v>0</v>
      </c>
      <c r="F2175" s="1">
        <v>5</v>
      </c>
      <c r="G2175" s="5">
        <v>645</v>
      </c>
      <c r="H2175" t="s">
        <v>48</v>
      </c>
      <c r="I2175" t="s">
        <v>8</v>
      </c>
      <c r="J2175" s="1" t="s">
        <v>155</v>
      </c>
      <c r="K2175" s="1">
        <v>2026</v>
      </c>
    </row>
    <row r="2176" spans="1:11" x14ac:dyDescent="0.35">
      <c r="A2176" s="2">
        <v>46344</v>
      </c>
      <c r="B2176" t="s">
        <v>124</v>
      </c>
      <c r="C2176" t="s">
        <v>51</v>
      </c>
      <c r="D2176" s="1">
        <v>3</v>
      </c>
      <c r="E2176" s="5">
        <v>290.25</v>
      </c>
      <c r="F2176" s="1">
        <v>3</v>
      </c>
      <c r="G2176" s="5">
        <v>387</v>
      </c>
      <c r="H2176" t="s">
        <v>52</v>
      </c>
      <c r="I2176" t="s">
        <v>8</v>
      </c>
      <c r="J2176" s="1" t="s">
        <v>155</v>
      </c>
      <c r="K2176" s="1">
        <v>2026</v>
      </c>
    </row>
    <row r="2177" spans="1:11" x14ac:dyDescent="0.35">
      <c r="A2177" s="2">
        <v>46344</v>
      </c>
      <c r="B2177" t="s">
        <v>114</v>
      </c>
      <c r="C2177" t="s">
        <v>43</v>
      </c>
      <c r="D2177" s="1">
        <v>2</v>
      </c>
      <c r="E2177" s="5">
        <v>40</v>
      </c>
      <c r="F2177" s="1">
        <v>5</v>
      </c>
      <c r="G2177" s="5">
        <v>199.95</v>
      </c>
      <c r="H2177" t="s">
        <v>26</v>
      </c>
      <c r="I2177" t="s">
        <v>3</v>
      </c>
      <c r="J2177" s="1" t="s">
        <v>155</v>
      </c>
      <c r="K2177" s="1">
        <v>2026</v>
      </c>
    </row>
    <row r="2178" spans="1:11" x14ac:dyDescent="0.35">
      <c r="A2178" s="2">
        <v>46345</v>
      </c>
      <c r="B2178" t="s">
        <v>129</v>
      </c>
      <c r="C2178" t="s">
        <v>14</v>
      </c>
      <c r="D2178" s="1">
        <v>1</v>
      </c>
      <c r="E2178" s="5">
        <v>359.96</v>
      </c>
      <c r="F2178" s="1">
        <v>1</v>
      </c>
      <c r="G2178" s="5">
        <v>399.95</v>
      </c>
      <c r="H2178" t="s">
        <v>17</v>
      </c>
      <c r="I2178" t="s">
        <v>13</v>
      </c>
      <c r="J2178" s="1" t="s">
        <v>155</v>
      </c>
      <c r="K2178" s="1">
        <v>2026</v>
      </c>
    </row>
    <row r="2179" spans="1:11" x14ac:dyDescent="0.35">
      <c r="A2179" s="2">
        <v>46346</v>
      </c>
      <c r="B2179" t="s">
        <v>121</v>
      </c>
      <c r="C2179" t="s">
        <v>7</v>
      </c>
      <c r="D2179" s="1">
        <v>2</v>
      </c>
      <c r="E2179" s="5">
        <v>24</v>
      </c>
      <c r="F2179" s="1">
        <v>5</v>
      </c>
      <c r="G2179" s="5">
        <v>100</v>
      </c>
      <c r="H2179" t="s">
        <v>48</v>
      </c>
      <c r="I2179" t="s">
        <v>8</v>
      </c>
      <c r="J2179" s="1" t="s">
        <v>155</v>
      </c>
      <c r="K2179" s="1">
        <v>2026</v>
      </c>
    </row>
    <row r="2180" spans="1:11" x14ac:dyDescent="0.35">
      <c r="A2180" s="2">
        <v>46347</v>
      </c>
      <c r="B2180" t="s">
        <v>101</v>
      </c>
      <c r="C2180" t="s">
        <v>24</v>
      </c>
      <c r="D2180" s="1">
        <v>0</v>
      </c>
      <c r="E2180" s="5">
        <v>0</v>
      </c>
      <c r="F2180" s="1">
        <v>2</v>
      </c>
      <c r="G2180" s="5">
        <v>55.98</v>
      </c>
      <c r="H2180" t="s">
        <v>23</v>
      </c>
      <c r="I2180" t="s">
        <v>0</v>
      </c>
      <c r="J2180" s="1" t="s">
        <v>155</v>
      </c>
      <c r="K2180" s="1">
        <v>2026</v>
      </c>
    </row>
    <row r="2181" spans="1:11" x14ac:dyDescent="0.35">
      <c r="A2181" s="2">
        <v>46348</v>
      </c>
      <c r="B2181" t="s">
        <v>102</v>
      </c>
      <c r="C2181" t="s">
        <v>25</v>
      </c>
      <c r="D2181" s="1">
        <v>3</v>
      </c>
      <c r="E2181" s="5">
        <v>45</v>
      </c>
      <c r="F2181" s="1">
        <v>3</v>
      </c>
      <c r="G2181" s="5">
        <v>89.97</v>
      </c>
      <c r="H2181" t="s">
        <v>26</v>
      </c>
      <c r="I2181" t="s">
        <v>0</v>
      </c>
      <c r="J2181" s="1" t="s">
        <v>155</v>
      </c>
      <c r="K2181" s="1">
        <v>2026</v>
      </c>
    </row>
    <row r="2182" spans="1:11" x14ac:dyDescent="0.35">
      <c r="A2182" s="2">
        <v>46349</v>
      </c>
      <c r="B2182" t="s">
        <v>125</v>
      </c>
      <c r="C2182" t="s">
        <v>53</v>
      </c>
      <c r="D2182" s="1">
        <v>2</v>
      </c>
      <c r="E2182" s="5">
        <v>125.98</v>
      </c>
      <c r="F2182" s="1">
        <v>4</v>
      </c>
      <c r="G2182" s="5">
        <v>359.96</v>
      </c>
      <c r="H2182" t="s">
        <v>23</v>
      </c>
      <c r="I2182" t="s">
        <v>8</v>
      </c>
      <c r="J2182" s="1" t="s">
        <v>155</v>
      </c>
      <c r="K2182" s="1">
        <v>2026</v>
      </c>
    </row>
    <row r="2183" spans="1:11" x14ac:dyDescent="0.35">
      <c r="A2183" s="2">
        <v>46350</v>
      </c>
      <c r="B2183" t="s">
        <v>105</v>
      </c>
      <c r="C2183" t="s">
        <v>36</v>
      </c>
      <c r="D2183" s="1">
        <v>2</v>
      </c>
      <c r="E2183" s="5">
        <v>77.98</v>
      </c>
      <c r="F2183" s="1">
        <v>1</v>
      </c>
      <c r="G2183" s="5">
        <v>59.99</v>
      </c>
      <c r="H2183" t="s">
        <v>35</v>
      </c>
      <c r="I2183" t="s">
        <v>2</v>
      </c>
      <c r="J2183" s="1" t="s">
        <v>155</v>
      </c>
      <c r="K2183" s="1">
        <v>2026</v>
      </c>
    </row>
    <row r="2184" spans="1:11" x14ac:dyDescent="0.35">
      <c r="A2184" s="2">
        <v>46351</v>
      </c>
      <c r="B2184" t="s">
        <v>125</v>
      </c>
      <c r="C2184" t="s">
        <v>53</v>
      </c>
      <c r="D2184" s="1">
        <v>1</v>
      </c>
      <c r="E2184" s="5">
        <v>62.99</v>
      </c>
      <c r="F2184" s="1">
        <v>3</v>
      </c>
      <c r="G2184" s="5">
        <v>269.97000000000003</v>
      </c>
      <c r="H2184" t="s">
        <v>23</v>
      </c>
      <c r="I2184" t="s">
        <v>8</v>
      </c>
      <c r="J2184" s="1" t="s">
        <v>155</v>
      </c>
      <c r="K2184" s="1">
        <v>2026</v>
      </c>
    </row>
    <row r="2185" spans="1:11" x14ac:dyDescent="0.35">
      <c r="A2185" s="2">
        <v>46352</v>
      </c>
      <c r="B2185" t="s">
        <v>117</v>
      </c>
      <c r="C2185" t="s">
        <v>42</v>
      </c>
      <c r="D2185" s="1">
        <v>2</v>
      </c>
      <c r="E2185" s="5">
        <v>1169.98</v>
      </c>
      <c r="F2185" s="1">
        <v>5</v>
      </c>
      <c r="G2185" s="5">
        <v>3249.95</v>
      </c>
      <c r="H2185" t="s">
        <v>29</v>
      </c>
      <c r="I2185" t="s">
        <v>3</v>
      </c>
      <c r="J2185" s="1" t="s">
        <v>155</v>
      </c>
      <c r="K2185" s="1">
        <v>2026</v>
      </c>
    </row>
    <row r="2186" spans="1:11" x14ac:dyDescent="0.35">
      <c r="A2186" s="2">
        <v>46353</v>
      </c>
      <c r="B2186" t="s">
        <v>100</v>
      </c>
      <c r="C2186" t="s">
        <v>22</v>
      </c>
      <c r="D2186" s="1">
        <v>3</v>
      </c>
      <c r="E2186" s="5">
        <v>30</v>
      </c>
      <c r="F2186" s="1">
        <v>3</v>
      </c>
      <c r="G2186" s="5">
        <v>59.97</v>
      </c>
      <c r="H2186" t="s">
        <v>23</v>
      </c>
      <c r="I2186" t="s">
        <v>0</v>
      </c>
      <c r="J2186" s="1" t="s">
        <v>155</v>
      </c>
      <c r="K2186" s="1">
        <v>2026</v>
      </c>
    </row>
    <row r="2187" spans="1:11" x14ac:dyDescent="0.35">
      <c r="A2187" s="2">
        <v>46354</v>
      </c>
      <c r="B2187" t="s">
        <v>117</v>
      </c>
      <c r="C2187" t="s">
        <v>42</v>
      </c>
      <c r="D2187" s="1">
        <v>1</v>
      </c>
      <c r="E2187" s="5">
        <v>584.99</v>
      </c>
      <c r="F2187" s="1">
        <v>1</v>
      </c>
      <c r="G2187" s="5">
        <v>649.99</v>
      </c>
      <c r="H2187" t="s">
        <v>29</v>
      </c>
      <c r="I2187" t="s">
        <v>3</v>
      </c>
      <c r="J2187" s="1" t="s">
        <v>155</v>
      </c>
      <c r="K2187" s="1">
        <v>2026</v>
      </c>
    </row>
    <row r="2188" spans="1:11" x14ac:dyDescent="0.35">
      <c r="A2188" s="2">
        <v>46355</v>
      </c>
      <c r="B2188" t="s">
        <v>121</v>
      </c>
      <c r="C2188" t="s">
        <v>7</v>
      </c>
      <c r="D2188" s="1">
        <v>3</v>
      </c>
      <c r="E2188" s="5">
        <v>36</v>
      </c>
      <c r="F2188" s="1">
        <v>1</v>
      </c>
      <c r="G2188" s="5">
        <v>20</v>
      </c>
      <c r="H2188" t="s">
        <v>48</v>
      </c>
      <c r="I2188" t="s">
        <v>8</v>
      </c>
      <c r="J2188" s="1" t="s">
        <v>155</v>
      </c>
      <c r="K2188" s="1">
        <v>2026</v>
      </c>
    </row>
    <row r="2189" spans="1:11" x14ac:dyDescent="0.35">
      <c r="A2189" s="2">
        <v>46355</v>
      </c>
      <c r="B2189" t="s">
        <v>121</v>
      </c>
      <c r="C2189" t="s">
        <v>7</v>
      </c>
      <c r="D2189" s="1">
        <v>2</v>
      </c>
      <c r="E2189" s="5">
        <v>24</v>
      </c>
      <c r="F2189" s="1">
        <v>5</v>
      </c>
      <c r="G2189" s="5">
        <v>100</v>
      </c>
      <c r="H2189" t="s">
        <v>48</v>
      </c>
      <c r="I2189" t="s">
        <v>8</v>
      </c>
      <c r="J2189" s="1" t="s">
        <v>155</v>
      </c>
      <c r="K2189" s="1">
        <v>2026</v>
      </c>
    </row>
    <row r="2190" spans="1:11" x14ac:dyDescent="0.35">
      <c r="A2190" s="2">
        <v>46356</v>
      </c>
      <c r="B2190" t="s">
        <v>107</v>
      </c>
      <c r="C2190" t="s">
        <v>38</v>
      </c>
      <c r="D2190" s="1">
        <v>1</v>
      </c>
      <c r="E2190" s="5">
        <v>21.99</v>
      </c>
      <c r="F2190" s="1">
        <v>2</v>
      </c>
      <c r="G2190" s="5">
        <v>79.98</v>
      </c>
      <c r="H2190" t="s">
        <v>23</v>
      </c>
      <c r="I2190" t="s">
        <v>2</v>
      </c>
      <c r="J2190" s="1" t="s">
        <v>155</v>
      </c>
      <c r="K2190" s="1">
        <v>2026</v>
      </c>
    </row>
    <row r="2191" spans="1:11" x14ac:dyDescent="0.35">
      <c r="A2191" s="2">
        <v>46357</v>
      </c>
      <c r="B2191" t="s">
        <v>110</v>
      </c>
      <c r="C2191" t="s">
        <v>32</v>
      </c>
      <c r="D2191" s="1">
        <v>0</v>
      </c>
      <c r="E2191" s="5">
        <v>0</v>
      </c>
      <c r="F2191" s="1">
        <v>4</v>
      </c>
      <c r="G2191" s="5">
        <v>167.52</v>
      </c>
      <c r="H2191" t="s">
        <v>33</v>
      </c>
      <c r="I2191" t="s">
        <v>2</v>
      </c>
      <c r="J2191" s="1" t="s">
        <v>156</v>
      </c>
      <c r="K2191" s="1">
        <v>2026</v>
      </c>
    </row>
    <row r="2192" spans="1:11" x14ac:dyDescent="0.35">
      <c r="A2192" s="2">
        <v>46358</v>
      </c>
      <c r="B2192" t="s">
        <v>122</v>
      </c>
      <c r="C2192" t="s">
        <v>49</v>
      </c>
      <c r="D2192" s="1">
        <v>1</v>
      </c>
      <c r="E2192" s="5">
        <v>211.65</v>
      </c>
      <c r="F2192" s="1">
        <v>2</v>
      </c>
      <c r="G2192" s="5">
        <v>498</v>
      </c>
      <c r="H2192" t="s">
        <v>133</v>
      </c>
      <c r="I2192" t="s">
        <v>8</v>
      </c>
      <c r="J2192" s="1" t="s">
        <v>156</v>
      </c>
      <c r="K2192" s="1">
        <v>2026</v>
      </c>
    </row>
    <row r="2193" spans="1:11" x14ac:dyDescent="0.35">
      <c r="A2193" s="2">
        <v>46359</v>
      </c>
      <c r="B2193" t="s">
        <v>97</v>
      </c>
      <c r="C2193" t="s">
        <v>18</v>
      </c>
      <c r="D2193" s="1">
        <v>3</v>
      </c>
      <c r="E2193" s="5">
        <v>524.97</v>
      </c>
      <c r="F2193" s="1">
        <v>4</v>
      </c>
      <c r="G2193" s="5">
        <v>999.96</v>
      </c>
      <c r="H2193" t="s">
        <v>19</v>
      </c>
      <c r="I2193" t="s">
        <v>0</v>
      </c>
      <c r="J2193" s="1" t="s">
        <v>156</v>
      </c>
      <c r="K2193" s="1">
        <v>2026</v>
      </c>
    </row>
    <row r="2194" spans="1:11" x14ac:dyDescent="0.35">
      <c r="A2194" s="2">
        <v>46359</v>
      </c>
      <c r="B2194" t="s">
        <v>107</v>
      </c>
      <c r="C2194" t="s">
        <v>38</v>
      </c>
      <c r="D2194" s="1">
        <v>1</v>
      </c>
      <c r="E2194" s="5">
        <v>21.99</v>
      </c>
      <c r="F2194" s="1">
        <v>5</v>
      </c>
      <c r="G2194" s="5">
        <v>199.95</v>
      </c>
      <c r="H2194" t="s">
        <v>23</v>
      </c>
      <c r="I2194" t="s">
        <v>2</v>
      </c>
      <c r="J2194" s="1" t="s">
        <v>156</v>
      </c>
      <c r="K2194" s="1">
        <v>2026</v>
      </c>
    </row>
    <row r="2195" spans="1:11" x14ac:dyDescent="0.35">
      <c r="A2195" s="2">
        <v>46360</v>
      </c>
      <c r="B2195" t="s">
        <v>109</v>
      </c>
      <c r="C2195" t="s">
        <v>31</v>
      </c>
      <c r="D2195" s="1">
        <v>2</v>
      </c>
      <c r="E2195" s="5">
        <v>179.82</v>
      </c>
      <c r="F2195" s="1">
        <v>3</v>
      </c>
      <c r="G2195" s="5">
        <v>359.64</v>
      </c>
      <c r="H2195" t="s">
        <v>33</v>
      </c>
      <c r="I2195" t="s">
        <v>2</v>
      </c>
      <c r="J2195" s="1" t="s">
        <v>156</v>
      </c>
      <c r="K2195" s="1">
        <v>2026</v>
      </c>
    </row>
    <row r="2196" spans="1:11" x14ac:dyDescent="0.35">
      <c r="A2196" s="2">
        <v>46361</v>
      </c>
      <c r="B2196" t="s">
        <v>106</v>
      </c>
      <c r="C2196" t="s">
        <v>37</v>
      </c>
      <c r="D2196" s="1">
        <v>0</v>
      </c>
      <c r="E2196" s="5">
        <v>0</v>
      </c>
      <c r="F2196" s="1">
        <v>3</v>
      </c>
      <c r="G2196" s="5">
        <v>119.97</v>
      </c>
      <c r="H2196" t="s">
        <v>23</v>
      </c>
      <c r="I2196" t="s">
        <v>2</v>
      </c>
      <c r="J2196" s="1" t="s">
        <v>156</v>
      </c>
      <c r="K2196" s="1">
        <v>2026</v>
      </c>
    </row>
    <row r="2197" spans="1:11" x14ac:dyDescent="0.35">
      <c r="A2197" s="2">
        <v>46362</v>
      </c>
      <c r="B2197" t="s">
        <v>115</v>
      </c>
      <c r="C2197" t="s">
        <v>44</v>
      </c>
      <c r="D2197" s="1">
        <v>0</v>
      </c>
      <c r="E2197" s="5">
        <v>0</v>
      </c>
      <c r="F2197" s="1">
        <v>1</v>
      </c>
      <c r="G2197" s="5">
        <v>326.69</v>
      </c>
      <c r="H2197" t="s">
        <v>41</v>
      </c>
      <c r="I2197" t="s">
        <v>3</v>
      </c>
      <c r="J2197" s="1" t="s">
        <v>156</v>
      </c>
      <c r="K2197" s="1">
        <v>2026</v>
      </c>
    </row>
    <row r="2198" spans="1:11" x14ac:dyDescent="0.35">
      <c r="A2198" s="2">
        <v>46363</v>
      </c>
      <c r="B2198" t="s">
        <v>103</v>
      </c>
      <c r="C2198" t="s">
        <v>27</v>
      </c>
      <c r="D2198" s="1">
        <v>0</v>
      </c>
      <c r="E2198" s="5">
        <v>0</v>
      </c>
      <c r="F2198" s="1">
        <v>3</v>
      </c>
      <c r="G2198" s="5">
        <v>827.64</v>
      </c>
      <c r="H2198" t="s">
        <v>19</v>
      </c>
      <c r="I2198" t="s">
        <v>0</v>
      </c>
      <c r="J2198" s="1" t="s">
        <v>156</v>
      </c>
      <c r="K2198" s="1">
        <v>2026</v>
      </c>
    </row>
    <row r="2199" spans="1:11" x14ac:dyDescent="0.35">
      <c r="A2199" s="2">
        <v>46364</v>
      </c>
      <c r="B2199" t="s">
        <v>105</v>
      </c>
      <c r="C2199" t="s">
        <v>36</v>
      </c>
      <c r="D2199" s="1">
        <v>2</v>
      </c>
      <c r="E2199" s="5">
        <v>77.98</v>
      </c>
      <c r="F2199" s="1">
        <v>4</v>
      </c>
      <c r="G2199" s="5">
        <v>239.96</v>
      </c>
      <c r="H2199" t="s">
        <v>35</v>
      </c>
      <c r="I2199" t="s">
        <v>2</v>
      </c>
      <c r="J2199" s="1" t="s">
        <v>156</v>
      </c>
      <c r="K2199" s="1">
        <v>2026</v>
      </c>
    </row>
    <row r="2200" spans="1:11" x14ac:dyDescent="0.35">
      <c r="A2200" s="2">
        <v>46365</v>
      </c>
      <c r="B2200" t="s">
        <v>116</v>
      </c>
      <c r="C2200" t="s">
        <v>37</v>
      </c>
      <c r="D2200" s="1">
        <v>2</v>
      </c>
      <c r="E2200" s="5">
        <v>40</v>
      </c>
      <c r="F2200" s="1">
        <v>3</v>
      </c>
      <c r="G2200" s="5">
        <v>119.97</v>
      </c>
      <c r="H2200" t="s">
        <v>23</v>
      </c>
      <c r="I2200" t="s">
        <v>3</v>
      </c>
      <c r="J2200" s="1" t="s">
        <v>156</v>
      </c>
      <c r="K2200" s="1">
        <v>2026</v>
      </c>
    </row>
    <row r="2201" spans="1:11" x14ac:dyDescent="0.35">
      <c r="A2201" s="2">
        <v>46366</v>
      </c>
      <c r="B2201" t="s">
        <v>129</v>
      </c>
      <c r="C2201" t="s">
        <v>14</v>
      </c>
      <c r="D2201" s="1">
        <v>1</v>
      </c>
      <c r="E2201" s="5">
        <v>359.96</v>
      </c>
      <c r="F2201" s="1">
        <v>3</v>
      </c>
      <c r="G2201" s="5">
        <v>1199.8499999999999</v>
      </c>
      <c r="H2201" t="s">
        <v>17</v>
      </c>
      <c r="I2201" t="s">
        <v>13</v>
      </c>
      <c r="J2201" s="1" t="s">
        <v>156</v>
      </c>
      <c r="K2201" s="1">
        <v>2026</v>
      </c>
    </row>
    <row r="2202" spans="1:11" x14ac:dyDescent="0.35">
      <c r="A2202" s="2">
        <v>46367</v>
      </c>
      <c r="B2202" t="s">
        <v>97</v>
      </c>
      <c r="C2202" t="s">
        <v>18</v>
      </c>
      <c r="D2202" s="1">
        <v>3</v>
      </c>
      <c r="E2202" s="5">
        <v>524.97</v>
      </c>
      <c r="F2202" s="1">
        <v>2</v>
      </c>
      <c r="G2202" s="5">
        <v>499.98</v>
      </c>
      <c r="H2202" t="s">
        <v>19</v>
      </c>
      <c r="I2202" t="s">
        <v>0</v>
      </c>
      <c r="J2202" s="1" t="s">
        <v>156</v>
      </c>
      <c r="K2202" s="1">
        <v>2026</v>
      </c>
    </row>
    <row r="2203" spans="1:11" x14ac:dyDescent="0.35">
      <c r="A2203" s="2">
        <v>46368</v>
      </c>
      <c r="B2203" t="s">
        <v>99</v>
      </c>
      <c r="C2203" t="s">
        <v>21</v>
      </c>
      <c r="D2203" s="1">
        <v>2</v>
      </c>
      <c r="E2203" s="5">
        <v>83.98</v>
      </c>
      <c r="F2203" s="1">
        <v>2</v>
      </c>
      <c r="G2203" s="5">
        <v>139.97999999999999</v>
      </c>
      <c r="H2203" t="s">
        <v>19</v>
      </c>
      <c r="I2203" t="s">
        <v>0</v>
      </c>
      <c r="J2203" s="1" t="s">
        <v>156</v>
      </c>
      <c r="K2203" s="1">
        <v>2026</v>
      </c>
    </row>
    <row r="2204" spans="1:11" x14ac:dyDescent="0.35">
      <c r="A2204" s="2">
        <v>46369</v>
      </c>
      <c r="B2204" t="s">
        <v>128</v>
      </c>
      <c r="C2204" t="s">
        <v>11</v>
      </c>
      <c r="D2204" s="1">
        <v>2</v>
      </c>
      <c r="E2204" s="5">
        <v>149.97999999999999</v>
      </c>
      <c r="F2204" s="1">
        <v>4</v>
      </c>
      <c r="G2204" s="5">
        <v>399.96</v>
      </c>
      <c r="H2204" t="s">
        <v>23</v>
      </c>
      <c r="I2204" t="s">
        <v>12</v>
      </c>
      <c r="J2204" s="1" t="s">
        <v>156</v>
      </c>
      <c r="K2204" s="1">
        <v>2026</v>
      </c>
    </row>
    <row r="2205" spans="1:11" x14ac:dyDescent="0.35">
      <c r="A2205" s="2">
        <v>46370</v>
      </c>
      <c r="B2205" t="s">
        <v>112</v>
      </c>
      <c r="C2205" t="s">
        <v>39</v>
      </c>
      <c r="D2205" s="1">
        <v>1</v>
      </c>
      <c r="E2205" s="5">
        <v>207.99</v>
      </c>
      <c r="F2205" s="1">
        <v>2</v>
      </c>
      <c r="G2205" s="5">
        <v>519.98</v>
      </c>
      <c r="H2205" t="s">
        <v>29</v>
      </c>
      <c r="I2205" t="s">
        <v>3</v>
      </c>
      <c r="J2205" s="1" t="s">
        <v>156</v>
      </c>
      <c r="K2205" s="1">
        <v>2026</v>
      </c>
    </row>
    <row r="2206" spans="1:11" x14ac:dyDescent="0.35">
      <c r="A2206" s="2">
        <v>46371</v>
      </c>
      <c r="B2206" t="s">
        <v>131</v>
      </c>
      <c r="C2206" t="s">
        <v>16</v>
      </c>
      <c r="D2206" s="1">
        <v>2</v>
      </c>
      <c r="E2206" s="5">
        <v>69.099999999999994</v>
      </c>
      <c r="F2206" s="1">
        <v>4</v>
      </c>
      <c r="G2206" s="5">
        <v>212.6</v>
      </c>
      <c r="H2206" t="s">
        <v>58</v>
      </c>
      <c r="I2206" t="s">
        <v>13</v>
      </c>
      <c r="J2206" s="1" t="s">
        <v>156</v>
      </c>
      <c r="K2206" s="1">
        <v>2026</v>
      </c>
    </row>
    <row r="2207" spans="1:11" x14ac:dyDescent="0.35">
      <c r="A2207" s="2">
        <v>46372</v>
      </c>
      <c r="B2207" t="s">
        <v>120</v>
      </c>
      <c r="C2207" t="s">
        <v>6</v>
      </c>
      <c r="D2207" s="1">
        <v>1</v>
      </c>
      <c r="E2207" s="5">
        <v>12600</v>
      </c>
      <c r="F2207" s="1">
        <v>2</v>
      </c>
      <c r="G2207" s="5">
        <v>28000</v>
      </c>
      <c r="H2207" t="s">
        <v>47</v>
      </c>
      <c r="I2207" t="s">
        <v>4</v>
      </c>
      <c r="J2207" s="1" t="s">
        <v>156</v>
      </c>
      <c r="K2207" s="1">
        <v>2026</v>
      </c>
    </row>
    <row r="2208" spans="1:11" x14ac:dyDescent="0.35">
      <c r="A2208" s="2">
        <v>46372</v>
      </c>
      <c r="B2208" t="s">
        <v>128</v>
      </c>
      <c r="C2208" t="s">
        <v>11</v>
      </c>
      <c r="D2208" s="1">
        <v>3</v>
      </c>
      <c r="E2208" s="5">
        <v>224.96999999999997</v>
      </c>
      <c r="F2208" s="1">
        <v>5</v>
      </c>
      <c r="G2208" s="5">
        <v>499.95</v>
      </c>
      <c r="H2208" t="s">
        <v>23</v>
      </c>
      <c r="I2208" t="s">
        <v>12</v>
      </c>
      <c r="J2208" s="1" t="s">
        <v>156</v>
      </c>
      <c r="K2208" s="1">
        <v>2026</v>
      </c>
    </row>
    <row r="2209" spans="1:11" x14ac:dyDescent="0.35">
      <c r="A2209" s="2">
        <v>46373</v>
      </c>
      <c r="B2209" t="s">
        <v>130</v>
      </c>
      <c r="C2209" t="s">
        <v>56</v>
      </c>
      <c r="D2209" s="1">
        <v>2</v>
      </c>
      <c r="E2209" s="5">
        <v>488.6</v>
      </c>
      <c r="F2209" s="1">
        <v>4</v>
      </c>
      <c r="G2209" s="5">
        <v>1396</v>
      </c>
      <c r="H2209" t="s">
        <v>57</v>
      </c>
      <c r="I2209" t="s">
        <v>13</v>
      </c>
      <c r="J2209" s="1" t="s">
        <v>156</v>
      </c>
      <c r="K2209" s="1">
        <v>2026</v>
      </c>
    </row>
    <row r="2210" spans="1:11" x14ac:dyDescent="0.35">
      <c r="A2210" s="2">
        <v>46374</v>
      </c>
      <c r="B2210" t="s">
        <v>100</v>
      </c>
      <c r="C2210" t="s">
        <v>22</v>
      </c>
      <c r="D2210" s="1">
        <v>0</v>
      </c>
      <c r="E2210" s="5">
        <v>0</v>
      </c>
      <c r="F2210" s="1">
        <v>5</v>
      </c>
      <c r="G2210" s="5">
        <v>99.95</v>
      </c>
      <c r="H2210" t="s">
        <v>23</v>
      </c>
      <c r="I2210" t="s">
        <v>0</v>
      </c>
      <c r="J2210" s="1" t="s">
        <v>156</v>
      </c>
      <c r="K2210" s="1">
        <v>2026</v>
      </c>
    </row>
    <row r="2211" spans="1:11" x14ac:dyDescent="0.35">
      <c r="A2211" s="2">
        <v>46375</v>
      </c>
      <c r="B2211" t="s">
        <v>122</v>
      </c>
      <c r="C2211" t="s">
        <v>49</v>
      </c>
      <c r="D2211" s="1">
        <v>2</v>
      </c>
      <c r="E2211" s="5">
        <v>423.3</v>
      </c>
      <c r="F2211" s="1">
        <v>3</v>
      </c>
      <c r="G2211" s="5">
        <v>747</v>
      </c>
      <c r="H2211" t="s">
        <v>133</v>
      </c>
      <c r="I2211" t="s">
        <v>8</v>
      </c>
      <c r="J2211" s="1" t="s">
        <v>156</v>
      </c>
      <c r="K2211" s="1">
        <v>2026</v>
      </c>
    </row>
    <row r="2212" spans="1:11" x14ac:dyDescent="0.35">
      <c r="A2212" s="2">
        <v>46376</v>
      </c>
      <c r="B2212" t="s">
        <v>117</v>
      </c>
      <c r="C2212" t="s">
        <v>42</v>
      </c>
      <c r="D2212" s="1">
        <v>2</v>
      </c>
      <c r="E2212" s="5">
        <v>1169.98</v>
      </c>
      <c r="F2212" s="1">
        <v>4</v>
      </c>
      <c r="G2212" s="5">
        <v>2599.96</v>
      </c>
      <c r="H2212" t="s">
        <v>29</v>
      </c>
      <c r="I2212" t="s">
        <v>3</v>
      </c>
      <c r="J2212" s="1" t="s">
        <v>156</v>
      </c>
      <c r="K2212" s="1">
        <v>2026</v>
      </c>
    </row>
    <row r="2213" spans="1:11" x14ac:dyDescent="0.35">
      <c r="A2213" s="2">
        <v>46376</v>
      </c>
      <c r="B2213" t="s">
        <v>101</v>
      </c>
      <c r="C2213" t="s">
        <v>24</v>
      </c>
      <c r="D2213" s="1">
        <v>2</v>
      </c>
      <c r="E2213" s="5">
        <v>28</v>
      </c>
      <c r="F2213" s="1">
        <v>5</v>
      </c>
      <c r="G2213" s="5">
        <v>139.94999999999999</v>
      </c>
      <c r="H2213" t="s">
        <v>23</v>
      </c>
      <c r="I2213" t="s">
        <v>0</v>
      </c>
      <c r="J2213" s="1" t="s">
        <v>156</v>
      </c>
      <c r="K2213" s="1">
        <v>2026</v>
      </c>
    </row>
    <row r="2214" spans="1:11" x14ac:dyDescent="0.35">
      <c r="A2214" s="2">
        <v>46377</v>
      </c>
      <c r="B2214" t="s">
        <v>122</v>
      </c>
      <c r="C2214" t="s">
        <v>49</v>
      </c>
      <c r="D2214" s="1">
        <v>0</v>
      </c>
      <c r="E2214" s="5">
        <v>0</v>
      </c>
      <c r="F2214" s="1">
        <v>1</v>
      </c>
      <c r="G2214" s="5">
        <v>249</v>
      </c>
      <c r="H2214" t="s">
        <v>133</v>
      </c>
      <c r="I2214" t="s">
        <v>8</v>
      </c>
      <c r="J2214" s="1" t="s">
        <v>156</v>
      </c>
      <c r="K2214" s="1">
        <v>2026</v>
      </c>
    </row>
    <row r="2215" spans="1:11" x14ac:dyDescent="0.35">
      <c r="A2215" s="2">
        <v>46378</v>
      </c>
      <c r="B2215" t="s">
        <v>98</v>
      </c>
      <c r="C2215" t="s">
        <v>20</v>
      </c>
      <c r="D2215" s="1">
        <v>1</v>
      </c>
      <c r="E2215" s="5">
        <v>64.989999999999995</v>
      </c>
      <c r="F2215" s="1">
        <v>5</v>
      </c>
      <c r="G2215" s="5">
        <v>499.95</v>
      </c>
      <c r="H2215" t="s">
        <v>19</v>
      </c>
      <c r="I2215" t="s">
        <v>0</v>
      </c>
      <c r="J2215" s="1" t="s">
        <v>156</v>
      </c>
      <c r="K2215" s="1">
        <v>2026</v>
      </c>
    </row>
    <row r="2216" spans="1:11" x14ac:dyDescent="0.35">
      <c r="A2216" s="2">
        <v>46378</v>
      </c>
      <c r="B2216" t="s">
        <v>107</v>
      </c>
      <c r="C2216" t="s">
        <v>38</v>
      </c>
      <c r="D2216" s="1">
        <v>0</v>
      </c>
      <c r="E2216" s="5">
        <v>0</v>
      </c>
      <c r="F2216" s="1">
        <v>5</v>
      </c>
      <c r="G2216" s="5">
        <v>199.95</v>
      </c>
      <c r="H2216" t="s">
        <v>23</v>
      </c>
      <c r="I2216" t="s">
        <v>2</v>
      </c>
      <c r="J2216" s="1" t="s">
        <v>156</v>
      </c>
      <c r="K2216" s="1">
        <v>2026</v>
      </c>
    </row>
    <row r="2217" spans="1:11" x14ac:dyDescent="0.35">
      <c r="A2217" s="2">
        <v>46379</v>
      </c>
      <c r="B2217" t="s">
        <v>124</v>
      </c>
      <c r="C2217" t="s">
        <v>51</v>
      </c>
      <c r="D2217" s="1">
        <v>1</v>
      </c>
      <c r="E2217" s="5">
        <v>96.75</v>
      </c>
      <c r="F2217" s="1">
        <v>1</v>
      </c>
      <c r="G2217" s="5">
        <v>129</v>
      </c>
      <c r="H2217" t="s">
        <v>52</v>
      </c>
      <c r="I2217" t="s">
        <v>8</v>
      </c>
      <c r="J2217" s="1" t="s">
        <v>156</v>
      </c>
      <c r="K2217" s="1">
        <v>2026</v>
      </c>
    </row>
    <row r="2218" spans="1:11" x14ac:dyDescent="0.35">
      <c r="A2218" s="2">
        <v>46379</v>
      </c>
      <c r="B2218" t="s">
        <v>118</v>
      </c>
      <c r="C2218" t="s">
        <v>5</v>
      </c>
      <c r="D2218" s="1">
        <v>1</v>
      </c>
      <c r="E2218" s="5">
        <v>4495.5</v>
      </c>
      <c r="F2218" s="1">
        <v>5</v>
      </c>
      <c r="G2218" s="5">
        <v>24975</v>
      </c>
      <c r="H2218" t="s">
        <v>17</v>
      </c>
      <c r="I2218" t="s">
        <v>4</v>
      </c>
      <c r="J2218" s="1" t="s">
        <v>156</v>
      </c>
      <c r="K2218" s="1">
        <v>2026</v>
      </c>
    </row>
    <row r="2219" spans="1:11" x14ac:dyDescent="0.35">
      <c r="A2219" s="2">
        <v>46380</v>
      </c>
      <c r="B2219" t="s">
        <v>116</v>
      </c>
      <c r="C2219" t="s">
        <v>37</v>
      </c>
      <c r="D2219" s="1">
        <v>1</v>
      </c>
      <c r="E2219" s="5">
        <v>20</v>
      </c>
      <c r="F2219" s="1">
        <v>1</v>
      </c>
      <c r="G2219" s="5">
        <v>39.99</v>
      </c>
      <c r="H2219" t="s">
        <v>23</v>
      </c>
      <c r="I2219" t="s">
        <v>3</v>
      </c>
      <c r="J2219" s="1" t="s">
        <v>156</v>
      </c>
      <c r="K2219" s="1">
        <v>2026</v>
      </c>
    </row>
    <row r="2220" spans="1:11" x14ac:dyDescent="0.35">
      <c r="A2220" s="2">
        <v>46381</v>
      </c>
      <c r="B2220" t="s">
        <v>115</v>
      </c>
      <c r="C2220" t="s">
        <v>44</v>
      </c>
      <c r="D2220" s="1">
        <v>0</v>
      </c>
      <c r="E2220" s="5">
        <v>0</v>
      </c>
      <c r="F2220" s="1">
        <v>3</v>
      </c>
      <c r="G2220" s="5">
        <v>980.07</v>
      </c>
      <c r="H2220" t="s">
        <v>41</v>
      </c>
      <c r="I2220" t="s">
        <v>3</v>
      </c>
      <c r="J2220" s="1" t="s">
        <v>156</v>
      </c>
      <c r="K2220" s="1">
        <v>2026</v>
      </c>
    </row>
    <row r="2221" spans="1:11" x14ac:dyDescent="0.35">
      <c r="A2221" s="2">
        <v>46382</v>
      </c>
      <c r="B2221" t="s">
        <v>109</v>
      </c>
      <c r="C2221" t="s">
        <v>31</v>
      </c>
      <c r="D2221" s="1">
        <v>2</v>
      </c>
      <c r="E2221" s="5">
        <v>179.82</v>
      </c>
      <c r="F2221" s="1">
        <v>3</v>
      </c>
      <c r="G2221" s="5">
        <v>359.64</v>
      </c>
      <c r="H2221" t="s">
        <v>33</v>
      </c>
      <c r="I2221" t="s">
        <v>2</v>
      </c>
      <c r="J2221" s="1" t="s">
        <v>156</v>
      </c>
      <c r="K2221" s="1">
        <v>2026</v>
      </c>
    </row>
    <row r="2222" spans="1:11" x14ac:dyDescent="0.35">
      <c r="A2222" s="2">
        <v>46382</v>
      </c>
      <c r="B2222" t="s">
        <v>117</v>
      </c>
      <c r="C2222" t="s">
        <v>42</v>
      </c>
      <c r="D2222" s="1">
        <v>0</v>
      </c>
      <c r="E2222" s="5">
        <v>0</v>
      </c>
      <c r="F2222" s="1">
        <v>5</v>
      </c>
      <c r="G2222" s="5">
        <v>3249.95</v>
      </c>
      <c r="H2222" t="s">
        <v>29</v>
      </c>
      <c r="I2222" t="s">
        <v>3</v>
      </c>
      <c r="J2222" s="1" t="s">
        <v>156</v>
      </c>
      <c r="K2222" s="1">
        <v>2026</v>
      </c>
    </row>
    <row r="2223" spans="1:11" x14ac:dyDescent="0.35">
      <c r="A2223" s="2">
        <v>46383</v>
      </c>
      <c r="B2223" t="s">
        <v>112</v>
      </c>
      <c r="C2223" t="s">
        <v>39</v>
      </c>
      <c r="D2223" s="1">
        <v>2</v>
      </c>
      <c r="E2223" s="5">
        <v>415.98</v>
      </c>
      <c r="F2223" s="1">
        <v>1</v>
      </c>
      <c r="G2223" s="5">
        <v>259.99</v>
      </c>
      <c r="H2223" t="s">
        <v>29</v>
      </c>
      <c r="I2223" t="s">
        <v>3</v>
      </c>
      <c r="J2223" s="1" t="s">
        <v>156</v>
      </c>
      <c r="K2223" s="1">
        <v>2026</v>
      </c>
    </row>
    <row r="2224" spans="1:11" x14ac:dyDescent="0.35">
      <c r="A2224" s="2">
        <v>46383</v>
      </c>
      <c r="B2224" t="s">
        <v>119</v>
      </c>
      <c r="C2224" t="s">
        <v>45</v>
      </c>
      <c r="D2224" s="1">
        <v>2</v>
      </c>
      <c r="E2224" s="5">
        <v>70</v>
      </c>
      <c r="F2224" s="1">
        <v>5</v>
      </c>
      <c r="G2224" s="5">
        <v>350</v>
      </c>
      <c r="H2224" t="s">
        <v>46</v>
      </c>
      <c r="I2224" t="s">
        <v>4</v>
      </c>
      <c r="J2224" s="1" t="s">
        <v>156</v>
      </c>
      <c r="K2224" s="1">
        <v>2026</v>
      </c>
    </row>
    <row r="2225" spans="1:11" x14ac:dyDescent="0.35">
      <c r="A2225" s="2">
        <v>46384</v>
      </c>
      <c r="B2225" t="s">
        <v>118</v>
      </c>
      <c r="C2225" t="s">
        <v>5</v>
      </c>
      <c r="D2225" s="1">
        <v>1</v>
      </c>
      <c r="E2225" s="5">
        <v>4495.5</v>
      </c>
      <c r="F2225" s="1">
        <v>2</v>
      </c>
      <c r="G2225" s="5">
        <v>9990</v>
      </c>
      <c r="H2225" t="s">
        <v>17</v>
      </c>
      <c r="I2225" t="s">
        <v>4</v>
      </c>
      <c r="J2225" s="1" t="s">
        <v>156</v>
      </c>
      <c r="K2225" s="1">
        <v>2026</v>
      </c>
    </row>
    <row r="2226" spans="1:11" x14ac:dyDescent="0.35">
      <c r="A2226" s="2">
        <v>46385</v>
      </c>
      <c r="B2226" t="s">
        <v>118</v>
      </c>
      <c r="C2226" t="s">
        <v>5</v>
      </c>
      <c r="D2226" s="1">
        <v>1</v>
      </c>
      <c r="E2226" s="5">
        <v>4495.5</v>
      </c>
      <c r="F2226" s="1">
        <v>4</v>
      </c>
      <c r="G2226" s="5">
        <v>19980</v>
      </c>
      <c r="H2226" t="s">
        <v>17</v>
      </c>
      <c r="I2226" t="s">
        <v>4</v>
      </c>
      <c r="J2226" s="1" t="s">
        <v>156</v>
      </c>
      <c r="K2226" s="1">
        <v>2026</v>
      </c>
    </row>
    <row r="2227" spans="1:11" x14ac:dyDescent="0.35">
      <c r="A2227" s="2">
        <v>46386</v>
      </c>
      <c r="B2227" t="s">
        <v>103</v>
      </c>
      <c r="C2227" t="s">
        <v>27</v>
      </c>
      <c r="D2227" s="1">
        <v>2</v>
      </c>
      <c r="E2227" s="5">
        <v>469</v>
      </c>
      <c r="F2227" s="1">
        <v>5</v>
      </c>
      <c r="G2227" s="5">
        <v>1379.4</v>
      </c>
      <c r="H2227" t="s">
        <v>19</v>
      </c>
      <c r="I2227" t="s">
        <v>0</v>
      </c>
      <c r="J2227" s="1" t="s">
        <v>156</v>
      </c>
      <c r="K2227" s="1">
        <v>2026</v>
      </c>
    </row>
    <row r="2228" spans="1:11" x14ac:dyDescent="0.35">
      <c r="A2228" s="2">
        <v>46387</v>
      </c>
      <c r="B2228" t="s">
        <v>103</v>
      </c>
      <c r="C2228" t="s">
        <v>27</v>
      </c>
      <c r="D2228" s="1">
        <v>0</v>
      </c>
      <c r="E2228" s="5">
        <v>0</v>
      </c>
      <c r="F2228" s="1">
        <v>1</v>
      </c>
      <c r="G2228" s="5">
        <v>275.88</v>
      </c>
      <c r="H2228" t="s">
        <v>19</v>
      </c>
      <c r="I2228" t="s">
        <v>0</v>
      </c>
      <c r="J2228" s="1" t="s">
        <v>156</v>
      </c>
      <c r="K2228" s="1">
        <v>2026</v>
      </c>
    </row>
  </sheetData>
  <sortState xmlns:xlrd2="http://schemas.microsoft.com/office/spreadsheetml/2017/richdata2" ref="A2:K2228">
    <sortCondition ref="A2:A2228"/>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6875E-78A3-4BC2-A520-59D61485EDA7}">
  <dimension ref="A1:AC181"/>
  <sheetViews>
    <sheetView workbookViewId="0">
      <selection activeCell="G2" sqref="G2:AC3"/>
    </sheetView>
  </sheetViews>
  <sheetFormatPr defaultRowHeight="14.5" x14ac:dyDescent="0.35"/>
  <cols>
    <col min="1" max="1" width="57.08984375" bestFit="1" customWidth="1"/>
    <col min="2" max="2" width="12.90625" bestFit="1" customWidth="1"/>
    <col min="3" max="3" width="11" bestFit="1" customWidth="1"/>
    <col min="4" max="4" width="8.90625" bestFit="1" customWidth="1"/>
    <col min="5" max="5" width="11" bestFit="1" customWidth="1"/>
    <col min="6" max="6" width="11.36328125" bestFit="1" customWidth="1"/>
    <col min="7" max="7" width="55.08984375" bestFit="1" customWidth="1"/>
    <col min="8" max="8" width="23.36328125" bestFit="1" customWidth="1"/>
    <col min="9" max="10" width="19.1796875" bestFit="1" customWidth="1"/>
    <col min="11" max="11" width="19.6328125" bestFit="1" customWidth="1"/>
  </cols>
  <sheetData>
    <row r="1" spans="1:29" x14ac:dyDescent="0.35">
      <c r="A1" s="6" t="s">
        <v>207</v>
      </c>
      <c r="B1" t="s">
        <v>184</v>
      </c>
      <c r="C1" t="s">
        <v>185</v>
      </c>
      <c r="D1" t="s">
        <v>186</v>
      </c>
      <c r="E1" t="s">
        <v>187</v>
      </c>
    </row>
    <row r="2" spans="1:29" ht="14.5" customHeight="1" x14ac:dyDescent="0.75">
      <c r="A2" s="7">
        <v>2021</v>
      </c>
      <c r="B2">
        <v>775</v>
      </c>
      <c r="C2">
        <v>304232.89</v>
      </c>
      <c r="D2">
        <v>729</v>
      </c>
      <c r="E2">
        <v>382418.87</v>
      </c>
      <c r="G2" s="32"/>
      <c r="H2" s="32"/>
      <c r="I2" s="32"/>
      <c r="J2" s="32"/>
      <c r="K2" s="32"/>
      <c r="L2" s="32"/>
      <c r="M2" s="32"/>
      <c r="N2" s="32"/>
      <c r="O2" s="32"/>
      <c r="P2" s="32"/>
      <c r="Q2" s="32"/>
      <c r="R2" s="32"/>
      <c r="S2" s="32"/>
      <c r="T2" s="32"/>
      <c r="U2" s="32"/>
      <c r="V2" s="32"/>
      <c r="W2" s="32"/>
      <c r="X2" s="32"/>
      <c r="Y2" s="32"/>
      <c r="Z2" s="32"/>
      <c r="AA2" s="32"/>
      <c r="AB2" s="32"/>
      <c r="AC2" s="32"/>
    </row>
    <row r="3" spans="1:29" ht="14.5" customHeight="1" x14ac:dyDescent="0.75">
      <c r="A3" s="8" t="s">
        <v>145</v>
      </c>
      <c r="B3">
        <v>368</v>
      </c>
      <c r="C3">
        <v>159484.62000000002</v>
      </c>
      <c r="D3">
        <v>66</v>
      </c>
      <c r="E3">
        <v>28184.21</v>
      </c>
      <c r="G3" s="32"/>
      <c r="H3" s="32"/>
      <c r="I3" s="32"/>
      <c r="J3" s="32"/>
      <c r="K3" s="32"/>
      <c r="L3" s="32"/>
      <c r="M3" s="32"/>
      <c r="N3" s="32"/>
      <c r="O3" s="32"/>
      <c r="P3" s="32"/>
      <c r="Q3" s="32"/>
      <c r="R3" s="32"/>
      <c r="S3" s="32"/>
      <c r="T3" s="32"/>
      <c r="U3" s="32"/>
      <c r="V3" s="32"/>
      <c r="W3" s="32"/>
      <c r="X3" s="32"/>
      <c r="Y3" s="32"/>
      <c r="Z3" s="32"/>
      <c r="AA3" s="32"/>
      <c r="AB3" s="32"/>
      <c r="AC3" s="32"/>
    </row>
    <row r="4" spans="1:29" x14ac:dyDescent="0.35">
      <c r="A4" s="21" t="s">
        <v>3</v>
      </c>
      <c r="B4">
        <v>34</v>
      </c>
      <c r="C4">
        <v>8464.73</v>
      </c>
      <c r="D4">
        <v>21</v>
      </c>
      <c r="E4">
        <v>6609.09</v>
      </c>
    </row>
    <row r="5" spans="1:29" x14ac:dyDescent="0.35">
      <c r="A5" s="22" t="s">
        <v>26</v>
      </c>
      <c r="B5">
        <v>6</v>
      </c>
      <c r="C5">
        <v>120</v>
      </c>
      <c r="D5">
        <v>4</v>
      </c>
      <c r="E5">
        <v>159.96</v>
      </c>
    </row>
    <row r="6" spans="1:29" x14ac:dyDescent="0.35">
      <c r="A6" s="23" t="s">
        <v>114</v>
      </c>
      <c r="B6">
        <v>6</v>
      </c>
      <c r="C6">
        <v>120</v>
      </c>
      <c r="D6">
        <v>4</v>
      </c>
      <c r="E6">
        <v>159.96</v>
      </c>
    </row>
    <row r="7" spans="1:29" x14ac:dyDescent="0.35">
      <c r="A7" s="24" t="s">
        <v>43</v>
      </c>
      <c r="B7">
        <v>6</v>
      </c>
      <c r="C7">
        <v>120</v>
      </c>
      <c r="D7">
        <v>4</v>
      </c>
      <c r="E7">
        <v>159.96</v>
      </c>
    </row>
    <row r="8" spans="1:29" x14ac:dyDescent="0.35">
      <c r="A8" s="22" t="s">
        <v>23</v>
      </c>
      <c r="B8">
        <v>4</v>
      </c>
      <c r="C8">
        <v>80</v>
      </c>
      <c r="D8">
        <v>1</v>
      </c>
      <c r="E8">
        <v>39.99</v>
      </c>
    </row>
    <row r="9" spans="1:29" x14ac:dyDescent="0.35">
      <c r="A9" s="23" t="s">
        <v>116</v>
      </c>
      <c r="B9">
        <v>4</v>
      </c>
      <c r="C9">
        <v>80</v>
      </c>
      <c r="D9">
        <v>1</v>
      </c>
      <c r="E9">
        <v>39.99</v>
      </c>
    </row>
    <row r="10" spans="1:29" x14ac:dyDescent="0.35">
      <c r="A10" s="24" t="s">
        <v>37</v>
      </c>
      <c r="B10">
        <v>4</v>
      </c>
      <c r="C10">
        <v>80</v>
      </c>
      <c r="D10">
        <v>1</v>
      </c>
      <c r="E10">
        <v>39.99</v>
      </c>
    </row>
    <row r="11" spans="1:29" x14ac:dyDescent="0.35">
      <c r="A11" s="22" t="s">
        <v>29</v>
      </c>
      <c r="B11">
        <v>12</v>
      </c>
      <c r="C11">
        <v>5511.88</v>
      </c>
      <c r="D11">
        <v>4</v>
      </c>
      <c r="E11">
        <v>2599.96</v>
      </c>
    </row>
    <row r="12" spans="1:29" x14ac:dyDescent="0.35">
      <c r="A12" s="23" t="s">
        <v>117</v>
      </c>
      <c r="B12">
        <v>8</v>
      </c>
      <c r="C12">
        <v>4679.92</v>
      </c>
      <c r="D12">
        <v>4</v>
      </c>
      <c r="E12">
        <v>2599.96</v>
      </c>
    </row>
    <row r="13" spans="1:29" x14ac:dyDescent="0.35">
      <c r="A13" s="24" t="s">
        <v>42</v>
      </c>
      <c r="B13">
        <v>8</v>
      </c>
      <c r="C13">
        <v>4679.92</v>
      </c>
      <c r="D13">
        <v>4</v>
      </c>
      <c r="E13">
        <v>2599.96</v>
      </c>
    </row>
    <row r="14" spans="1:29" x14ac:dyDescent="0.35">
      <c r="A14" s="23" t="s">
        <v>112</v>
      </c>
      <c r="B14">
        <v>4</v>
      </c>
      <c r="C14">
        <v>831.96</v>
      </c>
      <c r="D14">
        <v>0</v>
      </c>
      <c r="E14">
        <v>0</v>
      </c>
    </row>
    <row r="15" spans="1:29" x14ac:dyDescent="0.35">
      <c r="A15" s="24" t="s">
        <v>39</v>
      </c>
      <c r="B15">
        <v>4</v>
      </c>
      <c r="C15">
        <v>831.96</v>
      </c>
      <c r="D15">
        <v>0</v>
      </c>
      <c r="E15">
        <v>0</v>
      </c>
    </row>
    <row r="16" spans="1:29" x14ac:dyDescent="0.35">
      <c r="A16" s="22" t="s">
        <v>41</v>
      </c>
      <c r="B16">
        <v>12</v>
      </c>
      <c r="C16">
        <v>2752.85</v>
      </c>
      <c r="D16">
        <v>12</v>
      </c>
      <c r="E16">
        <v>3809.1800000000003</v>
      </c>
    </row>
    <row r="17" spans="1:5" x14ac:dyDescent="0.35">
      <c r="A17" s="23" t="s">
        <v>113</v>
      </c>
      <c r="B17">
        <v>7</v>
      </c>
      <c r="C17">
        <v>1282.75</v>
      </c>
      <c r="D17">
        <v>1</v>
      </c>
      <c r="E17">
        <v>215.59</v>
      </c>
    </row>
    <row r="18" spans="1:5" x14ac:dyDescent="0.35">
      <c r="A18" s="24" t="s">
        <v>40</v>
      </c>
      <c r="B18">
        <v>7</v>
      </c>
      <c r="C18">
        <v>1282.75</v>
      </c>
      <c r="D18">
        <v>1</v>
      </c>
      <c r="E18">
        <v>215.59</v>
      </c>
    </row>
    <row r="19" spans="1:5" x14ac:dyDescent="0.35">
      <c r="A19" s="23" t="s">
        <v>115</v>
      </c>
      <c r="B19">
        <v>5</v>
      </c>
      <c r="C19">
        <v>1470.1</v>
      </c>
      <c r="D19">
        <v>11</v>
      </c>
      <c r="E19">
        <v>3593.59</v>
      </c>
    </row>
    <row r="20" spans="1:5" x14ac:dyDescent="0.35">
      <c r="A20" s="24" t="s">
        <v>44</v>
      </c>
      <c r="B20">
        <v>5</v>
      </c>
      <c r="C20">
        <v>1470.1</v>
      </c>
      <c r="D20">
        <v>11</v>
      </c>
      <c r="E20">
        <v>3593.59</v>
      </c>
    </row>
    <row r="21" spans="1:5" x14ac:dyDescent="0.35">
      <c r="A21" s="21" t="s">
        <v>2</v>
      </c>
      <c r="B21">
        <v>38</v>
      </c>
      <c r="C21">
        <v>2261.2999999999997</v>
      </c>
      <c r="D21">
        <v>10</v>
      </c>
      <c r="E21">
        <v>1399.68</v>
      </c>
    </row>
    <row r="22" spans="1:5" x14ac:dyDescent="0.35">
      <c r="A22" s="22" t="s">
        <v>23</v>
      </c>
      <c r="B22">
        <v>9</v>
      </c>
      <c r="C22">
        <v>197.91</v>
      </c>
      <c r="D22">
        <v>4</v>
      </c>
      <c r="E22">
        <v>159.96</v>
      </c>
    </row>
    <row r="23" spans="1:5" x14ac:dyDescent="0.35">
      <c r="A23" s="23" t="s">
        <v>106</v>
      </c>
      <c r="B23">
        <v>1</v>
      </c>
      <c r="C23">
        <v>21.99</v>
      </c>
      <c r="D23">
        <v>0</v>
      </c>
      <c r="E23">
        <v>0</v>
      </c>
    </row>
    <row r="24" spans="1:5" x14ac:dyDescent="0.35">
      <c r="A24" s="24" t="s">
        <v>37</v>
      </c>
      <c r="B24">
        <v>1</v>
      </c>
      <c r="C24">
        <v>21.99</v>
      </c>
      <c r="D24">
        <v>0</v>
      </c>
      <c r="E24">
        <v>0</v>
      </c>
    </row>
    <row r="25" spans="1:5" x14ac:dyDescent="0.35">
      <c r="A25" s="23" t="s">
        <v>107</v>
      </c>
      <c r="B25">
        <v>8</v>
      </c>
      <c r="C25">
        <v>175.92</v>
      </c>
      <c r="D25">
        <v>4</v>
      </c>
      <c r="E25">
        <v>159.96</v>
      </c>
    </row>
    <row r="26" spans="1:5" x14ac:dyDescent="0.35">
      <c r="A26" s="24" t="s">
        <v>38</v>
      </c>
      <c r="B26">
        <v>8</v>
      </c>
      <c r="C26">
        <v>175.92</v>
      </c>
      <c r="D26">
        <v>4</v>
      </c>
      <c r="E26">
        <v>159.96</v>
      </c>
    </row>
    <row r="27" spans="1:5" x14ac:dyDescent="0.35">
      <c r="A27" s="22" t="s">
        <v>29</v>
      </c>
      <c r="B27">
        <v>5</v>
      </c>
      <c r="C27">
        <v>999.95</v>
      </c>
      <c r="D27">
        <v>4</v>
      </c>
      <c r="E27">
        <v>999.96</v>
      </c>
    </row>
    <row r="28" spans="1:5" x14ac:dyDescent="0.35">
      <c r="A28" s="23" t="s">
        <v>104</v>
      </c>
      <c r="B28">
        <v>5</v>
      </c>
      <c r="C28">
        <v>999.95</v>
      </c>
      <c r="D28">
        <v>4</v>
      </c>
      <c r="E28">
        <v>999.96</v>
      </c>
    </row>
    <row r="29" spans="1:5" x14ac:dyDescent="0.35">
      <c r="A29" s="24" t="s">
        <v>28</v>
      </c>
      <c r="B29">
        <v>5</v>
      </c>
      <c r="C29">
        <v>999.95</v>
      </c>
      <c r="D29">
        <v>4</v>
      </c>
      <c r="E29">
        <v>999.96</v>
      </c>
    </row>
    <row r="30" spans="1:5" x14ac:dyDescent="0.35">
      <c r="A30" s="22" t="s">
        <v>33</v>
      </c>
      <c r="B30">
        <v>21</v>
      </c>
      <c r="C30">
        <v>895.47</v>
      </c>
      <c r="D30">
        <v>2</v>
      </c>
      <c r="E30">
        <v>239.76</v>
      </c>
    </row>
    <row r="31" spans="1:5" x14ac:dyDescent="0.35">
      <c r="A31" s="23" t="s">
        <v>109</v>
      </c>
      <c r="B31">
        <v>5</v>
      </c>
      <c r="C31">
        <v>449.54999999999995</v>
      </c>
      <c r="D31">
        <v>2</v>
      </c>
      <c r="E31">
        <v>239.76</v>
      </c>
    </row>
    <row r="32" spans="1:5" x14ac:dyDescent="0.35">
      <c r="A32" s="24" t="s">
        <v>31</v>
      </c>
      <c r="B32">
        <v>5</v>
      </c>
      <c r="C32">
        <v>449.54999999999995</v>
      </c>
      <c r="D32">
        <v>2</v>
      </c>
      <c r="E32">
        <v>239.76</v>
      </c>
    </row>
    <row r="33" spans="1:5" x14ac:dyDescent="0.35">
      <c r="A33" s="23" t="s">
        <v>108</v>
      </c>
      <c r="B33">
        <v>8</v>
      </c>
      <c r="C33">
        <v>261.68</v>
      </c>
      <c r="D33">
        <v>0</v>
      </c>
      <c r="E33">
        <v>0</v>
      </c>
    </row>
    <row r="34" spans="1:5" x14ac:dyDescent="0.35">
      <c r="A34" s="24" t="s">
        <v>30</v>
      </c>
      <c r="B34">
        <v>8</v>
      </c>
      <c r="C34">
        <v>261.68</v>
      </c>
      <c r="D34">
        <v>0</v>
      </c>
      <c r="E34">
        <v>0</v>
      </c>
    </row>
    <row r="35" spans="1:5" x14ac:dyDescent="0.35">
      <c r="A35" s="23" t="s">
        <v>110</v>
      </c>
      <c r="B35">
        <v>8</v>
      </c>
      <c r="C35">
        <v>184.24</v>
      </c>
      <c r="D35">
        <v>0</v>
      </c>
      <c r="E35">
        <v>0</v>
      </c>
    </row>
    <row r="36" spans="1:5" x14ac:dyDescent="0.35">
      <c r="A36" s="24" t="s">
        <v>32</v>
      </c>
      <c r="B36">
        <v>8</v>
      </c>
      <c r="C36">
        <v>184.24</v>
      </c>
      <c r="D36">
        <v>0</v>
      </c>
      <c r="E36">
        <v>0</v>
      </c>
    </row>
    <row r="37" spans="1:5" x14ac:dyDescent="0.35">
      <c r="A37" s="22" t="s">
        <v>35</v>
      </c>
      <c r="B37">
        <v>3</v>
      </c>
      <c r="C37">
        <v>167.97</v>
      </c>
      <c r="D37">
        <v>0</v>
      </c>
      <c r="E37">
        <v>0</v>
      </c>
    </row>
    <row r="38" spans="1:5" x14ac:dyDescent="0.35">
      <c r="A38" s="23" t="s">
        <v>105</v>
      </c>
      <c r="B38">
        <v>2</v>
      </c>
      <c r="C38">
        <v>77.98</v>
      </c>
      <c r="D38">
        <v>0</v>
      </c>
      <c r="E38">
        <v>0</v>
      </c>
    </row>
    <row r="39" spans="1:5" x14ac:dyDescent="0.35">
      <c r="A39" s="24" t="s">
        <v>36</v>
      </c>
      <c r="B39">
        <v>2</v>
      </c>
      <c r="C39">
        <v>77.98</v>
      </c>
      <c r="D39">
        <v>0</v>
      </c>
      <c r="E39">
        <v>0</v>
      </c>
    </row>
    <row r="40" spans="1:5" x14ac:dyDescent="0.35">
      <c r="A40" s="23" t="s">
        <v>111</v>
      </c>
      <c r="B40">
        <v>1</v>
      </c>
      <c r="C40">
        <v>89.99</v>
      </c>
      <c r="D40">
        <v>0</v>
      </c>
      <c r="E40">
        <v>0</v>
      </c>
    </row>
    <row r="41" spans="1:5" x14ac:dyDescent="0.35">
      <c r="A41" s="24" t="s">
        <v>34</v>
      </c>
      <c r="B41">
        <v>1</v>
      </c>
      <c r="C41">
        <v>89.99</v>
      </c>
      <c r="D41">
        <v>0</v>
      </c>
      <c r="E41">
        <v>0</v>
      </c>
    </row>
    <row r="42" spans="1:5" x14ac:dyDescent="0.35">
      <c r="A42" s="21" t="s">
        <v>8</v>
      </c>
      <c r="B42">
        <v>28</v>
      </c>
      <c r="C42">
        <v>2314.58</v>
      </c>
      <c r="D42">
        <v>10</v>
      </c>
      <c r="E42">
        <v>1535.94</v>
      </c>
    </row>
    <row r="43" spans="1:5" x14ac:dyDescent="0.35">
      <c r="A43" s="22" t="s">
        <v>52</v>
      </c>
      <c r="B43">
        <v>1</v>
      </c>
      <c r="C43">
        <v>96.75</v>
      </c>
      <c r="D43">
        <v>0</v>
      </c>
      <c r="E43">
        <v>0</v>
      </c>
    </row>
    <row r="44" spans="1:5" x14ac:dyDescent="0.35">
      <c r="A44" s="23" t="s">
        <v>124</v>
      </c>
      <c r="B44">
        <v>1</v>
      </c>
      <c r="C44">
        <v>96.75</v>
      </c>
      <c r="D44">
        <v>0</v>
      </c>
      <c r="E44">
        <v>0</v>
      </c>
    </row>
    <row r="45" spans="1:5" x14ac:dyDescent="0.35">
      <c r="A45" s="24" t="s">
        <v>51</v>
      </c>
      <c r="B45">
        <v>1</v>
      </c>
      <c r="C45">
        <v>96.75</v>
      </c>
      <c r="D45">
        <v>0</v>
      </c>
      <c r="E45">
        <v>0</v>
      </c>
    </row>
    <row r="46" spans="1:5" x14ac:dyDescent="0.35">
      <c r="A46" s="22" t="s">
        <v>23</v>
      </c>
      <c r="B46">
        <v>6</v>
      </c>
      <c r="C46">
        <v>377.94</v>
      </c>
      <c r="D46">
        <v>6</v>
      </c>
      <c r="E46">
        <v>539.93999999999994</v>
      </c>
    </row>
    <row r="47" spans="1:5" x14ac:dyDescent="0.35">
      <c r="A47" s="23" t="s">
        <v>125</v>
      </c>
      <c r="B47">
        <v>6</v>
      </c>
      <c r="C47">
        <v>377.94</v>
      </c>
      <c r="D47">
        <v>6</v>
      </c>
      <c r="E47">
        <v>539.93999999999994</v>
      </c>
    </row>
    <row r="48" spans="1:5" x14ac:dyDescent="0.35">
      <c r="A48" s="24" t="s">
        <v>53</v>
      </c>
      <c r="B48">
        <v>6</v>
      </c>
      <c r="C48">
        <v>377.94</v>
      </c>
      <c r="D48">
        <v>6</v>
      </c>
      <c r="E48">
        <v>539.93999999999994</v>
      </c>
    </row>
    <row r="49" spans="1:5" x14ac:dyDescent="0.35">
      <c r="A49" s="22" t="s">
        <v>54</v>
      </c>
      <c r="B49">
        <v>1</v>
      </c>
      <c r="C49">
        <v>62.99</v>
      </c>
      <c r="D49">
        <v>0</v>
      </c>
      <c r="E49">
        <v>0</v>
      </c>
    </row>
    <row r="50" spans="1:5" x14ac:dyDescent="0.35">
      <c r="A50" s="23" t="s">
        <v>126</v>
      </c>
      <c r="B50">
        <v>1</v>
      </c>
      <c r="C50">
        <v>62.99</v>
      </c>
      <c r="D50">
        <v>0</v>
      </c>
      <c r="E50">
        <v>0</v>
      </c>
    </row>
    <row r="51" spans="1:5" x14ac:dyDescent="0.35">
      <c r="A51" s="24" t="s">
        <v>9</v>
      </c>
      <c r="B51">
        <v>1</v>
      </c>
      <c r="C51">
        <v>62.99</v>
      </c>
      <c r="D51">
        <v>0</v>
      </c>
      <c r="E51">
        <v>0</v>
      </c>
    </row>
    <row r="52" spans="1:5" x14ac:dyDescent="0.35">
      <c r="A52" s="22" t="s">
        <v>48</v>
      </c>
      <c r="B52">
        <v>14</v>
      </c>
      <c r="C52">
        <v>507</v>
      </c>
      <c r="D52">
        <v>0</v>
      </c>
      <c r="E52">
        <v>0</v>
      </c>
    </row>
    <row r="53" spans="1:5" x14ac:dyDescent="0.35">
      <c r="A53" s="23" t="s">
        <v>123</v>
      </c>
      <c r="B53">
        <v>4</v>
      </c>
      <c r="C53">
        <v>387</v>
      </c>
      <c r="D53">
        <v>0</v>
      </c>
      <c r="E53">
        <v>0</v>
      </c>
    </row>
    <row r="54" spans="1:5" x14ac:dyDescent="0.35">
      <c r="A54" s="24" t="s">
        <v>50</v>
      </c>
      <c r="B54">
        <v>4</v>
      </c>
      <c r="C54">
        <v>387</v>
      </c>
      <c r="D54">
        <v>0</v>
      </c>
      <c r="E54">
        <v>0</v>
      </c>
    </row>
    <row r="55" spans="1:5" x14ac:dyDescent="0.35">
      <c r="A55" s="23" t="s">
        <v>121</v>
      </c>
      <c r="B55">
        <v>10</v>
      </c>
      <c r="C55">
        <v>120</v>
      </c>
      <c r="D55">
        <v>0</v>
      </c>
      <c r="E55">
        <v>0</v>
      </c>
    </row>
    <row r="56" spans="1:5" x14ac:dyDescent="0.35">
      <c r="A56" s="24" t="s">
        <v>7</v>
      </c>
      <c r="B56">
        <v>10</v>
      </c>
      <c r="C56">
        <v>120</v>
      </c>
      <c r="D56">
        <v>0</v>
      </c>
      <c r="E56">
        <v>0</v>
      </c>
    </row>
    <row r="57" spans="1:5" x14ac:dyDescent="0.35">
      <c r="A57" s="22" t="s">
        <v>133</v>
      </c>
      <c r="B57">
        <v>6</v>
      </c>
      <c r="C57">
        <v>1269.9000000000001</v>
      </c>
      <c r="D57">
        <v>4</v>
      </c>
      <c r="E57">
        <v>996</v>
      </c>
    </row>
    <row r="58" spans="1:5" x14ac:dyDescent="0.35">
      <c r="A58" s="23" t="s">
        <v>122</v>
      </c>
      <c r="B58">
        <v>6</v>
      </c>
      <c r="C58">
        <v>1269.9000000000001</v>
      </c>
      <c r="D58">
        <v>4</v>
      </c>
      <c r="E58">
        <v>996</v>
      </c>
    </row>
    <row r="59" spans="1:5" x14ac:dyDescent="0.35">
      <c r="A59" s="24" t="s">
        <v>49</v>
      </c>
      <c r="B59">
        <v>6</v>
      </c>
      <c r="C59">
        <v>1269.9000000000001</v>
      </c>
      <c r="D59">
        <v>4</v>
      </c>
      <c r="E59">
        <v>996</v>
      </c>
    </row>
    <row r="60" spans="1:5" x14ac:dyDescent="0.35">
      <c r="A60" s="21" t="s">
        <v>0</v>
      </c>
      <c r="B60">
        <v>208</v>
      </c>
      <c r="C60">
        <v>23862.93</v>
      </c>
      <c r="D60">
        <v>7</v>
      </c>
      <c r="E60">
        <v>1593.93</v>
      </c>
    </row>
    <row r="61" spans="1:5" x14ac:dyDescent="0.35">
      <c r="A61" s="22" t="s">
        <v>19</v>
      </c>
      <c r="B61">
        <v>123</v>
      </c>
      <c r="C61">
        <v>11221.279999999999</v>
      </c>
      <c r="D61">
        <v>3</v>
      </c>
      <c r="E61">
        <v>269.96999999999997</v>
      </c>
    </row>
    <row r="62" spans="1:5" x14ac:dyDescent="0.35">
      <c r="A62" s="23" t="s">
        <v>97</v>
      </c>
      <c r="B62">
        <v>37</v>
      </c>
      <c r="C62">
        <v>6474.63</v>
      </c>
      <c r="D62">
        <v>0</v>
      </c>
      <c r="E62">
        <v>0</v>
      </c>
    </row>
    <row r="63" spans="1:5" x14ac:dyDescent="0.35">
      <c r="A63" s="24" t="s">
        <v>18</v>
      </c>
      <c r="B63">
        <v>37</v>
      </c>
      <c r="C63">
        <v>6474.63</v>
      </c>
      <c r="D63">
        <v>0</v>
      </c>
      <c r="E63">
        <v>0</v>
      </c>
    </row>
    <row r="64" spans="1:5" x14ac:dyDescent="0.35">
      <c r="A64" s="23" t="s">
        <v>98</v>
      </c>
      <c r="B64">
        <v>41</v>
      </c>
      <c r="C64">
        <v>2664.5899999999997</v>
      </c>
      <c r="D64">
        <v>2</v>
      </c>
      <c r="E64">
        <v>199.98</v>
      </c>
    </row>
    <row r="65" spans="1:5" x14ac:dyDescent="0.35">
      <c r="A65" s="24" t="s">
        <v>20</v>
      </c>
      <c r="B65">
        <v>41</v>
      </c>
      <c r="C65">
        <v>2664.5899999999997</v>
      </c>
      <c r="D65">
        <v>2</v>
      </c>
      <c r="E65">
        <v>199.98</v>
      </c>
    </row>
    <row r="66" spans="1:5" x14ac:dyDescent="0.35">
      <c r="A66" s="23" t="s">
        <v>99</v>
      </c>
      <c r="B66">
        <v>44</v>
      </c>
      <c r="C66">
        <v>1847.5600000000002</v>
      </c>
      <c r="D66">
        <v>1</v>
      </c>
      <c r="E66">
        <v>69.989999999999995</v>
      </c>
    </row>
    <row r="67" spans="1:5" x14ac:dyDescent="0.35">
      <c r="A67" s="24" t="s">
        <v>21</v>
      </c>
      <c r="B67">
        <v>44</v>
      </c>
      <c r="C67">
        <v>1847.5600000000002</v>
      </c>
      <c r="D67">
        <v>1</v>
      </c>
      <c r="E67">
        <v>69.989999999999995</v>
      </c>
    </row>
    <row r="68" spans="1:5" x14ac:dyDescent="0.35">
      <c r="A68" s="23" t="s">
        <v>103</v>
      </c>
      <c r="B68">
        <v>1</v>
      </c>
      <c r="C68">
        <v>234.5</v>
      </c>
      <c r="D68">
        <v>0</v>
      </c>
      <c r="E68">
        <v>0</v>
      </c>
    </row>
    <row r="69" spans="1:5" x14ac:dyDescent="0.35">
      <c r="A69" s="24" t="s">
        <v>27</v>
      </c>
      <c r="B69">
        <v>1</v>
      </c>
      <c r="C69">
        <v>234.5</v>
      </c>
      <c r="D69">
        <v>0</v>
      </c>
      <c r="E69">
        <v>0</v>
      </c>
    </row>
    <row r="70" spans="1:5" x14ac:dyDescent="0.35">
      <c r="A70" s="22" t="s">
        <v>26</v>
      </c>
      <c r="B70">
        <v>6</v>
      </c>
      <c r="C70">
        <v>90</v>
      </c>
      <c r="D70">
        <v>0</v>
      </c>
      <c r="E70">
        <v>0</v>
      </c>
    </row>
    <row r="71" spans="1:5" x14ac:dyDescent="0.35">
      <c r="A71" s="23" t="s">
        <v>102</v>
      </c>
      <c r="B71">
        <v>6</v>
      </c>
      <c r="C71">
        <v>90</v>
      </c>
      <c r="D71">
        <v>0</v>
      </c>
      <c r="E71">
        <v>0</v>
      </c>
    </row>
    <row r="72" spans="1:5" x14ac:dyDescent="0.35">
      <c r="A72" s="24" t="s">
        <v>25</v>
      </c>
      <c r="B72">
        <v>6</v>
      </c>
      <c r="C72">
        <v>90</v>
      </c>
      <c r="D72">
        <v>0</v>
      </c>
      <c r="E72">
        <v>0</v>
      </c>
    </row>
    <row r="73" spans="1:5" x14ac:dyDescent="0.35">
      <c r="A73" s="22" t="s">
        <v>23</v>
      </c>
      <c r="B73">
        <v>44</v>
      </c>
      <c r="C73">
        <v>456</v>
      </c>
      <c r="D73">
        <v>1</v>
      </c>
      <c r="E73">
        <v>27.99</v>
      </c>
    </row>
    <row r="74" spans="1:5" x14ac:dyDescent="0.35">
      <c r="A74" s="23" t="s">
        <v>100</v>
      </c>
      <c r="B74">
        <v>40</v>
      </c>
      <c r="C74">
        <v>400</v>
      </c>
      <c r="D74">
        <v>0</v>
      </c>
      <c r="E74">
        <v>0</v>
      </c>
    </row>
    <row r="75" spans="1:5" x14ac:dyDescent="0.35">
      <c r="A75" s="24" t="s">
        <v>22</v>
      </c>
      <c r="B75">
        <v>40</v>
      </c>
      <c r="C75">
        <v>400</v>
      </c>
      <c r="D75">
        <v>0</v>
      </c>
      <c r="E75">
        <v>0</v>
      </c>
    </row>
    <row r="76" spans="1:5" x14ac:dyDescent="0.35">
      <c r="A76" s="23" t="s">
        <v>101</v>
      </c>
      <c r="B76">
        <v>4</v>
      </c>
      <c r="C76">
        <v>56</v>
      </c>
      <c r="D76">
        <v>1</v>
      </c>
      <c r="E76">
        <v>27.99</v>
      </c>
    </row>
    <row r="77" spans="1:5" x14ac:dyDescent="0.35">
      <c r="A77" s="24" t="s">
        <v>24</v>
      </c>
      <c r="B77">
        <v>4</v>
      </c>
      <c r="C77">
        <v>56</v>
      </c>
      <c r="D77">
        <v>1</v>
      </c>
      <c r="E77">
        <v>27.99</v>
      </c>
    </row>
    <row r="78" spans="1:5" x14ac:dyDescent="0.35">
      <c r="A78" s="22" t="s">
        <v>17</v>
      </c>
      <c r="B78">
        <v>35</v>
      </c>
      <c r="C78">
        <v>12095.65</v>
      </c>
      <c r="D78">
        <v>3</v>
      </c>
      <c r="E78">
        <v>1295.97</v>
      </c>
    </row>
    <row r="79" spans="1:5" x14ac:dyDescent="0.35">
      <c r="A79" s="23" t="s">
        <v>96</v>
      </c>
      <c r="B79">
        <v>35</v>
      </c>
      <c r="C79">
        <v>12095.65</v>
      </c>
      <c r="D79">
        <v>3</v>
      </c>
      <c r="E79">
        <v>1295.97</v>
      </c>
    </row>
    <row r="80" spans="1:5" x14ac:dyDescent="0.35">
      <c r="A80" s="24" t="s">
        <v>1</v>
      </c>
      <c r="B80">
        <v>35</v>
      </c>
      <c r="C80">
        <v>12095.65</v>
      </c>
      <c r="D80">
        <v>3</v>
      </c>
      <c r="E80">
        <v>1295.97</v>
      </c>
    </row>
    <row r="81" spans="1:5" x14ac:dyDescent="0.35">
      <c r="A81" s="21" t="s">
        <v>4</v>
      </c>
      <c r="B81">
        <v>19</v>
      </c>
      <c r="C81">
        <v>116199.5</v>
      </c>
      <c r="D81">
        <v>4</v>
      </c>
      <c r="E81">
        <v>14210</v>
      </c>
    </row>
    <row r="82" spans="1:5" x14ac:dyDescent="0.35">
      <c r="A82" s="22" t="s">
        <v>17</v>
      </c>
      <c r="B82">
        <v>9</v>
      </c>
      <c r="C82">
        <v>40459.5</v>
      </c>
      <c r="D82">
        <v>0</v>
      </c>
      <c r="E82">
        <v>0</v>
      </c>
    </row>
    <row r="83" spans="1:5" x14ac:dyDescent="0.35">
      <c r="A83" s="23" t="s">
        <v>118</v>
      </c>
      <c r="B83">
        <v>9</v>
      </c>
      <c r="C83">
        <v>40459.5</v>
      </c>
      <c r="D83">
        <v>0</v>
      </c>
      <c r="E83">
        <v>0</v>
      </c>
    </row>
    <row r="84" spans="1:5" x14ac:dyDescent="0.35">
      <c r="A84" s="24" t="s">
        <v>5</v>
      </c>
      <c r="B84">
        <v>9</v>
      </c>
      <c r="C84">
        <v>40459.5</v>
      </c>
      <c r="D84">
        <v>0</v>
      </c>
      <c r="E84">
        <v>0</v>
      </c>
    </row>
    <row r="85" spans="1:5" x14ac:dyDescent="0.35">
      <c r="A85" s="22" t="s">
        <v>47</v>
      </c>
      <c r="B85">
        <v>6</v>
      </c>
      <c r="C85">
        <v>75600</v>
      </c>
      <c r="D85">
        <v>1</v>
      </c>
      <c r="E85">
        <v>14000</v>
      </c>
    </row>
    <row r="86" spans="1:5" x14ac:dyDescent="0.35">
      <c r="A86" s="23" t="s">
        <v>120</v>
      </c>
      <c r="B86">
        <v>6</v>
      </c>
      <c r="C86">
        <v>75600</v>
      </c>
      <c r="D86">
        <v>1</v>
      </c>
      <c r="E86">
        <v>14000</v>
      </c>
    </row>
    <row r="87" spans="1:5" x14ac:dyDescent="0.35">
      <c r="A87" s="24" t="s">
        <v>6</v>
      </c>
      <c r="B87">
        <v>6</v>
      </c>
      <c r="C87">
        <v>75600</v>
      </c>
      <c r="D87">
        <v>1</v>
      </c>
      <c r="E87">
        <v>14000</v>
      </c>
    </row>
    <row r="88" spans="1:5" x14ac:dyDescent="0.35">
      <c r="A88" s="22" t="s">
        <v>46</v>
      </c>
      <c r="B88">
        <v>4</v>
      </c>
      <c r="C88">
        <v>140</v>
      </c>
      <c r="D88">
        <v>3</v>
      </c>
      <c r="E88">
        <v>210</v>
      </c>
    </row>
    <row r="89" spans="1:5" x14ac:dyDescent="0.35">
      <c r="A89" s="23" t="s">
        <v>119</v>
      </c>
      <c r="B89">
        <v>4</v>
      </c>
      <c r="C89">
        <v>140</v>
      </c>
      <c r="D89">
        <v>3</v>
      </c>
      <c r="E89">
        <v>210</v>
      </c>
    </row>
    <row r="90" spans="1:5" x14ac:dyDescent="0.35">
      <c r="A90" s="24" t="s">
        <v>45</v>
      </c>
      <c r="B90">
        <v>4</v>
      </c>
      <c r="C90">
        <v>140</v>
      </c>
      <c r="D90">
        <v>3</v>
      </c>
      <c r="E90">
        <v>210</v>
      </c>
    </row>
    <row r="91" spans="1:5" x14ac:dyDescent="0.35">
      <c r="A91" s="21" t="s">
        <v>12</v>
      </c>
      <c r="B91">
        <v>14</v>
      </c>
      <c r="C91">
        <v>653.86</v>
      </c>
      <c r="D91">
        <v>3</v>
      </c>
      <c r="E91">
        <v>179.97</v>
      </c>
    </row>
    <row r="92" spans="1:5" x14ac:dyDescent="0.35">
      <c r="A92" s="22" t="s">
        <v>23</v>
      </c>
      <c r="B92">
        <v>3</v>
      </c>
      <c r="C92">
        <v>224.96999999999997</v>
      </c>
      <c r="D92">
        <v>0</v>
      </c>
      <c r="E92">
        <v>0</v>
      </c>
    </row>
    <row r="93" spans="1:5" x14ac:dyDescent="0.35">
      <c r="A93" s="23" t="s">
        <v>128</v>
      </c>
      <c r="B93">
        <v>3</v>
      </c>
      <c r="C93">
        <v>224.96999999999997</v>
      </c>
      <c r="D93">
        <v>0</v>
      </c>
      <c r="E93">
        <v>0</v>
      </c>
    </row>
    <row r="94" spans="1:5" x14ac:dyDescent="0.35">
      <c r="A94" s="24" t="s">
        <v>11</v>
      </c>
      <c r="B94">
        <v>3</v>
      </c>
      <c r="C94">
        <v>224.96999999999997</v>
      </c>
      <c r="D94">
        <v>0</v>
      </c>
      <c r="E94">
        <v>0</v>
      </c>
    </row>
    <row r="95" spans="1:5" x14ac:dyDescent="0.35">
      <c r="A95" s="22" t="s">
        <v>55</v>
      </c>
      <c r="B95">
        <v>11</v>
      </c>
      <c r="C95">
        <v>428.89000000000004</v>
      </c>
      <c r="D95">
        <v>3</v>
      </c>
      <c r="E95">
        <v>179.97</v>
      </c>
    </row>
    <row r="96" spans="1:5" x14ac:dyDescent="0.35">
      <c r="A96" s="23" t="s">
        <v>127</v>
      </c>
      <c r="B96">
        <v>11</v>
      </c>
      <c r="C96">
        <v>428.89000000000004</v>
      </c>
      <c r="D96">
        <v>3</v>
      </c>
      <c r="E96">
        <v>179.97</v>
      </c>
    </row>
    <row r="97" spans="1:5" x14ac:dyDescent="0.35">
      <c r="A97" s="24" t="s">
        <v>10</v>
      </c>
      <c r="B97">
        <v>11</v>
      </c>
      <c r="C97">
        <v>428.89000000000004</v>
      </c>
      <c r="D97">
        <v>3</v>
      </c>
      <c r="E97">
        <v>179.97</v>
      </c>
    </row>
    <row r="98" spans="1:5" x14ac:dyDescent="0.35">
      <c r="A98" s="21" t="s">
        <v>13</v>
      </c>
      <c r="B98">
        <v>27</v>
      </c>
      <c r="C98">
        <v>5727.72</v>
      </c>
      <c r="D98">
        <v>11</v>
      </c>
      <c r="E98">
        <v>2655.6</v>
      </c>
    </row>
    <row r="99" spans="1:5" x14ac:dyDescent="0.35">
      <c r="A99" s="22" t="s">
        <v>58</v>
      </c>
      <c r="B99">
        <v>8</v>
      </c>
      <c r="C99">
        <v>276.39999999999998</v>
      </c>
      <c r="D99">
        <v>4</v>
      </c>
      <c r="E99">
        <v>212.6</v>
      </c>
    </row>
    <row r="100" spans="1:5" x14ac:dyDescent="0.35">
      <c r="A100" s="23" t="s">
        <v>131</v>
      </c>
      <c r="B100">
        <v>8</v>
      </c>
      <c r="C100">
        <v>276.39999999999998</v>
      </c>
      <c r="D100">
        <v>4</v>
      </c>
      <c r="E100">
        <v>212.6</v>
      </c>
    </row>
    <row r="101" spans="1:5" x14ac:dyDescent="0.35">
      <c r="A101" s="24" t="s">
        <v>16</v>
      </c>
      <c r="B101">
        <v>8</v>
      </c>
      <c r="C101">
        <v>276.39999999999998</v>
      </c>
      <c r="D101">
        <v>4</v>
      </c>
      <c r="E101">
        <v>212.6</v>
      </c>
    </row>
    <row r="102" spans="1:5" x14ac:dyDescent="0.35">
      <c r="A102" s="22" t="s">
        <v>17</v>
      </c>
      <c r="B102">
        <v>7</v>
      </c>
      <c r="C102">
        <v>2519.7199999999998</v>
      </c>
      <c r="D102">
        <v>0</v>
      </c>
      <c r="E102">
        <v>0</v>
      </c>
    </row>
    <row r="103" spans="1:5" x14ac:dyDescent="0.35">
      <c r="A103" s="23" t="s">
        <v>129</v>
      </c>
      <c r="B103">
        <v>7</v>
      </c>
      <c r="C103">
        <v>2519.7199999999998</v>
      </c>
      <c r="D103">
        <v>0</v>
      </c>
      <c r="E103">
        <v>0</v>
      </c>
    </row>
    <row r="104" spans="1:5" x14ac:dyDescent="0.35">
      <c r="A104" s="24" t="s">
        <v>14</v>
      </c>
      <c r="B104">
        <v>7</v>
      </c>
      <c r="C104">
        <v>2519.7199999999998</v>
      </c>
      <c r="D104">
        <v>0</v>
      </c>
      <c r="E104">
        <v>0</v>
      </c>
    </row>
    <row r="105" spans="1:5" x14ac:dyDescent="0.35">
      <c r="A105" s="22" t="s">
        <v>57</v>
      </c>
      <c r="B105">
        <v>12</v>
      </c>
      <c r="C105">
        <v>2931.6000000000004</v>
      </c>
      <c r="D105">
        <v>7</v>
      </c>
      <c r="E105">
        <v>2443</v>
      </c>
    </row>
    <row r="106" spans="1:5" x14ac:dyDescent="0.35">
      <c r="A106" s="23" t="s">
        <v>130</v>
      </c>
      <c r="B106">
        <v>12</v>
      </c>
      <c r="C106">
        <v>2931.6000000000004</v>
      </c>
      <c r="D106">
        <v>7</v>
      </c>
      <c r="E106">
        <v>2443</v>
      </c>
    </row>
    <row r="107" spans="1:5" x14ac:dyDescent="0.35">
      <c r="A107" s="24" t="s">
        <v>56</v>
      </c>
      <c r="B107">
        <v>12</v>
      </c>
      <c r="C107">
        <v>2931.6000000000004</v>
      </c>
      <c r="D107">
        <v>7</v>
      </c>
      <c r="E107">
        <v>2443</v>
      </c>
    </row>
    <row r="108" spans="1:5" x14ac:dyDescent="0.35">
      <c r="A108" s="8" t="s">
        <v>146</v>
      </c>
      <c r="B108">
        <v>40</v>
      </c>
      <c r="C108">
        <v>5389.65</v>
      </c>
      <c r="D108">
        <v>46</v>
      </c>
      <c r="E108">
        <v>8141.4599999999991</v>
      </c>
    </row>
    <row r="109" spans="1:5" x14ac:dyDescent="0.35">
      <c r="A109" s="21" t="s">
        <v>3</v>
      </c>
      <c r="B109">
        <v>11</v>
      </c>
      <c r="C109">
        <v>2753.98</v>
      </c>
      <c r="D109">
        <v>12</v>
      </c>
      <c r="E109">
        <v>4103.28</v>
      </c>
    </row>
    <row r="110" spans="1:5" x14ac:dyDescent="0.35">
      <c r="A110" s="22" t="s">
        <v>26</v>
      </c>
      <c r="B110">
        <v>3</v>
      </c>
      <c r="C110">
        <v>60</v>
      </c>
      <c r="D110">
        <v>1</v>
      </c>
      <c r="E110">
        <v>39.99</v>
      </c>
    </row>
    <row r="111" spans="1:5" x14ac:dyDescent="0.35">
      <c r="A111" s="23" t="s">
        <v>114</v>
      </c>
      <c r="B111">
        <v>3</v>
      </c>
      <c r="C111">
        <v>60</v>
      </c>
      <c r="D111">
        <v>1</v>
      </c>
      <c r="E111">
        <v>39.99</v>
      </c>
    </row>
    <row r="112" spans="1:5" x14ac:dyDescent="0.35">
      <c r="A112" s="24" t="s">
        <v>43</v>
      </c>
      <c r="B112">
        <v>3</v>
      </c>
      <c r="C112">
        <v>60</v>
      </c>
      <c r="D112">
        <v>1</v>
      </c>
      <c r="E112">
        <v>39.99</v>
      </c>
    </row>
    <row r="113" spans="1:5" x14ac:dyDescent="0.35">
      <c r="A113" s="22" t="s">
        <v>23</v>
      </c>
      <c r="B113">
        <v>3</v>
      </c>
      <c r="C113">
        <v>60</v>
      </c>
      <c r="D113">
        <v>4</v>
      </c>
      <c r="E113">
        <v>159.96</v>
      </c>
    </row>
    <row r="114" spans="1:5" x14ac:dyDescent="0.35">
      <c r="A114" s="23" t="s">
        <v>116</v>
      </c>
      <c r="B114">
        <v>3</v>
      </c>
      <c r="C114">
        <v>60</v>
      </c>
      <c r="D114">
        <v>4</v>
      </c>
      <c r="E114">
        <v>159.96</v>
      </c>
    </row>
    <row r="115" spans="1:5" x14ac:dyDescent="0.35">
      <c r="A115" s="24" t="s">
        <v>37</v>
      </c>
      <c r="B115">
        <v>3</v>
      </c>
      <c r="C115">
        <v>60</v>
      </c>
      <c r="D115">
        <v>4</v>
      </c>
      <c r="E115">
        <v>159.96</v>
      </c>
    </row>
    <row r="116" spans="1:5" x14ac:dyDescent="0.35">
      <c r="A116" s="22" t="s">
        <v>29</v>
      </c>
      <c r="B116">
        <v>4</v>
      </c>
      <c r="C116">
        <v>2339.96</v>
      </c>
      <c r="D116">
        <v>5</v>
      </c>
      <c r="E116">
        <v>3249.95</v>
      </c>
    </row>
    <row r="117" spans="1:5" x14ac:dyDescent="0.35">
      <c r="A117" s="23" t="s">
        <v>117</v>
      </c>
      <c r="B117">
        <v>4</v>
      </c>
      <c r="C117">
        <v>2339.96</v>
      </c>
      <c r="D117">
        <v>5</v>
      </c>
      <c r="E117">
        <v>3249.95</v>
      </c>
    </row>
    <row r="118" spans="1:5" x14ac:dyDescent="0.35">
      <c r="A118" s="24" t="s">
        <v>42</v>
      </c>
      <c r="B118">
        <v>4</v>
      </c>
      <c r="C118">
        <v>2339.96</v>
      </c>
      <c r="D118">
        <v>5</v>
      </c>
      <c r="E118">
        <v>3249.95</v>
      </c>
    </row>
    <row r="119" spans="1:5" x14ac:dyDescent="0.35">
      <c r="A119" s="22" t="s">
        <v>41</v>
      </c>
      <c r="B119">
        <v>1</v>
      </c>
      <c r="C119">
        <v>294.02</v>
      </c>
      <c r="D119">
        <v>2</v>
      </c>
      <c r="E119">
        <v>653.38</v>
      </c>
    </row>
    <row r="120" spans="1:5" x14ac:dyDescent="0.35">
      <c r="A120" s="23" t="s">
        <v>115</v>
      </c>
      <c r="B120">
        <v>1</v>
      </c>
      <c r="C120">
        <v>294.02</v>
      </c>
      <c r="D120">
        <v>2</v>
      </c>
      <c r="E120">
        <v>653.38</v>
      </c>
    </row>
    <row r="121" spans="1:5" x14ac:dyDescent="0.35">
      <c r="A121" s="24" t="s">
        <v>44</v>
      </c>
      <c r="B121">
        <v>1</v>
      </c>
      <c r="C121">
        <v>294.02</v>
      </c>
      <c r="D121">
        <v>2</v>
      </c>
      <c r="E121">
        <v>653.38</v>
      </c>
    </row>
    <row r="122" spans="1:5" x14ac:dyDescent="0.35">
      <c r="A122" s="21" t="s">
        <v>2</v>
      </c>
      <c r="B122">
        <v>6</v>
      </c>
      <c r="C122">
        <v>202.98</v>
      </c>
      <c r="D122">
        <v>5</v>
      </c>
      <c r="E122">
        <v>302.39</v>
      </c>
    </row>
    <row r="123" spans="1:5" x14ac:dyDescent="0.35">
      <c r="A123" s="22" t="s">
        <v>23</v>
      </c>
      <c r="B123">
        <v>2</v>
      </c>
      <c r="C123">
        <v>43.98</v>
      </c>
      <c r="D123">
        <v>1</v>
      </c>
      <c r="E123">
        <v>39.99</v>
      </c>
    </row>
    <row r="124" spans="1:5" x14ac:dyDescent="0.35">
      <c r="A124" s="23" t="s">
        <v>107</v>
      </c>
      <c r="B124">
        <v>2</v>
      </c>
      <c r="C124">
        <v>43.98</v>
      </c>
      <c r="D124">
        <v>1</v>
      </c>
      <c r="E124">
        <v>39.99</v>
      </c>
    </row>
    <row r="125" spans="1:5" x14ac:dyDescent="0.35">
      <c r="A125" s="24" t="s">
        <v>38</v>
      </c>
      <c r="B125">
        <v>2</v>
      </c>
      <c r="C125">
        <v>43.98</v>
      </c>
      <c r="D125">
        <v>1</v>
      </c>
      <c r="E125">
        <v>39.99</v>
      </c>
    </row>
    <row r="126" spans="1:5" x14ac:dyDescent="0.35">
      <c r="A126" s="22" t="s">
        <v>33</v>
      </c>
      <c r="B126">
        <v>4</v>
      </c>
      <c r="C126">
        <v>159</v>
      </c>
      <c r="D126">
        <v>4</v>
      </c>
      <c r="E126">
        <v>262.39999999999998</v>
      </c>
    </row>
    <row r="127" spans="1:5" x14ac:dyDescent="0.35">
      <c r="A127" s="23" t="s">
        <v>109</v>
      </c>
      <c r="B127">
        <v>1</v>
      </c>
      <c r="C127">
        <v>89.91</v>
      </c>
      <c r="D127">
        <v>1</v>
      </c>
      <c r="E127">
        <v>119.88</v>
      </c>
    </row>
    <row r="128" spans="1:5" x14ac:dyDescent="0.35">
      <c r="A128" s="24" t="s">
        <v>31</v>
      </c>
      <c r="B128">
        <v>1</v>
      </c>
      <c r="C128">
        <v>89.91</v>
      </c>
      <c r="D128">
        <v>1</v>
      </c>
      <c r="E128">
        <v>119.88</v>
      </c>
    </row>
    <row r="129" spans="1:5" x14ac:dyDescent="0.35">
      <c r="A129" s="23" t="s">
        <v>108</v>
      </c>
      <c r="B129">
        <v>0</v>
      </c>
      <c r="C129">
        <v>0</v>
      </c>
      <c r="D129">
        <v>2</v>
      </c>
      <c r="E129">
        <v>100.64</v>
      </c>
    </row>
    <row r="130" spans="1:5" x14ac:dyDescent="0.35">
      <c r="A130" s="24" t="s">
        <v>30</v>
      </c>
      <c r="B130">
        <v>0</v>
      </c>
      <c r="C130">
        <v>0</v>
      </c>
      <c r="D130">
        <v>2</v>
      </c>
      <c r="E130">
        <v>100.64</v>
      </c>
    </row>
    <row r="131" spans="1:5" x14ac:dyDescent="0.35">
      <c r="A131" s="23" t="s">
        <v>110</v>
      </c>
      <c r="B131">
        <v>3</v>
      </c>
      <c r="C131">
        <v>69.09</v>
      </c>
      <c r="D131">
        <v>1</v>
      </c>
      <c r="E131">
        <v>41.88</v>
      </c>
    </row>
    <row r="132" spans="1:5" x14ac:dyDescent="0.35">
      <c r="A132" s="24" t="s">
        <v>32</v>
      </c>
      <c r="B132">
        <v>3</v>
      </c>
      <c r="C132">
        <v>69.09</v>
      </c>
      <c r="D132">
        <v>1</v>
      </c>
      <c r="E132">
        <v>41.88</v>
      </c>
    </row>
    <row r="133" spans="1:5" x14ac:dyDescent="0.35">
      <c r="A133" s="21" t="s">
        <v>8</v>
      </c>
      <c r="B133">
        <v>10</v>
      </c>
      <c r="C133">
        <v>731.18000000000006</v>
      </c>
      <c r="D133">
        <v>12</v>
      </c>
      <c r="E133">
        <v>1235.92</v>
      </c>
    </row>
    <row r="134" spans="1:5" x14ac:dyDescent="0.35">
      <c r="A134" s="22" t="s">
        <v>52</v>
      </c>
      <c r="B134">
        <v>1</v>
      </c>
      <c r="C134">
        <v>96.75</v>
      </c>
      <c r="D134">
        <v>2</v>
      </c>
      <c r="E134">
        <v>258</v>
      </c>
    </row>
    <row r="135" spans="1:5" x14ac:dyDescent="0.35">
      <c r="A135" s="23" t="s">
        <v>124</v>
      </c>
      <c r="B135">
        <v>1</v>
      </c>
      <c r="C135">
        <v>96.75</v>
      </c>
      <c r="D135">
        <v>2</v>
      </c>
      <c r="E135">
        <v>258</v>
      </c>
    </row>
    <row r="136" spans="1:5" x14ac:dyDescent="0.35">
      <c r="A136" s="24" t="s">
        <v>51</v>
      </c>
      <c r="B136">
        <v>1</v>
      </c>
      <c r="C136">
        <v>96.75</v>
      </c>
      <c r="D136">
        <v>2</v>
      </c>
      <c r="E136">
        <v>258</v>
      </c>
    </row>
    <row r="137" spans="1:5" x14ac:dyDescent="0.35">
      <c r="A137" s="22" t="s">
        <v>23</v>
      </c>
      <c r="B137">
        <v>3</v>
      </c>
      <c r="C137">
        <v>188.97</v>
      </c>
      <c r="D137">
        <v>2</v>
      </c>
      <c r="E137">
        <v>179.98</v>
      </c>
    </row>
    <row r="138" spans="1:5" x14ac:dyDescent="0.35">
      <c r="A138" s="23" t="s">
        <v>125</v>
      </c>
      <c r="B138">
        <v>3</v>
      </c>
      <c r="C138">
        <v>188.97</v>
      </c>
      <c r="D138">
        <v>2</v>
      </c>
      <c r="E138">
        <v>179.98</v>
      </c>
    </row>
    <row r="139" spans="1:5" x14ac:dyDescent="0.35">
      <c r="A139" s="24" t="s">
        <v>53</v>
      </c>
      <c r="B139">
        <v>3</v>
      </c>
      <c r="C139">
        <v>188.97</v>
      </c>
      <c r="D139">
        <v>2</v>
      </c>
      <c r="E139">
        <v>179.98</v>
      </c>
    </row>
    <row r="140" spans="1:5" x14ac:dyDescent="0.35">
      <c r="A140" s="22" t="s">
        <v>54</v>
      </c>
      <c r="B140">
        <v>4</v>
      </c>
      <c r="C140">
        <v>251.96</v>
      </c>
      <c r="D140">
        <v>6</v>
      </c>
      <c r="E140">
        <v>539.94000000000005</v>
      </c>
    </row>
    <row r="141" spans="1:5" x14ac:dyDescent="0.35">
      <c r="A141" s="23" t="s">
        <v>126</v>
      </c>
      <c r="B141">
        <v>4</v>
      </c>
      <c r="C141">
        <v>251.96</v>
      </c>
      <c r="D141">
        <v>6</v>
      </c>
      <c r="E141">
        <v>539.94000000000005</v>
      </c>
    </row>
    <row r="142" spans="1:5" x14ac:dyDescent="0.35">
      <c r="A142" s="24" t="s">
        <v>9</v>
      </c>
      <c r="B142">
        <v>4</v>
      </c>
      <c r="C142">
        <v>251.96</v>
      </c>
      <c r="D142">
        <v>6</v>
      </c>
      <c r="E142">
        <v>539.94000000000005</v>
      </c>
    </row>
    <row r="143" spans="1:5" x14ac:dyDescent="0.35">
      <c r="A143" s="22" t="s">
        <v>48</v>
      </c>
      <c r="B143">
        <v>2</v>
      </c>
      <c r="C143">
        <v>193.5</v>
      </c>
      <c r="D143">
        <v>2</v>
      </c>
      <c r="E143">
        <v>258</v>
      </c>
    </row>
    <row r="144" spans="1:5" x14ac:dyDescent="0.35">
      <c r="A144" s="23" t="s">
        <v>123</v>
      </c>
      <c r="B144">
        <v>2</v>
      </c>
      <c r="C144">
        <v>193.5</v>
      </c>
      <c r="D144">
        <v>2</v>
      </c>
      <c r="E144">
        <v>258</v>
      </c>
    </row>
    <row r="145" spans="1:5" x14ac:dyDescent="0.35">
      <c r="A145" s="24" t="s">
        <v>50</v>
      </c>
      <c r="B145">
        <v>2</v>
      </c>
      <c r="C145">
        <v>193.5</v>
      </c>
      <c r="D145">
        <v>2</v>
      </c>
      <c r="E145">
        <v>258</v>
      </c>
    </row>
    <row r="146" spans="1:5" x14ac:dyDescent="0.35">
      <c r="A146" s="21" t="s">
        <v>0</v>
      </c>
      <c r="B146">
        <v>6</v>
      </c>
      <c r="C146">
        <v>727.96</v>
      </c>
      <c r="D146">
        <v>6</v>
      </c>
      <c r="E146">
        <v>1127.94</v>
      </c>
    </row>
    <row r="147" spans="1:5" x14ac:dyDescent="0.35">
      <c r="A147" s="22" t="s">
        <v>19</v>
      </c>
      <c r="B147">
        <v>4</v>
      </c>
      <c r="C147">
        <v>699.96</v>
      </c>
      <c r="D147">
        <v>5</v>
      </c>
      <c r="E147">
        <v>1099.95</v>
      </c>
    </row>
    <row r="148" spans="1:5" x14ac:dyDescent="0.35">
      <c r="A148" s="23" t="s">
        <v>97</v>
      </c>
      <c r="B148">
        <v>4</v>
      </c>
      <c r="C148">
        <v>699.96</v>
      </c>
      <c r="D148">
        <v>4</v>
      </c>
      <c r="E148">
        <v>999.96</v>
      </c>
    </row>
    <row r="149" spans="1:5" x14ac:dyDescent="0.35">
      <c r="A149" s="24" t="s">
        <v>18</v>
      </c>
      <c r="B149">
        <v>4</v>
      </c>
      <c r="C149">
        <v>699.96</v>
      </c>
      <c r="D149">
        <v>4</v>
      </c>
      <c r="E149">
        <v>999.96</v>
      </c>
    </row>
    <row r="150" spans="1:5" x14ac:dyDescent="0.35">
      <c r="A150" s="23" t="s">
        <v>98</v>
      </c>
      <c r="B150">
        <v>0</v>
      </c>
      <c r="C150">
        <v>0</v>
      </c>
      <c r="D150">
        <v>1</v>
      </c>
      <c r="E150">
        <v>99.99</v>
      </c>
    </row>
    <row r="151" spans="1:5" x14ac:dyDescent="0.35">
      <c r="A151" s="24" t="s">
        <v>20</v>
      </c>
      <c r="B151">
        <v>0</v>
      </c>
      <c r="C151">
        <v>0</v>
      </c>
      <c r="D151">
        <v>1</v>
      </c>
      <c r="E151">
        <v>99.99</v>
      </c>
    </row>
    <row r="152" spans="1:5" x14ac:dyDescent="0.35">
      <c r="A152" s="22" t="s">
        <v>23</v>
      </c>
      <c r="B152">
        <v>2</v>
      </c>
      <c r="C152">
        <v>28</v>
      </c>
      <c r="D152">
        <v>1</v>
      </c>
      <c r="E152">
        <v>27.99</v>
      </c>
    </row>
    <row r="153" spans="1:5" x14ac:dyDescent="0.35">
      <c r="A153" s="23" t="s">
        <v>101</v>
      </c>
      <c r="B153">
        <v>2</v>
      </c>
      <c r="C153">
        <v>28</v>
      </c>
      <c r="D153">
        <v>1</v>
      </c>
      <c r="E153">
        <v>27.99</v>
      </c>
    </row>
    <row r="154" spans="1:5" x14ac:dyDescent="0.35">
      <c r="A154" s="24" t="s">
        <v>24</v>
      </c>
      <c r="B154">
        <v>2</v>
      </c>
      <c r="C154">
        <v>28</v>
      </c>
      <c r="D154">
        <v>1</v>
      </c>
      <c r="E154">
        <v>27.99</v>
      </c>
    </row>
    <row r="155" spans="1:5" x14ac:dyDescent="0.35">
      <c r="A155" s="21" t="s">
        <v>12</v>
      </c>
      <c r="B155">
        <v>2</v>
      </c>
      <c r="C155">
        <v>149.97999999999999</v>
      </c>
      <c r="D155">
        <v>2</v>
      </c>
      <c r="E155">
        <v>199.98</v>
      </c>
    </row>
    <row r="156" spans="1:5" x14ac:dyDescent="0.35">
      <c r="A156" s="22" t="s">
        <v>23</v>
      </c>
      <c r="B156">
        <v>2</v>
      </c>
      <c r="C156">
        <v>149.97999999999999</v>
      </c>
      <c r="D156">
        <v>2</v>
      </c>
      <c r="E156">
        <v>199.98</v>
      </c>
    </row>
    <row r="157" spans="1:5" x14ac:dyDescent="0.35">
      <c r="A157" s="23" t="s">
        <v>128</v>
      </c>
      <c r="B157">
        <v>2</v>
      </c>
      <c r="C157">
        <v>149.97999999999999</v>
      </c>
      <c r="D157">
        <v>2</v>
      </c>
      <c r="E157">
        <v>199.98</v>
      </c>
    </row>
    <row r="158" spans="1:5" x14ac:dyDescent="0.35">
      <c r="A158" s="24" t="s">
        <v>11</v>
      </c>
      <c r="B158">
        <v>2</v>
      </c>
      <c r="C158">
        <v>149.97999999999999</v>
      </c>
      <c r="D158">
        <v>2</v>
      </c>
      <c r="E158">
        <v>199.98</v>
      </c>
    </row>
    <row r="159" spans="1:5" x14ac:dyDescent="0.35">
      <c r="A159" s="21" t="s">
        <v>13</v>
      </c>
      <c r="B159">
        <v>5</v>
      </c>
      <c r="C159">
        <v>823.56999999999994</v>
      </c>
      <c r="D159">
        <v>9</v>
      </c>
      <c r="E159">
        <v>1171.9499999999998</v>
      </c>
    </row>
    <row r="160" spans="1:5" x14ac:dyDescent="0.35">
      <c r="A160" s="22" t="s">
        <v>58</v>
      </c>
      <c r="B160">
        <v>3</v>
      </c>
      <c r="C160">
        <v>103.64999999999999</v>
      </c>
      <c r="D160">
        <v>7</v>
      </c>
      <c r="E160">
        <v>372.04999999999995</v>
      </c>
    </row>
    <row r="161" spans="1:5" x14ac:dyDescent="0.35">
      <c r="A161" s="23" t="s">
        <v>131</v>
      </c>
      <c r="B161">
        <v>3</v>
      </c>
      <c r="C161">
        <v>103.64999999999999</v>
      </c>
      <c r="D161">
        <v>7</v>
      </c>
      <c r="E161">
        <v>372.04999999999995</v>
      </c>
    </row>
    <row r="162" spans="1:5" x14ac:dyDescent="0.35">
      <c r="A162" s="24" t="s">
        <v>16</v>
      </c>
      <c r="B162">
        <v>3</v>
      </c>
      <c r="C162">
        <v>103.64999999999999</v>
      </c>
      <c r="D162">
        <v>7</v>
      </c>
      <c r="E162">
        <v>372.04999999999995</v>
      </c>
    </row>
    <row r="163" spans="1:5" x14ac:dyDescent="0.35">
      <c r="A163" s="22" t="s">
        <v>17</v>
      </c>
      <c r="B163">
        <v>2</v>
      </c>
      <c r="C163">
        <v>719.92</v>
      </c>
      <c r="D163">
        <v>2</v>
      </c>
      <c r="E163">
        <v>799.9</v>
      </c>
    </row>
    <row r="164" spans="1:5" x14ac:dyDescent="0.35">
      <c r="A164" s="23" t="s">
        <v>129</v>
      </c>
      <c r="B164">
        <v>2</v>
      </c>
      <c r="C164">
        <v>719.92</v>
      </c>
      <c r="D164">
        <v>2</v>
      </c>
      <c r="E164">
        <v>799.9</v>
      </c>
    </row>
    <row r="165" spans="1:5" x14ac:dyDescent="0.35">
      <c r="A165" s="24" t="s">
        <v>14</v>
      </c>
      <c r="B165">
        <v>2</v>
      </c>
      <c r="C165">
        <v>719.92</v>
      </c>
      <c r="D165">
        <v>2</v>
      </c>
      <c r="E165">
        <v>799.9</v>
      </c>
    </row>
    <row r="166" spans="1:5" x14ac:dyDescent="0.35">
      <c r="A166" s="8" t="s">
        <v>147</v>
      </c>
      <c r="B166">
        <v>49</v>
      </c>
      <c r="C166">
        <v>8282.9700000000012</v>
      </c>
      <c r="D166">
        <v>63</v>
      </c>
      <c r="E166">
        <v>39275.259999999987</v>
      </c>
    </row>
    <row r="167" spans="1:5" x14ac:dyDescent="0.35">
      <c r="A167" s="8" t="s">
        <v>148</v>
      </c>
      <c r="B167">
        <v>30</v>
      </c>
      <c r="C167">
        <v>28235.119999999999</v>
      </c>
      <c r="D167">
        <v>57</v>
      </c>
      <c r="E167">
        <v>51307.199999999997</v>
      </c>
    </row>
    <row r="168" spans="1:5" x14ac:dyDescent="0.35">
      <c r="A168" s="8" t="s">
        <v>149</v>
      </c>
      <c r="B168">
        <v>36</v>
      </c>
      <c r="C168">
        <v>17257.52</v>
      </c>
      <c r="D168">
        <v>60</v>
      </c>
      <c r="E168">
        <v>36557.310000000005</v>
      </c>
    </row>
    <row r="169" spans="1:5" x14ac:dyDescent="0.35">
      <c r="A169" s="8" t="s">
        <v>150</v>
      </c>
      <c r="B169">
        <v>33</v>
      </c>
      <c r="C169">
        <v>15923.289999999999</v>
      </c>
      <c r="D169">
        <v>60</v>
      </c>
      <c r="E169">
        <v>21579.969999999998</v>
      </c>
    </row>
    <row r="170" spans="1:5" x14ac:dyDescent="0.35">
      <c r="A170" s="8" t="s">
        <v>151</v>
      </c>
      <c r="B170">
        <v>40</v>
      </c>
      <c r="C170">
        <v>5603.42</v>
      </c>
      <c r="D170">
        <v>72</v>
      </c>
      <c r="E170">
        <v>9729.14</v>
      </c>
    </row>
    <row r="171" spans="1:5" x14ac:dyDescent="0.35">
      <c r="A171" s="8" t="s">
        <v>152</v>
      </c>
      <c r="B171">
        <v>39</v>
      </c>
      <c r="C171">
        <v>5135.7099999999991</v>
      </c>
      <c r="D171">
        <v>50</v>
      </c>
      <c r="E171">
        <v>5214.75</v>
      </c>
    </row>
    <row r="172" spans="1:5" x14ac:dyDescent="0.35">
      <c r="A172" s="8" t="s">
        <v>153</v>
      </c>
      <c r="B172">
        <v>39</v>
      </c>
      <c r="C172">
        <v>33686.33</v>
      </c>
      <c r="D172">
        <v>62</v>
      </c>
      <c r="E172">
        <v>55053.429999999993</v>
      </c>
    </row>
    <row r="173" spans="1:5" x14ac:dyDescent="0.35">
      <c r="A173" s="8" t="s">
        <v>154</v>
      </c>
      <c r="B173">
        <v>37</v>
      </c>
      <c r="C173">
        <v>17102.41</v>
      </c>
      <c r="D173">
        <v>62</v>
      </c>
      <c r="E173">
        <v>38213.149999999994</v>
      </c>
    </row>
    <row r="174" spans="1:5" x14ac:dyDescent="0.35">
      <c r="A174" s="8" t="s">
        <v>155</v>
      </c>
      <c r="B174">
        <v>33</v>
      </c>
      <c r="C174">
        <v>4809.01</v>
      </c>
      <c r="D174">
        <v>59</v>
      </c>
      <c r="E174">
        <v>37015.14</v>
      </c>
    </row>
    <row r="175" spans="1:5" x14ac:dyDescent="0.35">
      <c r="A175" s="8" t="s">
        <v>156</v>
      </c>
      <c r="B175">
        <v>31</v>
      </c>
      <c r="C175">
        <v>3322.84</v>
      </c>
      <c r="D175">
        <v>72</v>
      </c>
      <c r="E175">
        <v>52147.85</v>
      </c>
    </row>
    <row r="176" spans="1:5" x14ac:dyDescent="0.35">
      <c r="A176" s="7">
        <v>2022</v>
      </c>
      <c r="B176">
        <v>1816</v>
      </c>
      <c r="C176">
        <v>802404.799999999</v>
      </c>
      <c r="D176">
        <v>1061</v>
      </c>
      <c r="E176">
        <v>552405.69000000006</v>
      </c>
    </row>
    <row r="177" spans="1:5" x14ac:dyDescent="0.35">
      <c r="A177" s="7">
        <v>2023</v>
      </c>
      <c r="B177">
        <v>758</v>
      </c>
      <c r="C177">
        <v>332919.70999999926</v>
      </c>
      <c r="D177">
        <v>1037</v>
      </c>
      <c r="E177">
        <v>484132.00999999966</v>
      </c>
    </row>
    <row r="178" spans="1:5" x14ac:dyDescent="0.35">
      <c r="A178" s="7">
        <v>2024</v>
      </c>
      <c r="B178">
        <v>1610</v>
      </c>
      <c r="C178">
        <v>637693.02999999945</v>
      </c>
      <c r="D178">
        <v>1080</v>
      </c>
      <c r="E178">
        <v>602690.25999999908</v>
      </c>
    </row>
    <row r="179" spans="1:5" x14ac:dyDescent="0.35">
      <c r="A179" s="7">
        <v>2025</v>
      </c>
      <c r="B179">
        <v>732</v>
      </c>
      <c r="C179">
        <v>381005.72999999952</v>
      </c>
      <c r="D179">
        <v>1097</v>
      </c>
      <c r="E179">
        <v>554129.94000000006</v>
      </c>
    </row>
    <row r="180" spans="1:5" x14ac:dyDescent="0.35">
      <c r="A180" s="7">
        <v>2026</v>
      </c>
      <c r="B180">
        <v>714</v>
      </c>
      <c r="C180">
        <v>347675.16999999946</v>
      </c>
      <c r="D180">
        <v>1401</v>
      </c>
      <c r="E180">
        <v>662813.67999999924</v>
      </c>
    </row>
    <row r="181" spans="1:5" x14ac:dyDescent="0.35">
      <c r="A181" s="7" t="s">
        <v>208</v>
      </c>
      <c r="B181">
        <v>6405</v>
      </c>
      <c r="C181">
        <v>2805931.3299999968</v>
      </c>
      <c r="D181">
        <v>6405</v>
      </c>
      <c r="E181">
        <v>3238590.4499999983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C4CA4-C30D-4EA0-B076-9D3EF718A543}">
  <dimension ref="A1:AC80"/>
  <sheetViews>
    <sheetView workbookViewId="0">
      <selection activeCell="H11" sqref="H11"/>
    </sheetView>
  </sheetViews>
  <sheetFormatPr defaultRowHeight="14.5" x14ac:dyDescent="0.35"/>
  <cols>
    <col min="1" max="1" width="12.54296875" bestFit="1" customWidth="1"/>
    <col min="2" max="2" width="9.81640625" bestFit="1" customWidth="1"/>
    <col min="3" max="3" width="11" bestFit="1" customWidth="1"/>
    <col min="4" max="4" width="5.81640625" bestFit="1" customWidth="1"/>
    <col min="5" max="5" width="11" bestFit="1" customWidth="1"/>
  </cols>
  <sheetData>
    <row r="1" spans="1:29" ht="14.5" customHeight="1" x14ac:dyDescent="0.75">
      <c r="A1" s="6" t="s">
        <v>209</v>
      </c>
      <c r="B1" t="s">
        <v>158</v>
      </c>
      <c r="C1" t="s">
        <v>159</v>
      </c>
      <c r="D1" t="s">
        <v>160</v>
      </c>
      <c r="E1" t="s">
        <v>161</v>
      </c>
      <c r="G1" s="32"/>
      <c r="H1" s="32"/>
      <c r="I1" s="32"/>
      <c r="J1" s="32"/>
      <c r="K1" s="32"/>
      <c r="L1" s="32"/>
      <c r="M1" s="32"/>
      <c r="N1" s="32"/>
      <c r="O1" s="32"/>
      <c r="P1" s="32"/>
      <c r="Q1" s="32"/>
      <c r="R1" s="32"/>
      <c r="S1" s="32"/>
      <c r="T1" s="32"/>
      <c r="U1" s="32"/>
      <c r="V1" s="32"/>
      <c r="W1" s="32"/>
      <c r="X1" s="32"/>
      <c r="Y1" s="32"/>
      <c r="Z1" s="32"/>
      <c r="AA1" s="32"/>
      <c r="AB1" s="32"/>
      <c r="AC1" s="32"/>
    </row>
    <row r="2" spans="1:29" ht="14.5" customHeight="1" x14ac:dyDescent="0.75">
      <c r="A2" s="7">
        <v>2021</v>
      </c>
      <c r="B2">
        <v>775</v>
      </c>
      <c r="C2">
        <v>304232.88999999996</v>
      </c>
      <c r="D2">
        <v>729</v>
      </c>
      <c r="E2">
        <v>382418.87</v>
      </c>
      <c r="G2" s="32"/>
      <c r="H2" s="32"/>
      <c r="I2" s="32"/>
      <c r="J2" s="32"/>
      <c r="K2" s="32"/>
      <c r="L2" s="32"/>
      <c r="M2" s="32"/>
      <c r="N2" s="32"/>
      <c r="O2" s="32"/>
      <c r="P2" s="32"/>
      <c r="Q2" s="32"/>
      <c r="R2" s="32"/>
      <c r="S2" s="32"/>
      <c r="T2" s="32"/>
      <c r="U2" s="32"/>
      <c r="V2" s="32"/>
      <c r="W2" s="32"/>
      <c r="X2" s="32"/>
      <c r="Y2" s="32"/>
      <c r="Z2" s="32"/>
      <c r="AA2" s="32"/>
      <c r="AB2" s="32"/>
      <c r="AC2" s="32"/>
    </row>
    <row r="3" spans="1:29" x14ac:dyDescent="0.35">
      <c r="A3" s="8" t="s">
        <v>145</v>
      </c>
      <c r="B3">
        <v>368</v>
      </c>
      <c r="C3">
        <v>159484.61999999994</v>
      </c>
      <c r="D3">
        <v>66</v>
      </c>
      <c r="E3">
        <v>28184.209999999995</v>
      </c>
    </row>
    <row r="4" spans="1:29" x14ac:dyDescent="0.35">
      <c r="A4" s="8" t="s">
        <v>146</v>
      </c>
      <c r="B4">
        <v>40</v>
      </c>
      <c r="C4">
        <v>5389.6500000000005</v>
      </c>
      <c r="D4">
        <v>46</v>
      </c>
      <c r="E4">
        <v>8141.4599999999991</v>
      </c>
    </row>
    <row r="5" spans="1:29" x14ac:dyDescent="0.35">
      <c r="A5" s="8" t="s">
        <v>147</v>
      </c>
      <c r="B5">
        <v>49</v>
      </c>
      <c r="C5">
        <v>8282.9700000000012</v>
      </c>
      <c r="D5">
        <v>63</v>
      </c>
      <c r="E5">
        <v>39275.259999999987</v>
      </c>
    </row>
    <row r="6" spans="1:29" x14ac:dyDescent="0.35">
      <c r="A6" s="8" t="s">
        <v>148</v>
      </c>
      <c r="B6">
        <v>30</v>
      </c>
      <c r="C6">
        <v>28235.119999999999</v>
      </c>
      <c r="D6">
        <v>57</v>
      </c>
      <c r="E6">
        <v>51307.199999999997</v>
      </c>
    </row>
    <row r="7" spans="1:29" x14ac:dyDescent="0.35">
      <c r="A7" s="8" t="s">
        <v>149</v>
      </c>
      <c r="B7">
        <v>36</v>
      </c>
      <c r="C7">
        <v>17257.52</v>
      </c>
      <c r="D7">
        <v>60</v>
      </c>
      <c r="E7">
        <v>36557.310000000005</v>
      </c>
    </row>
    <row r="8" spans="1:29" x14ac:dyDescent="0.35">
      <c r="A8" s="8" t="s">
        <v>150</v>
      </c>
      <c r="B8">
        <v>33</v>
      </c>
      <c r="C8">
        <v>15923.289999999999</v>
      </c>
      <c r="D8">
        <v>60</v>
      </c>
      <c r="E8">
        <v>21579.969999999998</v>
      </c>
    </row>
    <row r="9" spans="1:29" x14ac:dyDescent="0.35">
      <c r="A9" s="8" t="s">
        <v>151</v>
      </c>
      <c r="B9">
        <v>40</v>
      </c>
      <c r="C9">
        <v>5603.42</v>
      </c>
      <c r="D9">
        <v>72</v>
      </c>
      <c r="E9">
        <v>9729.14</v>
      </c>
    </row>
    <row r="10" spans="1:29" x14ac:dyDescent="0.35">
      <c r="A10" s="8" t="s">
        <v>152</v>
      </c>
      <c r="B10">
        <v>39</v>
      </c>
      <c r="C10">
        <v>5135.7099999999991</v>
      </c>
      <c r="D10">
        <v>50</v>
      </c>
      <c r="E10">
        <v>5214.75</v>
      </c>
    </row>
    <row r="11" spans="1:29" x14ac:dyDescent="0.35">
      <c r="A11" s="8" t="s">
        <v>153</v>
      </c>
      <c r="B11">
        <v>39</v>
      </c>
      <c r="C11">
        <v>33686.33</v>
      </c>
      <c r="D11">
        <v>62</v>
      </c>
      <c r="E11">
        <v>55053.429999999993</v>
      </c>
    </row>
    <row r="12" spans="1:29" x14ac:dyDescent="0.35">
      <c r="A12" s="8" t="s">
        <v>154</v>
      </c>
      <c r="B12">
        <v>37</v>
      </c>
      <c r="C12">
        <v>17102.41</v>
      </c>
      <c r="D12">
        <v>62</v>
      </c>
      <c r="E12">
        <v>38213.149999999994</v>
      </c>
    </row>
    <row r="13" spans="1:29" x14ac:dyDescent="0.35">
      <c r="A13" s="8" t="s">
        <v>155</v>
      </c>
      <c r="B13">
        <v>33</v>
      </c>
      <c r="C13">
        <v>4809.01</v>
      </c>
      <c r="D13">
        <v>59</v>
      </c>
      <c r="E13">
        <v>37015.14</v>
      </c>
    </row>
    <row r="14" spans="1:29" x14ac:dyDescent="0.35">
      <c r="A14" s="8" t="s">
        <v>156</v>
      </c>
      <c r="B14">
        <v>31</v>
      </c>
      <c r="C14">
        <v>3322.84</v>
      </c>
      <c r="D14">
        <v>72</v>
      </c>
      <c r="E14">
        <v>52147.85</v>
      </c>
    </row>
    <row r="15" spans="1:29" x14ac:dyDescent="0.35">
      <c r="A15" s="7">
        <v>2022</v>
      </c>
      <c r="B15">
        <v>1816</v>
      </c>
      <c r="C15">
        <v>802404.8</v>
      </c>
      <c r="D15">
        <v>1061</v>
      </c>
      <c r="E15">
        <v>552405.68999999994</v>
      </c>
    </row>
    <row r="16" spans="1:29" x14ac:dyDescent="0.35">
      <c r="A16" s="8" t="s">
        <v>145</v>
      </c>
      <c r="B16">
        <v>85</v>
      </c>
      <c r="C16">
        <v>4469.3599999999997</v>
      </c>
      <c r="D16">
        <v>70</v>
      </c>
      <c r="E16">
        <v>23162.360000000015</v>
      </c>
    </row>
    <row r="17" spans="1:5" x14ac:dyDescent="0.35">
      <c r="A17" s="8" t="s">
        <v>146</v>
      </c>
      <c r="B17">
        <v>128</v>
      </c>
      <c r="C17">
        <v>271692.71000000002</v>
      </c>
      <c r="D17">
        <v>78</v>
      </c>
      <c r="E17">
        <v>68631.140000000029</v>
      </c>
    </row>
    <row r="18" spans="1:5" x14ac:dyDescent="0.35">
      <c r="A18" s="8" t="s">
        <v>147</v>
      </c>
      <c r="B18">
        <v>149</v>
      </c>
      <c r="C18">
        <v>38468.710000000006</v>
      </c>
      <c r="D18">
        <v>94</v>
      </c>
      <c r="E18">
        <v>30918.71</v>
      </c>
    </row>
    <row r="19" spans="1:5" x14ac:dyDescent="0.35">
      <c r="A19" s="8" t="s">
        <v>148</v>
      </c>
      <c r="B19">
        <v>195</v>
      </c>
      <c r="C19">
        <v>39226.830000000009</v>
      </c>
      <c r="D19">
        <v>85</v>
      </c>
      <c r="E19">
        <v>41465.359999999986</v>
      </c>
    </row>
    <row r="20" spans="1:5" x14ac:dyDescent="0.35">
      <c r="A20" s="8" t="s">
        <v>149</v>
      </c>
      <c r="B20">
        <v>138</v>
      </c>
      <c r="C20">
        <v>27452.350000000006</v>
      </c>
      <c r="D20">
        <v>87</v>
      </c>
      <c r="E20">
        <v>42670.329999999994</v>
      </c>
    </row>
    <row r="21" spans="1:5" x14ac:dyDescent="0.35">
      <c r="A21" s="8" t="s">
        <v>150</v>
      </c>
      <c r="B21">
        <v>312</v>
      </c>
      <c r="C21">
        <v>34958.69</v>
      </c>
      <c r="D21">
        <v>87</v>
      </c>
      <c r="E21">
        <v>28005.56</v>
      </c>
    </row>
    <row r="22" spans="1:5" x14ac:dyDescent="0.35">
      <c r="A22" s="8" t="s">
        <v>151</v>
      </c>
      <c r="B22">
        <v>138</v>
      </c>
      <c r="C22">
        <v>253334.07</v>
      </c>
      <c r="D22">
        <v>91</v>
      </c>
      <c r="E22">
        <v>129437.23</v>
      </c>
    </row>
    <row r="23" spans="1:5" x14ac:dyDescent="0.35">
      <c r="A23" s="8" t="s">
        <v>152</v>
      </c>
      <c r="B23">
        <v>86</v>
      </c>
      <c r="C23">
        <v>26132.789999999997</v>
      </c>
      <c r="D23">
        <v>79</v>
      </c>
      <c r="E23">
        <v>66208.140000000014</v>
      </c>
    </row>
    <row r="24" spans="1:5" x14ac:dyDescent="0.35">
      <c r="A24" s="8" t="s">
        <v>153</v>
      </c>
      <c r="B24">
        <v>157</v>
      </c>
      <c r="C24">
        <v>10170.450000000001</v>
      </c>
      <c r="D24">
        <v>105</v>
      </c>
      <c r="E24">
        <v>15504.109999999997</v>
      </c>
    </row>
    <row r="25" spans="1:5" x14ac:dyDescent="0.35">
      <c r="A25" s="8" t="s">
        <v>154</v>
      </c>
      <c r="B25">
        <v>300</v>
      </c>
      <c r="C25">
        <v>31501.09</v>
      </c>
      <c r="D25">
        <v>99</v>
      </c>
      <c r="E25">
        <v>14405.869999999997</v>
      </c>
    </row>
    <row r="26" spans="1:5" x14ac:dyDescent="0.35">
      <c r="A26" s="8" t="s">
        <v>155</v>
      </c>
      <c r="B26">
        <v>41</v>
      </c>
      <c r="C26">
        <v>21581.27</v>
      </c>
      <c r="D26">
        <v>88</v>
      </c>
      <c r="E26">
        <v>52742.949999999983</v>
      </c>
    </row>
    <row r="27" spans="1:5" x14ac:dyDescent="0.35">
      <c r="A27" s="8" t="s">
        <v>156</v>
      </c>
      <c r="B27">
        <v>87</v>
      </c>
      <c r="C27">
        <v>43416.480000000003</v>
      </c>
      <c r="D27">
        <v>98</v>
      </c>
      <c r="E27">
        <v>39253.929999999993</v>
      </c>
    </row>
    <row r="28" spans="1:5" x14ac:dyDescent="0.35">
      <c r="A28" s="7">
        <v>2023</v>
      </c>
      <c r="B28">
        <v>758</v>
      </c>
      <c r="C28">
        <v>332919.71000000008</v>
      </c>
      <c r="D28">
        <v>1037</v>
      </c>
      <c r="E28">
        <v>484132.00999999995</v>
      </c>
    </row>
    <row r="29" spans="1:5" x14ac:dyDescent="0.35">
      <c r="A29" s="8" t="s">
        <v>145</v>
      </c>
      <c r="B29">
        <v>46</v>
      </c>
      <c r="C29">
        <v>5211.1599999999989</v>
      </c>
      <c r="D29">
        <v>89</v>
      </c>
      <c r="E29">
        <v>29871.16</v>
      </c>
    </row>
    <row r="30" spans="1:5" x14ac:dyDescent="0.35">
      <c r="A30" s="8" t="s">
        <v>146</v>
      </c>
      <c r="B30">
        <v>41</v>
      </c>
      <c r="C30">
        <v>38709.250000000007</v>
      </c>
      <c r="D30">
        <v>87</v>
      </c>
      <c r="E30">
        <v>55947.32</v>
      </c>
    </row>
    <row r="31" spans="1:5" x14ac:dyDescent="0.35">
      <c r="A31" s="8" t="s">
        <v>147</v>
      </c>
      <c r="B31">
        <v>103</v>
      </c>
      <c r="C31">
        <v>26185.200000000001</v>
      </c>
      <c r="D31">
        <v>92</v>
      </c>
      <c r="E31">
        <v>41059.78</v>
      </c>
    </row>
    <row r="32" spans="1:5" x14ac:dyDescent="0.35">
      <c r="A32" s="8" t="s">
        <v>148</v>
      </c>
      <c r="B32">
        <v>85</v>
      </c>
      <c r="C32">
        <v>15818.24</v>
      </c>
      <c r="D32">
        <v>85</v>
      </c>
      <c r="E32">
        <v>43546.249999999993</v>
      </c>
    </row>
    <row r="33" spans="1:5" x14ac:dyDescent="0.35">
      <c r="A33" s="8" t="s">
        <v>149</v>
      </c>
      <c r="B33">
        <v>73</v>
      </c>
      <c r="C33">
        <v>49418</v>
      </c>
      <c r="D33">
        <v>86</v>
      </c>
      <c r="E33">
        <v>86673.15</v>
      </c>
    </row>
    <row r="34" spans="1:5" x14ac:dyDescent="0.35">
      <c r="A34" s="8" t="s">
        <v>150</v>
      </c>
      <c r="B34">
        <v>39</v>
      </c>
      <c r="C34">
        <v>26394.260000000006</v>
      </c>
      <c r="D34">
        <v>85</v>
      </c>
      <c r="E34">
        <v>40009.659999999996</v>
      </c>
    </row>
    <row r="35" spans="1:5" x14ac:dyDescent="0.35">
      <c r="A35" s="8" t="s">
        <v>151</v>
      </c>
      <c r="B35">
        <v>68</v>
      </c>
      <c r="C35">
        <v>58608.51</v>
      </c>
      <c r="D35">
        <v>80</v>
      </c>
      <c r="E35">
        <v>70335.19</v>
      </c>
    </row>
    <row r="36" spans="1:5" x14ac:dyDescent="0.35">
      <c r="A36" s="8" t="s">
        <v>152</v>
      </c>
      <c r="B36">
        <v>106</v>
      </c>
      <c r="C36">
        <v>69719.549999999988</v>
      </c>
      <c r="D36">
        <v>89</v>
      </c>
      <c r="E36">
        <v>24966.700000000012</v>
      </c>
    </row>
    <row r="37" spans="1:5" x14ac:dyDescent="0.35">
      <c r="A37" s="8" t="s">
        <v>153</v>
      </c>
      <c r="B37">
        <v>44</v>
      </c>
      <c r="C37">
        <v>7332.079999999999</v>
      </c>
      <c r="D37">
        <v>86</v>
      </c>
      <c r="E37">
        <v>16659.049999999996</v>
      </c>
    </row>
    <row r="38" spans="1:5" x14ac:dyDescent="0.35">
      <c r="A38" s="8" t="s">
        <v>154</v>
      </c>
      <c r="B38">
        <v>45</v>
      </c>
      <c r="C38">
        <v>8929.7599999999984</v>
      </c>
      <c r="D38">
        <v>97</v>
      </c>
      <c r="E38">
        <v>28742.330000000013</v>
      </c>
    </row>
    <row r="39" spans="1:5" x14ac:dyDescent="0.35">
      <c r="A39" s="8" t="s">
        <v>155</v>
      </c>
      <c r="B39">
        <v>68</v>
      </c>
      <c r="C39">
        <v>8855.6499999999978</v>
      </c>
      <c r="D39">
        <v>80</v>
      </c>
      <c r="E39">
        <v>19603.749999999996</v>
      </c>
    </row>
    <row r="40" spans="1:5" x14ac:dyDescent="0.35">
      <c r="A40" s="8" t="s">
        <v>156</v>
      </c>
      <c r="B40">
        <v>40</v>
      </c>
      <c r="C40">
        <v>17738.05</v>
      </c>
      <c r="D40">
        <v>81</v>
      </c>
      <c r="E40">
        <v>26717.670000000002</v>
      </c>
    </row>
    <row r="41" spans="1:5" x14ac:dyDescent="0.35">
      <c r="A41" s="7">
        <v>2024</v>
      </c>
      <c r="B41">
        <v>1610</v>
      </c>
      <c r="C41">
        <v>637693.02999999991</v>
      </c>
      <c r="D41">
        <v>1080</v>
      </c>
      <c r="E41">
        <v>602690.25999999989</v>
      </c>
    </row>
    <row r="42" spans="1:5" x14ac:dyDescent="0.35">
      <c r="A42" s="8" t="s">
        <v>145</v>
      </c>
      <c r="B42">
        <v>117</v>
      </c>
      <c r="C42">
        <v>19618.29</v>
      </c>
      <c r="D42">
        <v>80</v>
      </c>
      <c r="E42">
        <v>11297.439999999997</v>
      </c>
    </row>
    <row r="43" spans="1:5" x14ac:dyDescent="0.35">
      <c r="A43" s="8" t="s">
        <v>146</v>
      </c>
      <c r="B43">
        <v>127</v>
      </c>
      <c r="C43">
        <v>98220.41</v>
      </c>
      <c r="D43">
        <v>93</v>
      </c>
      <c r="E43">
        <v>63518.719999999987</v>
      </c>
    </row>
    <row r="44" spans="1:5" x14ac:dyDescent="0.35">
      <c r="A44" s="8" t="s">
        <v>147</v>
      </c>
      <c r="B44">
        <v>125</v>
      </c>
      <c r="C44">
        <v>30175.710000000003</v>
      </c>
      <c r="D44">
        <v>100</v>
      </c>
      <c r="E44">
        <v>98858.05</v>
      </c>
    </row>
    <row r="45" spans="1:5" x14ac:dyDescent="0.35">
      <c r="A45" s="8" t="s">
        <v>148</v>
      </c>
      <c r="B45">
        <v>173</v>
      </c>
      <c r="C45">
        <v>22636.260000000006</v>
      </c>
      <c r="D45">
        <v>78</v>
      </c>
      <c r="E45">
        <v>22031.63</v>
      </c>
    </row>
    <row r="46" spans="1:5" x14ac:dyDescent="0.35">
      <c r="A46" s="8" t="s">
        <v>149</v>
      </c>
      <c r="B46">
        <v>168</v>
      </c>
      <c r="C46">
        <v>15907.169999999996</v>
      </c>
      <c r="D46">
        <v>90</v>
      </c>
      <c r="E46">
        <v>14356.509999999998</v>
      </c>
    </row>
    <row r="47" spans="1:5" x14ac:dyDescent="0.35">
      <c r="A47" s="8" t="s">
        <v>150</v>
      </c>
      <c r="B47">
        <v>42</v>
      </c>
      <c r="C47">
        <v>17294.559999999998</v>
      </c>
      <c r="D47">
        <v>87</v>
      </c>
      <c r="E47">
        <v>38321.059999999983</v>
      </c>
    </row>
    <row r="48" spans="1:5" x14ac:dyDescent="0.35">
      <c r="A48" s="8" t="s">
        <v>151</v>
      </c>
      <c r="B48">
        <v>173</v>
      </c>
      <c r="C48">
        <v>271853.17</v>
      </c>
      <c r="D48">
        <v>90</v>
      </c>
      <c r="E48">
        <v>59388.109999999993</v>
      </c>
    </row>
    <row r="49" spans="1:5" x14ac:dyDescent="0.35">
      <c r="A49" s="8" t="s">
        <v>152</v>
      </c>
      <c r="B49">
        <v>149</v>
      </c>
      <c r="C49">
        <v>55976.340000000004</v>
      </c>
      <c r="D49">
        <v>107</v>
      </c>
      <c r="E49">
        <v>113812.79</v>
      </c>
    </row>
    <row r="50" spans="1:5" x14ac:dyDescent="0.35">
      <c r="A50" s="8" t="s">
        <v>153</v>
      </c>
      <c r="B50">
        <v>179</v>
      </c>
      <c r="C50">
        <v>42674.080000000002</v>
      </c>
      <c r="D50">
        <v>82</v>
      </c>
      <c r="E50">
        <v>31935.250000000004</v>
      </c>
    </row>
    <row r="51" spans="1:5" x14ac:dyDescent="0.35">
      <c r="A51" s="8" t="s">
        <v>154</v>
      </c>
      <c r="B51">
        <v>239</v>
      </c>
      <c r="C51">
        <v>24348.540000000005</v>
      </c>
      <c r="D51">
        <v>93</v>
      </c>
      <c r="E51">
        <v>37542.889999999985</v>
      </c>
    </row>
    <row r="52" spans="1:5" x14ac:dyDescent="0.35">
      <c r="A52" s="8" t="s">
        <v>155</v>
      </c>
      <c r="B52">
        <v>43</v>
      </c>
      <c r="C52">
        <v>14753.67</v>
      </c>
      <c r="D52">
        <v>87</v>
      </c>
      <c r="E52">
        <v>70660.929999999978</v>
      </c>
    </row>
    <row r="53" spans="1:5" x14ac:dyDescent="0.35">
      <c r="A53" s="8" t="s">
        <v>156</v>
      </c>
      <c r="B53">
        <v>75</v>
      </c>
      <c r="C53">
        <v>24234.829999999998</v>
      </c>
      <c r="D53">
        <v>93</v>
      </c>
      <c r="E53">
        <v>40966.879999999983</v>
      </c>
    </row>
    <row r="54" spans="1:5" x14ac:dyDescent="0.35">
      <c r="A54" s="7">
        <v>2025</v>
      </c>
      <c r="B54">
        <v>732</v>
      </c>
      <c r="C54">
        <v>381005.73000000004</v>
      </c>
      <c r="D54">
        <v>1097</v>
      </c>
      <c r="E54">
        <v>554129.93999999994</v>
      </c>
    </row>
    <row r="55" spans="1:5" x14ac:dyDescent="0.35">
      <c r="A55" s="8" t="s">
        <v>145</v>
      </c>
      <c r="B55">
        <v>43</v>
      </c>
      <c r="C55">
        <v>16880.479999999996</v>
      </c>
      <c r="D55">
        <v>91</v>
      </c>
      <c r="E55">
        <v>52139.94999999999</v>
      </c>
    </row>
    <row r="56" spans="1:5" x14ac:dyDescent="0.35">
      <c r="A56" s="8" t="s">
        <v>146</v>
      </c>
      <c r="B56">
        <v>47</v>
      </c>
      <c r="C56">
        <v>10840.659999999996</v>
      </c>
      <c r="D56">
        <v>83</v>
      </c>
      <c r="E56">
        <v>36895.100000000006</v>
      </c>
    </row>
    <row r="57" spans="1:5" x14ac:dyDescent="0.35">
      <c r="A57" s="8" t="s">
        <v>147</v>
      </c>
      <c r="B57">
        <v>108</v>
      </c>
      <c r="C57">
        <v>9905.0999999999985</v>
      </c>
      <c r="D57">
        <v>105</v>
      </c>
      <c r="E57">
        <v>40471.919999999998</v>
      </c>
    </row>
    <row r="58" spans="1:5" x14ac:dyDescent="0.35">
      <c r="A58" s="8" t="s">
        <v>148</v>
      </c>
      <c r="B58">
        <v>109</v>
      </c>
      <c r="C58">
        <v>7669.7899999999991</v>
      </c>
      <c r="D58">
        <v>95</v>
      </c>
      <c r="E58">
        <v>30999.68</v>
      </c>
    </row>
    <row r="59" spans="1:5" x14ac:dyDescent="0.35">
      <c r="A59" s="8" t="s">
        <v>149</v>
      </c>
      <c r="B59">
        <v>69</v>
      </c>
      <c r="C59">
        <v>99574.74000000002</v>
      </c>
      <c r="D59">
        <v>88</v>
      </c>
      <c r="E59">
        <v>63144.180000000008</v>
      </c>
    </row>
    <row r="60" spans="1:5" x14ac:dyDescent="0.35">
      <c r="A60" s="8" t="s">
        <v>150</v>
      </c>
      <c r="B60">
        <v>54</v>
      </c>
      <c r="C60">
        <v>19580.900000000001</v>
      </c>
      <c r="D60">
        <v>85</v>
      </c>
      <c r="E60">
        <v>29167.040000000001</v>
      </c>
    </row>
    <row r="61" spans="1:5" x14ac:dyDescent="0.35">
      <c r="A61" s="8" t="s">
        <v>151</v>
      </c>
      <c r="B61">
        <v>79</v>
      </c>
      <c r="C61">
        <v>36715.56</v>
      </c>
      <c r="D61">
        <v>93</v>
      </c>
      <c r="E61">
        <v>59525.610000000008</v>
      </c>
    </row>
    <row r="62" spans="1:5" x14ac:dyDescent="0.35">
      <c r="A62" s="8" t="s">
        <v>152</v>
      </c>
      <c r="B62">
        <v>46</v>
      </c>
      <c r="C62">
        <v>7374.8899999999994</v>
      </c>
      <c r="D62">
        <v>80</v>
      </c>
      <c r="E62">
        <v>13716.369999999995</v>
      </c>
    </row>
    <row r="63" spans="1:5" x14ac:dyDescent="0.35">
      <c r="A63" s="8" t="s">
        <v>153</v>
      </c>
      <c r="B63">
        <v>44</v>
      </c>
      <c r="C63">
        <v>105521.25000000001</v>
      </c>
      <c r="D63">
        <v>97</v>
      </c>
      <c r="E63">
        <v>63321.209999999985</v>
      </c>
    </row>
    <row r="64" spans="1:5" x14ac:dyDescent="0.35">
      <c r="A64" s="8" t="s">
        <v>154</v>
      </c>
      <c r="B64">
        <v>39</v>
      </c>
      <c r="C64">
        <v>26747.64000000001</v>
      </c>
      <c r="D64">
        <v>102</v>
      </c>
      <c r="E64">
        <v>56657.630000000005</v>
      </c>
    </row>
    <row r="65" spans="1:5" x14ac:dyDescent="0.35">
      <c r="A65" s="8" t="s">
        <v>155</v>
      </c>
      <c r="B65">
        <v>47</v>
      </c>
      <c r="C65">
        <v>31141.910000000011</v>
      </c>
      <c r="D65">
        <v>85</v>
      </c>
      <c r="E65">
        <v>58569.01999999999</v>
      </c>
    </row>
    <row r="66" spans="1:5" x14ac:dyDescent="0.35">
      <c r="A66" s="8" t="s">
        <v>156</v>
      </c>
      <c r="B66">
        <v>47</v>
      </c>
      <c r="C66">
        <v>9052.81</v>
      </c>
      <c r="D66">
        <v>93</v>
      </c>
      <c r="E66">
        <v>49522.23000000001</v>
      </c>
    </row>
    <row r="67" spans="1:5" x14ac:dyDescent="0.35">
      <c r="A67" s="7">
        <v>2026</v>
      </c>
      <c r="B67">
        <v>714</v>
      </c>
      <c r="C67">
        <v>347675.17000000004</v>
      </c>
      <c r="D67">
        <v>1401</v>
      </c>
      <c r="E67">
        <v>662813.68000000005</v>
      </c>
    </row>
    <row r="68" spans="1:5" x14ac:dyDescent="0.35">
      <c r="A68" s="8" t="s">
        <v>145</v>
      </c>
      <c r="B68">
        <v>52</v>
      </c>
      <c r="C68">
        <v>22303.460000000006</v>
      </c>
      <c r="D68">
        <v>125</v>
      </c>
      <c r="E68">
        <v>58677.87999999999</v>
      </c>
    </row>
    <row r="69" spans="1:5" x14ac:dyDescent="0.35">
      <c r="A69" s="8" t="s">
        <v>146</v>
      </c>
      <c r="B69">
        <v>85</v>
      </c>
      <c r="C69">
        <v>8455.0999999999985</v>
      </c>
      <c r="D69">
        <v>122</v>
      </c>
      <c r="E69">
        <v>17164.039999999997</v>
      </c>
    </row>
    <row r="70" spans="1:5" x14ac:dyDescent="0.35">
      <c r="A70" s="8" t="s">
        <v>147</v>
      </c>
      <c r="B70">
        <v>52</v>
      </c>
      <c r="C70">
        <v>104039.20999999996</v>
      </c>
      <c r="D70">
        <v>99</v>
      </c>
      <c r="E70">
        <v>80682.529999999984</v>
      </c>
    </row>
    <row r="71" spans="1:5" x14ac:dyDescent="0.35">
      <c r="A71" s="8" t="s">
        <v>148</v>
      </c>
      <c r="B71">
        <v>47</v>
      </c>
      <c r="C71">
        <v>24817.350000000006</v>
      </c>
      <c r="D71">
        <v>106</v>
      </c>
      <c r="E71">
        <v>70969.610000000015</v>
      </c>
    </row>
    <row r="72" spans="1:5" x14ac:dyDescent="0.35">
      <c r="A72" s="8" t="s">
        <v>149</v>
      </c>
      <c r="B72">
        <v>62</v>
      </c>
      <c r="C72">
        <v>11309.929999999995</v>
      </c>
      <c r="D72">
        <v>144</v>
      </c>
      <c r="E72">
        <v>39649.619999999981</v>
      </c>
    </row>
    <row r="73" spans="1:5" x14ac:dyDescent="0.35">
      <c r="A73" s="8" t="s">
        <v>150</v>
      </c>
      <c r="B73">
        <v>58</v>
      </c>
      <c r="C73">
        <v>14454.179999999997</v>
      </c>
      <c r="D73">
        <v>117</v>
      </c>
      <c r="E73">
        <v>25466.280000000006</v>
      </c>
    </row>
    <row r="74" spans="1:5" x14ac:dyDescent="0.35">
      <c r="A74" s="8" t="s">
        <v>151</v>
      </c>
      <c r="B74">
        <v>57</v>
      </c>
      <c r="C74">
        <v>4906.74</v>
      </c>
      <c r="D74">
        <v>113</v>
      </c>
      <c r="E74">
        <v>15729.129999999996</v>
      </c>
    </row>
    <row r="75" spans="1:5" x14ac:dyDescent="0.35">
      <c r="A75" s="8" t="s">
        <v>152</v>
      </c>
      <c r="B75">
        <v>69</v>
      </c>
      <c r="C75">
        <v>26711.71000000001</v>
      </c>
      <c r="D75">
        <v>111</v>
      </c>
      <c r="E75">
        <v>67040.78</v>
      </c>
    </row>
    <row r="76" spans="1:5" x14ac:dyDescent="0.35">
      <c r="A76" s="8" t="s">
        <v>153</v>
      </c>
      <c r="B76">
        <v>59</v>
      </c>
      <c r="C76">
        <v>39855.040000000001</v>
      </c>
      <c r="D76">
        <v>104</v>
      </c>
      <c r="E76">
        <v>81666.31</v>
      </c>
    </row>
    <row r="77" spans="1:5" x14ac:dyDescent="0.35">
      <c r="A77" s="8" t="s">
        <v>154</v>
      </c>
      <c r="B77">
        <v>64</v>
      </c>
      <c r="C77">
        <v>30252.340000000007</v>
      </c>
      <c r="D77">
        <v>118</v>
      </c>
      <c r="E77">
        <v>56675.960000000006</v>
      </c>
    </row>
    <row r="78" spans="1:5" x14ac:dyDescent="0.35">
      <c r="A78" s="8" t="s">
        <v>155</v>
      </c>
      <c r="B78">
        <v>61</v>
      </c>
      <c r="C78">
        <v>28379.83</v>
      </c>
      <c r="D78">
        <v>118</v>
      </c>
      <c r="E78">
        <v>45859.259999999987</v>
      </c>
    </row>
    <row r="79" spans="1:5" x14ac:dyDescent="0.35">
      <c r="A79" s="8" t="s">
        <v>156</v>
      </c>
      <c r="B79">
        <v>48</v>
      </c>
      <c r="C79">
        <v>32190.28</v>
      </c>
      <c r="D79">
        <v>124</v>
      </c>
      <c r="E79">
        <v>103232.28</v>
      </c>
    </row>
    <row r="80" spans="1:5" x14ac:dyDescent="0.35">
      <c r="A80" s="7" t="s">
        <v>208</v>
      </c>
      <c r="B80">
        <v>6405</v>
      </c>
      <c r="C80">
        <v>2805931.330000001</v>
      </c>
      <c r="D80">
        <v>6405</v>
      </c>
      <c r="E80">
        <v>3238590.4499999983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1772B-C445-49F6-B53D-B90BBE8083C5}">
  <dimension ref="A1:AA42"/>
  <sheetViews>
    <sheetView topLeftCell="C1" workbookViewId="0">
      <selection activeCell="H11" sqref="H11"/>
    </sheetView>
  </sheetViews>
  <sheetFormatPr defaultRowHeight="14.5" x14ac:dyDescent="0.35"/>
  <cols>
    <col min="1" max="1" width="12.54296875" bestFit="1" customWidth="1"/>
    <col min="2" max="2" width="23.36328125" bestFit="1" customWidth="1"/>
    <col min="3" max="3" width="19.1796875" bestFit="1" customWidth="1"/>
    <col min="4" max="4" width="19.6328125" bestFit="1" customWidth="1"/>
  </cols>
  <sheetData>
    <row r="1" spans="1:27" ht="14.5" customHeight="1" x14ac:dyDescent="0.75">
      <c r="A1" s="6" t="s">
        <v>136</v>
      </c>
      <c r="B1" t="s">
        <v>210</v>
      </c>
      <c r="E1" s="25"/>
      <c r="F1" s="26"/>
      <c r="G1" s="26"/>
      <c r="H1" s="26"/>
      <c r="I1" s="26"/>
      <c r="J1" s="26"/>
      <c r="K1" s="26"/>
      <c r="L1" s="26"/>
      <c r="M1" s="26"/>
      <c r="N1" s="26"/>
      <c r="O1" s="26"/>
      <c r="P1" s="26"/>
      <c r="Q1" s="26"/>
      <c r="R1" s="26"/>
      <c r="S1" s="26"/>
      <c r="T1" s="26"/>
      <c r="U1" s="26"/>
      <c r="V1" s="26"/>
      <c r="W1" s="26"/>
      <c r="X1" s="26"/>
      <c r="Y1" s="26"/>
      <c r="Z1" s="26"/>
      <c r="AA1" s="26"/>
    </row>
    <row r="2" spans="1:27" ht="14.5" customHeight="1" x14ac:dyDescent="0.75">
      <c r="A2" s="6" t="s">
        <v>135</v>
      </c>
      <c r="B2" t="s">
        <v>210</v>
      </c>
      <c r="E2" s="26"/>
      <c r="F2" s="26"/>
      <c r="G2" s="26"/>
      <c r="H2" s="26"/>
      <c r="I2" s="26"/>
      <c r="J2" s="26"/>
      <c r="K2" s="26"/>
      <c r="L2" s="26"/>
      <c r="M2" s="26"/>
      <c r="N2" s="26"/>
      <c r="O2" s="26"/>
      <c r="P2" s="26"/>
      <c r="Q2" s="26"/>
      <c r="R2" s="26"/>
      <c r="S2" s="26"/>
      <c r="T2" s="26"/>
      <c r="U2" s="26"/>
      <c r="V2" s="26"/>
      <c r="W2" s="26"/>
      <c r="X2" s="26"/>
      <c r="Y2" s="26"/>
      <c r="Z2" s="26"/>
      <c r="AA2" s="26"/>
    </row>
    <row r="3" spans="1:27" x14ac:dyDescent="0.35">
      <c r="A3" s="6" t="s">
        <v>94</v>
      </c>
      <c r="B3" t="s">
        <v>210</v>
      </c>
    </row>
    <row r="4" spans="1:27" x14ac:dyDescent="0.35">
      <c r="A4" s="6" t="s">
        <v>92</v>
      </c>
      <c r="B4" t="s">
        <v>210</v>
      </c>
    </row>
    <row r="6" spans="1:27" x14ac:dyDescent="0.35">
      <c r="A6" s="6" t="s">
        <v>209</v>
      </c>
      <c r="B6" t="s">
        <v>195</v>
      </c>
      <c r="C6" t="s">
        <v>143</v>
      </c>
      <c r="D6" t="s">
        <v>144</v>
      </c>
    </row>
    <row r="7" spans="1:27" x14ac:dyDescent="0.35">
      <c r="A7" s="7" t="s">
        <v>114</v>
      </c>
      <c r="B7">
        <v>177</v>
      </c>
      <c r="C7">
        <v>178</v>
      </c>
      <c r="D7">
        <v>7118.219999999993</v>
      </c>
    </row>
    <row r="8" spans="1:27" x14ac:dyDescent="0.35">
      <c r="A8" s="7" t="s">
        <v>116</v>
      </c>
      <c r="B8">
        <v>192</v>
      </c>
      <c r="C8">
        <v>192</v>
      </c>
      <c r="D8">
        <v>7678.0799999999954</v>
      </c>
    </row>
    <row r="9" spans="1:27" x14ac:dyDescent="0.35">
      <c r="A9" s="7" t="s">
        <v>117</v>
      </c>
      <c r="B9">
        <v>160</v>
      </c>
      <c r="C9">
        <v>160</v>
      </c>
      <c r="D9">
        <v>103998.40000000004</v>
      </c>
    </row>
    <row r="10" spans="1:27" x14ac:dyDescent="0.35">
      <c r="A10" s="7" t="s">
        <v>112</v>
      </c>
      <c r="B10">
        <v>150</v>
      </c>
      <c r="C10">
        <v>150</v>
      </c>
      <c r="D10">
        <v>38998.500000000007</v>
      </c>
    </row>
    <row r="11" spans="1:27" x14ac:dyDescent="0.35">
      <c r="A11" s="7" t="s">
        <v>113</v>
      </c>
      <c r="B11">
        <v>167</v>
      </c>
      <c r="C11">
        <v>167</v>
      </c>
      <c r="D11">
        <v>36003.530000000006</v>
      </c>
    </row>
    <row r="12" spans="1:27" x14ac:dyDescent="0.35">
      <c r="A12" s="7" t="s">
        <v>115</v>
      </c>
      <c r="B12">
        <v>175</v>
      </c>
      <c r="C12">
        <v>175</v>
      </c>
      <c r="D12">
        <v>57170.75</v>
      </c>
    </row>
    <row r="13" spans="1:27" x14ac:dyDescent="0.35">
      <c r="A13" s="7" t="s">
        <v>124</v>
      </c>
      <c r="B13">
        <v>160</v>
      </c>
      <c r="C13">
        <v>160</v>
      </c>
      <c r="D13">
        <v>20640</v>
      </c>
    </row>
    <row r="14" spans="1:27" x14ac:dyDescent="0.35">
      <c r="A14" s="7" t="s">
        <v>125</v>
      </c>
      <c r="B14">
        <v>206</v>
      </c>
      <c r="C14">
        <v>206</v>
      </c>
      <c r="D14">
        <v>18537.939999999999</v>
      </c>
    </row>
    <row r="15" spans="1:27" x14ac:dyDescent="0.35">
      <c r="A15" s="7" t="s">
        <v>126</v>
      </c>
      <c r="B15">
        <v>189</v>
      </c>
      <c r="C15">
        <v>189</v>
      </c>
      <c r="D15">
        <v>17008.109999999993</v>
      </c>
    </row>
    <row r="16" spans="1:27" x14ac:dyDescent="0.35">
      <c r="A16" s="7" t="s">
        <v>123</v>
      </c>
      <c r="B16">
        <v>171</v>
      </c>
      <c r="C16">
        <v>171</v>
      </c>
      <c r="D16">
        <v>22059</v>
      </c>
    </row>
    <row r="17" spans="1:4" x14ac:dyDescent="0.35">
      <c r="A17" s="7" t="s">
        <v>121</v>
      </c>
      <c r="B17">
        <v>187</v>
      </c>
      <c r="C17">
        <v>187</v>
      </c>
      <c r="D17">
        <v>3740</v>
      </c>
    </row>
    <row r="18" spans="1:4" x14ac:dyDescent="0.35">
      <c r="A18" s="7" t="s">
        <v>122</v>
      </c>
      <c r="B18">
        <v>162</v>
      </c>
      <c r="C18">
        <v>162</v>
      </c>
      <c r="D18">
        <v>40338</v>
      </c>
    </row>
    <row r="19" spans="1:4" x14ac:dyDescent="0.35">
      <c r="A19" s="7" t="s">
        <v>106</v>
      </c>
      <c r="B19">
        <v>183</v>
      </c>
      <c r="C19">
        <v>183</v>
      </c>
      <c r="D19">
        <v>7318.1699999999946</v>
      </c>
    </row>
    <row r="20" spans="1:4" x14ac:dyDescent="0.35">
      <c r="A20" s="7" t="s">
        <v>107</v>
      </c>
      <c r="B20">
        <v>216</v>
      </c>
      <c r="C20">
        <v>216</v>
      </c>
      <c r="D20">
        <v>8637.8399999999947</v>
      </c>
    </row>
    <row r="21" spans="1:4" x14ac:dyDescent="0.35">
      <c r="A21" s="7" t="s">
        <v>104</v>
      </c>
      <c r="B21">
        <v>179</v>
      </c>
      <c r="C21">
        <v>179</v>
      </c>
      <c r="D21">
        <v>44748.210000000006</v>
      </c>
    </row>
    <row r="22" spans="1:4" x14ac:dyDescent="0.35">
      <c r="A22" s="7" t="s">
        <v>109</v>
      </c>
      <c r="B22">
        <v>145</v>
      </c>
      <c r="C22">
        <v>145</v>
      </c>
      <c r="D22">
        <v>17382.599999999999</v>
      </c>
    </row>
    <row r="23" spans="1:4" x14ac:dyDescent="0.35">
      <c r="A23" s="7" t="s">
        <v>108</v>
      </c>
      <c r="B23">
        <v>227</v>
      </c>
      <c r="C23">
        <v>227</v>
      </c>
      <c r="D23">
        <v>11422.639999999998</v>
      </c>
    </row>
    <row r="24" spans="1:4" x14ac:dyDescent="0.35">
      <c r="A24" s="7" t="s">
        <v>110</v>
      </c>
      <c r="B24">
        <v>231</v>
      </c>
      <c r="C24">
        <v>231</v>
      </c>
      <c r="D24">
        <v>9674.2800000000043</v>
      </c>
    </row>
    <row r="25" spans="1:4" x14ac:dyDescent="0.35">
      <c r="A25" s="7" t="s">
        <v>105</v>
      </c>
      <c r="B25">
        <v>185</v>
      </c>
      <c r="C25">
        <v>185</v>
      </c>
      <c r="D25">
        <v>11098.149999999998</v>
      </c>
    </row>
    <row r="26" spans="1:4" x14ac:dyDescent="0.35">
      <c r="A26" s="7" t="s">
        <v>111</v>
      </c>
      <c r="B26">
        <v>128</v>
      </c>
      <c r="C26">
        <v>128</v>
      </c>
      <c r="D26">
        <v>15358.719999999992</v>
      </c>
    </row>
    <row r="27" spans="1:4" x14ac:dyDescent="0.35">
      <c r="A27" s="7" t="s">
        <v>97</v>
      </c>
      <c r="B27">
        <v>174</v>
      </c>
      <c r="C27">
        <v>173</v>
      </c>
      <c r="D27">
        <v>43248.270000000004</v>
      </c>
    </row>
    <row r="28" spans="1:4" x14ac:dyDescent="0.35">
      <c r="A28" s="7" t="s">
        <v>102</v>
      </c>
      <c r="B28">
        <v>150</v>
      </c>
      <c r="C28">
        <v>150</v>
      </c>
      <c r="D28">
        <v>4498.4999999999964</v>
      </c>
    </row>
    <row r="29" spans="1:4" x14ac:dyDescent="0.35">
      <c r="A29" s="7" t="s">
        <v>98</v>
      </c>
      <c r="B29">
        <v>215</v>
      </c>
      <c r="C29">
        <v>215</v>
      </c>
      <c r="D29">
        <v>21497.850000000002</v>
      </c>
    </row>
    <row r="30" spans="1:4" x14ac:dyDescent="0.35">
      <c r="A30" s="7" t="s">
        <v>99</v>
      </c>
      <c r="B30">
        <v>181</v>
      </c>
      <c r="C30">
        <v>181</v>
      </c>
      <c r="D30">
        <v>12668.189999999991</v>
      </c>
    </row>
    <row r="31" spans="1:4" x14ac:dyDescent="0.35">
      <c r="A31" s="7" t="s">
        <v>103</v>
      </c>
      <c r="B31">
        <v>184</v>
      </c>
      <c r="C31">
        <v>184</v>
      </c>
      <c r="D31">
        <v>50761.919999999984</v>
      </c>
    </row>
    <row r="32" spans="1:4" x14ac:dyDescent="0.35">
      <c r="A32" s="7" t="s">
        <v>100</v>
      </c>
      <c r="B32">
        <v>209</v>
      </c>
      <c r="C32">
        <v>209</v>
      </c>
      <c r="D32">
        <v>4177.9099999999971</v>
      </c>
    </row>
    <row r="33" spans="1:4" x14ac:dyDescent="0.35">
      <c r="A33" s="7" t="s">
        <v>101</v>
      </c>
      <c r="B33">
        <v>156</v>
      </c>
      <c r="C33">
        <v>156</v>
      </c>
      <c r="D33">
        <v>4366.4399999999969</v>
      </c>
    </row>
    <row r="34" spans="1:4" x14ac:dyDescent="0.35">
      <c r="A34" s="7" t="s">
        <v>96</v>
      </c>
      <c r="B34">
        <v>186</v>
      </c>
      <c r="C34">
        <v>186</v>
      </c>
      <c r="D34">
        <v>80350.140000000029</v>
      </c>
    </row>
    <row r="35" spans="1:4" x14ac:dyDescent="0.35">
      <c r="A35" s="7" t="s">
        <v>118</v>
      </c>
      <c r="B35">
        <v>223</v>
      </c>
      <c r="C35">
        <v>223</v>
      </c>
      <c r="D35">
        <v>1113885</v>
      </c>
    </row>
    <row r="36" spans="1:4" x14ac:dyDescent="0.35">
      <c r="A36" s="7" t="s">
        <v>120</v>
      </c>
      <c r="B36">
        <v>87</v>
      </c>
      <c r="C36">
        <v>87</v>
      </c>
      <c r="D36">
        <v>1218000</v>
      </c>
    </row>
    <row r="37" spans="1:4" x14ac:dyDescent="0.35">
      <c r="A37" s="7" t="s">
        <v>119</v>
      </c>
      <c r="B37">
        <v>180</v>
      </c>
      <c r="C37">
        <v>180</v>
      </c>
      <c r="D37">
        <v>12600</v>
      </c>
    </row>
    <row r="38" spans="1:4" x14ac:dyDescent="0.35">
      <c r="A38" s="7" t="s">
        <v>128</v>
      </c>
      <c r="B38">
        <v>156</v>
      </c>
      <c r="C38">
        <v>156</v>
      </c>
      <c r="D38">
        <v>15598.43999999999</v>
      </c>
    </row>
    <row r="39" spans="1:4" x14ac:dyDescent="0.35">
      <c r="A39" s="7" t="s">
        <v>127</v>
      </c>
      <c r="B39">
        <v>150</v>
      </c>
      <c r="C39">
        <v>150</v>
      </c>
      <c r="D39">
        <v>8998.4999999999964</v>
      </c>
    </row>
    <row r="40" spans="1:4" x14ac:dyDescent="0.35">
      <c r="A40" s="7" t="s">
        <v>131</v>
      </c>
      <c r="B40">
        <v>198</v>
      </c>
      <c r="C40">
        <v>198</v>
      </c>
      <c r="D40">
        <v>10523.699999999997</v>
      </c>
    </row>
    <row r="41" spans="1:4" x14ac:dyDescent="0.35">
      <c r="A41" s="7" t="s">
        <v>129</v>
      </c>
      <c r="B41">
        <v>211</v>
      </c>
      <c r="C41">
        <v>211</v>
      </c>
      <c r="D41">
        <v>84389.45</v>
      </c>
    </row>
    <row r="42" spans="1:4" x14ac:dyDescent="0.35">
      <c r="A42" s="7" t="s">
        <v>130</v>
      </c>
      <c r="B42">
        <v>155</v>
      </c>
      <c r="C42">
        <v>155</v>
      </c>
      <c r="D42">
        <v>54095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YEARS</vt:lpstr>
      <vt:lpstr>MONTHS</vt:lpstr>
      <vt:lpstr>Processing</vt:lpstr>
      <vt:lpstr>Catalog</vt:lpstr>
      <vt:lpstr>Data</vt:lpstr>
      <vt:lpstr>Control</vt:lpstr>
      <vt:lpstr>Background</vt:lpstr>
      <vt:lpstr>Top5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Nishchay Kumar</cp:lastModifiedBy>
  <dcterms:created xsi:type="dcterms:W3CDTF">2022-07-20T06:47:39Z</dcterms:created>
  <dcterms:modified xsi:type="dcterms:W3CDTF">2023-09-14T13:33:31Z</dcterms:modified>
</cp:coreProperties>
</file>