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codeName="ThisWorkbook" autoCompressPictures="0"/>
  <bookViews>
    <workbookView xWindow="12140" yWindow="0" windowWidth="13460" windowHeight="14560" tabRatio="500" firstSheet="1" activeTab="2"/>
  </bookViews>
  <sheets>
    <sheet name="20151002-Bunin-zonbiグラフなし.csv" sheetId="1" r:id="rId1"/>
    <sheet name="直線補完" sheetId="2" r:id="rId2"/>
    <sheet name="スプライン補完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3" l="1"/>
  <c r="X6" i="3"/>
  <c r="W6" i="3"/>
  <c r="T15" i="3"/>
  <c r="T3" i="3"/>
  <c r="T4" i="3"/>
  <c r="T5" i="3"/>
  <c r="T6" i="3"/>
  <c r="T7" i="3"/>
  <c r="T8" i="3"/>
  <c r="T9" i="3"/>
  <c r="T10" i="3"/>
  <c r="T11" i="3"/>
  <c r="T12" i="3"/>
  <c r="T13" i="3"/>
  <c r="T14" i="3"/>
  <c r="T2" i="3"/>
  <c r="S12" i="3"/>
  <c r="S8" i="3"/>
  <c r="S4" i="3"/>
  <c r="S3" i="3"/>
  <c r="S5" i="3"/>
  <c r="S6" i="3"/>
  <c r="S7" i="3"/>
  <c r="S9" i="3"/>
  <c r="S10" i="3"/>
  <c r="S11" i="3"/>
  <c r="S13" i="3"/>
  <c r="S14" i="3"/>
  <c r="S15" i="3"/>
  <c r="S2" i="3"/>
  <c r="L3" i="2"/>
  <c r="H7" i="2"/>
  <c r="H4" i="2"/>
  <c r="I9" i="3"/>
  <c r="I3" i="3"/>
  <c r="I4" i="3"/>
  <c r="I5" i="3"/>
  <c r="I6" i="3"/>
  <c r="I7" i="3"/>
  <c r="I8" i="3"/>
  <c r="I10" i="3"/>
  <c r="I11" i="3"/>
  <c r="I12" i="3"/>
  <c r="I13" i="3"/>
  <c r="I2" i="3"/>
  <c r="H2" i="3"/>
  <c r="H13" i="3"/>
  <c r="H12" i="3"/>
  <c r="H11" i="3"/>
  <c r="H10" i="3"/>
  <c r="H9" i="3"/>
  <c r="H8" i="3"/>
  <c r="H7" i="3"/>
  <c r="H3" i="3"/>
  <c r="H4" i="3"/>
  <c r="H5" i="3"/>
  <c r="H6" i="3"/>
  <c r="J10" i="2"/>
  <c r="J9" i="2"/>
  <c r="J8" i="2"/>
  <c r="J6" i="2"/>
  <c r="J5" i="2"/>
  <c r="J12" i="2"/>
  <c r="J3" i="2"/>
  <c r="H13" i="2"/>
  <c r="H11" i="2"/>
  <c r="K4" i="3"/>
</calcChain>
</file>

<file path=xl/sharedStrings.xml><?xml version="1.0" encoding="utf-8"?>
<sst xmlns="http://schemas.openxmlformats.org/spreadsheetml/2006/main" count="56" uniqueCount="30">
  <si>
    <t>***** User Data *****</t>
  </si>
  <si>
    <t>UX of zonbi</t>
  </si>
  <si>
    <t>Measurement Time 7min</t>
  </si>
  <si>
    <t>23years old</t>
  </si>
  <si>
    <t>15-10-275 16:16:13 First UX =&gt; 37.074829%</t>
  </si>
  <si>
    <t>time</t>
  </si>
  <si>
    <t>*********************</t>
  </si>
  <si>
    <t>15-10-275 16:16:35 UX =&gt; -19.057377%</t>
  </si>
  <si>
    <t>-0:00:22</t>
  </si>
  <si>
    <t>15-10-275 16:16:50 UX =&gt; -52.254097%</t>
  </si>
  <si>
    <t>-0:00:37</t>
  </si>
  <si>
    <t>15-10-275 16:17:56 UX =&gt; -17.827869%</t>
  </si>
  <si>
    <t>-0:01:43</t>
  </si>
  <si>
    <t>15-10-275 16:18:58 UX =&gt; -41.803280%</t>
  </si>
  <si>
    <t>-0:02:45</t>
  </si>
  <si>
    <t>15-10-275 16:20:33 UX =&gt; -16.393442%</t>
  </si>
  <si>
    <t>-0:04:20</t>
  </si>
  <si>
    <t>15-10-275 16:21:10 UX =&gt; -56.557377%</t>
  </si>
  <si>
    <t>-0:04:57</t>
  </si>
  <si>
    <t>15-10-275 16:22:35 UX =&gt; 13.524590%</t>
  </si>
  <si>
    <t>-0:06:22</t>
  </si>
  <si>
    <t>15-10-275 16:23:14===== MEASUREMENT END =====</t>
  </si>
  <si>
    <t>UXPLOT</t>
    <phoneticPr fontId="1"/>
  </si>
  <si>
    <t>UXCURVE</t>
    <phoneticPr fontId="1"/>
  </si>
  <si>
    <t>TIME</t>
    <phoneticPr fontId="1"/>
  </si>
  <si>
    <t>相関係数</t>
    <rPh sb="0" eb="4">
      <t>ソウカンケ</t>
    </rPh>
    <phoneticPr fontId="1"/>
  </si>
  <si>
    <t>相関係数</t>
    <rPh sb="0" eb="4">
      <t>ソウカンケイスウ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</si>
  <si>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</si>
  <si>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</si>
  <si>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全体</t>
    <rPh sb="0" eb="2">
      <t>ゼンタイ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</si>
</sst>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'20151002-Bunin-zonbiグラフなし.csv'!$H$6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'20151002-Bunin-zonbiグラフなし.csv'!$I$5:$P$5</c:f>
              <c:numCache>
                <c:formatCode>General</c:formatCode>
                <c:ptCount val="8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1.7</c:v>
                </c:pt>
                <c:pt idx="4">
                  <c:v>2.8</c:v>
                </c:pt>
                <c:pt idx="5">
                  <c:v>4.3</c:v>
                </c:pt>
                <c:pt idx="6">
                  <c:v>4.9</c:v>
                </c:pt>
                <c:pt idx="7">
                  <c:v>6.4</c:v>
                </c:pt>
              </c:numCache>
            </c:numRef>
          </c:xVal>
          <c:yVal>
            <c:numRef>
              <c:f>'20151002-Bunin-zonbiグラフなし.csv'!$I$6:$P$6</c:f>
              <c:numCache>
                <c:formatCode>General</c:formatCode>
                <c:ptCount val="8"/>
                <c:pt idx="0">
                  <c:v>37.0</c:v>
                </c:pt>
                <c:pt idx="1">
                  <c:v>-19.1</c:v>
                </c:pt>
                <c:pt idx="2">
                  <c:v>-52.3</c:v>
                </c:pt>
                <c:pt idx="3">
                  <c:v>-17.8</c:v>
                </c:pt>
                <c:pt idx="4">
                  <c:v>-41.8</c:v>
                </c:pt>
                <c:pt idx="5">
                  <c:v>-16.4</c:v>
                </c:pt>
                <c:pt idx="6">
                  <c:v>-56.6</c:v>
                </c:pt>
                <c:pt idx="7">
                  <c:v>13.5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'20151002-Bunin-zonbiグラフなし.csv'!$H$8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'20151002-Bunin-zonbiグラフなし.csv'!$I$7:$M$7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2.0</c:v>
                </c:pt>
                <c:pt idx="3">
                  <c:v>5.0</c:v>
                </c:pt>
                <c:pt idx="4">
                  <c:v>6.5</c:v>
                </c:pt>
              </c:numCache>
            </c:numRef>
          </c:xVal>
          <c:yVal>
            <c:numRef>
              <c:f>'20151002-Bunin-zonbiグラフなし.csv'!$I$8:$M$8</c:f>
              <c:numCache>
                <c:formatCode>General</c:formatCode>
                <c:ptCount val="5"/>
                <c:pt idx="0">
                  <c:v>34.0</c:v>
                </c:pt>
                <c:pt idx="1">
                  <c:v>-55.0</c:v>
                </c:pt>
                <c:pt idx="2">
                  <c:v>-22.0</c:v>
                </c:pt>
                <c:pt idx="3">
                  <c:v>-58.0</c:v>
                </c:pt>
                <c:pt idx="4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52024"/>
        <c:axId val="-2114052312"/>
      </c:scatterChart>
      <c:valAx>
        <c:axId val="-211505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052312"/>
        <c:crosses val="autoZero"/>
        <c:crossBetween val="midCat"/>
        <c:majorUnit val="2.0"/>
      </c:valAx>
      <c:valAx>
        <c:axId val="-2114052312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05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'20151002-Bunin-zonbiグラフなし.csv'!$K$18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'20151002-Bunin-zonbiグラフなし.csv'!$J$19:$J$33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'20151002-Bunin-zonbiグラフなし.csv'!$K$19:$K$33</c:f>
              <c:numCache>
                <c:formatCode>General</c:formatCode>
                <c:ptCount val="15"/>
                <c:pt idx="0">
                  <c:v>34.0</c:v>
                </c:pt>
                <c:pt idx="1">
                  <c:v>-67.7220684385109</c:v>
                </c:pt>
                <c:pt idx="2">
                  <c:v>-89.3151436786861</c:v>
                </c:pt>
                <c:pt idx="3">
                  <c:v>-64.93951729276703</c:v>
                </c:pt>
                <c:pt idx="4">
                  <c:v>-22.0</c:v>
                </c:pt>
                <c:pt idx="5">
                  <c:v>18.85407833336381</c:v>
                </c:pt>
                <c:pt idx="6">
                  <c:v>43.72886869406827</c:v>
                </c:pt>
                <c:pt idx="7">
                  <c:v>45.48600292185245</c:v>
                </c:pt>
                <c:pt idx="8">
                  <c:v>23.74259370945043</c:v>
                </c:pt>
                <c:pt idx="9">
                  <c:v>-15.12876539740848</c:v>
                </c:pt>
                <c:pt idx="10">
                  <c:v>-58.0</c:v>
                </c:pt>
                <c:pt idx="11">
                  <c:v>-84.98755484660467</c:v>
                </c:pt>
                <c:pt idx="12">
                  <c:v>-69.45239383250788</c:v>
                </c:pt>
                <c:pt idx="13">
                  <c:v>22.0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'20151002-Bunin-zonbiグラフなし.csv'!$E$18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'20151002-Bunin-zonbiグラフなし.csv'!$D$19:$D$33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'20151002-Bunin-zonbiグラフなし.csv'!$E$19:$E$33</c:f>
              <c:numCache>
                <c:formatCode>General</c:formatCode>
                <c:ptCount val="15"/>
                <c:pt idx="0">
                  <c:v>37.0</c:v>
                </c:pt>
                <c:pt idx="1">
                  <c:v>-44.44505073581993</c:v>
                </c:pt>
                <c:pt idx="2">
                  <c:v>-55.33037053515373</c:v>
                </c:pt>
                <c:pt idx="3">
                  <c:v>-27.4100957909135</c:v>
                </c:pt>
                <c:pt idx="4">
                  <c:v>-12.00809226054919</c:v>
                </c:pt>
                <c:pt idx="5">
                  <c:v>-26.3306710160516</c:v>
                </c:pt>
                <c:pt idx="6">
                  <c:v>-50.54913461894985</c:v>
                </c:pt>
                <c:pt idx="7">
                  <c:v>-54.17658596788563</c:v>
                </c:pt>
                <c:pt idx="8">
                  <c:v>-30.26343226634553</c:v>
                </c:pt>
                <c:pt idx="9">
                  <c:v>-15.93601655813334</c:v>
                </c:pt>
                <c:pt idx="10">
                  <c:v>-77.80280927816393</c:v>
                </c:pt>
                <c:pt idx="11">
                  <c:v>-240.7525922661606</c:v>
                </c:pt>
                <c:pt idx="12">
                  <c:v>-338.6690676908371</c:v>
                </c:pt>
                <c:pt idx="13">
                  <c:v>234.4136756678519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54824"/>
        <c:axId val="2122299400"/>
      </c:scatterChart>
      <c:valAx>
        <c:axId val="-214355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99400"/>
        <c:crosses val="autoZero"/>
        <c:crossBetween val="midCat"/>
      </c:valAx>
      <c:valAx>
        <c:axId val="2122299400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55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直線補完!$H$1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直線補完!$G$2:$G$13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直線補完!$H$2:$H$13</c:f>
              <c:numCache>
                <c:formatCode>General</c:formatCode>
                <c:ptCount val="12"/>
                <c:pt idx="0">
                  <c:v>37.0</c:v>
                </c:pt>
                <c:pt idx="1">
                  <c:v>-19.1</c:v>
                </c:pt>
                <c:pt idx="2">
                  <c:v>-30.16666666666667</c:v>
                </c:pt>
                <c:pt idx="3">
                  <c:v>-52.3</c:v>
                </c:pt>
                <c:pt idx="4">
                  <c:v>-17.8</c:v>
                </c:pt>
                <c:pt idx="5">
                  <c:v>-24.34545454545455</c:v>
                </c:pt>
                <c:pt idx="6">
                  <c:v>-41.8</c:v>
                </c:pt>
                <c:pt idx="7">
                  <c:v>-16.4</c:v>
                </c:pt>
                <c:pt idx="8">
                  <c:v>-56.6</c:v>
                </c:pt>
                <c:pt idx="9">
                  <c:v>-51.92666666666668</c:v>
                </c:pt>
                <c:pt idx="10">
                  <c:v>13.5</c:v>
                </c:pt>
                <c:pt idx="11">
                  <c:v>18.17333333333331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直線補完!$J$1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直線補完!$I$2:$I$13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直線補完!$J$2:$J$13</c:f>
              <c:numCache>
                <c:formatCode>General</c:formatCode>
                <c:ptCount val="12"/>
                <c:pt idx="0">
                  <c:v>34.0</c:v>
                </c:pt>
                <c:pt idx="1">
                  <c:v>-32.75</c:v>
                </c:pt>
                <c:pt idx="2">
                  <c:v>-55.0</c:v>
                </c:pt>
                <c:pt idx="3">
                  <c:v>-50.875</c:v>
                </c:pt>
                <c:pt idx="4">
                  <c:v>-28.1875</c:v>
                </c:pt>
                <c:pt idx="5">
                  <c:v>-22.0</c:v>
                </c:pt>
                <c:pt idx="6">
                  <c:v>-31.6</c:v>
                </c:pt>
                <c:pt idx="7">
                  <c:v>-49.6</c:v>
                </c:pt>
                <c:pt idx="8">
                  <c:v>-56.8</c:v>
                </c:pt>
                <c:pt idx="9">
                  <c:v>-58.0</c:v>
                </c:pt>
                <c:pt idx="10">
                  <c:v>16.66666666666669</c:v>
                </c:pt>
                <c:pt idx="11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25160"/>
        <c:axId val="-2144109224"/>
      </c:scatterChart>
      <c:valAx>
        <c:axId val="-214412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09224"/>
        <c:crosses val="autoZero"/>
        <c:crossBetween val="midCat"/>
      </c:valAx>
      <c:valAx>
        <c:axId val="-214410922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2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スプライン補完!$H$2:$H$13</c:f>
              <c:numCache>
                <c:formatCode>General</c:formatCode>
                <c:ptCount val="12"/>
                <c:pt idx="0">
                  <c:v>37.0</c:v>
                </c:pt>
                <c:pt idx="1">
                  <c:v>-19.1</c:v>
                </c:pt>
                <c:pt idx="2">
                  <c:v>-31.32434664101331</c:v>
                </c:pt>
                <c:pt idx="3">
                  <c:v>-52.3</c:v>
                </c:pt>
                <c:pt idx="4">
                  <c:v>-17.8</c:v>
                </c:pt>
                <c:pt idx="5">
                  <c:v>-23.43405266909399</c:v>
                </c:pt>
                <c:pt idx="6">
                  <c:v>-41.8</c:v>
                </c:pt>
                <c:pt idx="7">
                  <c:v>-16.4</c:v>
                </c:pt>
                <c:pt idx="8">
                  <c:v>-56.6</c:v>
                </c:pt>
                <c:pt idx="9">
                  <c:v>-54.35783830885268</c:v>
                </c:pt>
                <c:pt idx="10">
                  <c:v>13.49999999999989</c:v>
                </c:pt>
                <c:pt idx="11">
                  <c:v>15.09289510084564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スプライン補完!$I$2:$I$13</c:f>
              <c:numCache>
                <c:formatCode>General</c:formatCode>
                <c:ptCount val="12"/>
                <c:pt idx="0">
                  <c:v>34.00000000000001</c:v>
                </c:pt>
                <c:pt idx="1">
                  <c:v>-30.337109375</c:v>
                </c:pt>
                <c:pt idx="2">
                  <c:v>-55</c:v>
                </c:pt>
                <c:pt idx="3">
                  <c:v>-61.13936820652173</c:v>
                </c:pt>
                <c:pt idx="4">
                  <c:v>-36.73503311820652</c:v>
                </c:pt>
                <c:pt idx="5">
                  <c:v>-22</c:v>
                </c:pt>
                <c:pt idx="6">
                  <c:v>-33.38834925747003</c:v>
                </c:pt>
                <c:pt idx="7">
                  <c:v>-54.1353968621399</c:v>
                </c:pt>
                <c:pt idx="8">
                  <c:v>-57.82584030014313</c:v>
                </c:pt>
                <c:pt idx="9">
                  <c:v>-58.0</c:v>
                </c:pt>
                <c:pt idx="10">
                  <c:v>16.33024627376855</c:v>
                </c:pt>
                <c:pt idx="11">
                  <c:v>21.99999999999989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43624"/>
        <c:axId val="-2096608296"/>
      </c:scatterChart>
      <c:valAx>
        <c:axId val="-209634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08296"/>
        <c:crosses val="autoZero"/>
        <c:crossBetween val="midCat"/>
      </c:valAx>
      <c:valAx>
        <c:axId val="-2096608296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43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スプライン補完!$S$1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スプライン補完!$R$2:$R$15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スプライン補完!$S$2:$S$15</c:f>
              <c:numCache>
                <c:formatCode>General</c:formatCode>
                <c:ptCount val="14"/>
                <c:pt idx="0">
                  <c:v>37.0</c:v>
                </c:pt>
                <c:pt idx="1">
                  <c:v>-42.36237774571109</c:v>
                </c:pt>
                <c:pt idx="2">
                  <c:v>-45.963335837716</c:v>
                </c:pt>
                <c:pt idx="3">
                  <c:v>-26.35104110765267</c:v>
                </c:pt>
                <c:pt idx="4">
                  <c:v>-23.43405266909399</c:v>
                </c:pt>
                <c:pt idx="5">
                  <c:v>-35.05365235315649</c:v>
                </c:pt>
                <c:pt idx="6">
                  <c:v>-37.65605066538399</c:v>
                </c:pt>
                <c:pt idx="7">
                  <c:v>-26.60844617111284</c:v>
                </c:pt>
                <c:pt idx="8">
                  <c:v>-18.23654745254745</c:v>
                </c:pt>
                <c:pt idx="9">
                  <c:v>-29.87463844797178</c:v>
                </c:pt>
                <c:pt idx="10">
                  <c:v>-54.35783830885268</c:v>
                </c:pt>
                <c:pt idx="11">
                  <c:v>-36.29816358142383</c:v>
                </c:pt>
                <c:pt idx="12">
                  <c:v>-10.16284882338652</c:v>
                </c:pt>
                <c:pt idx="13">
                  <c:v>15.09289510084564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スプライン補完!$T$1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スプライン補完!$R$2:$R$15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スプライン補完!$T$2:$T$15</c:f>
              <c:numCache>
                <c:formatCode>General</c:formatCode>
                <c:ptCount val="14"/>
                <c:pt idx="0">
                  <c:v>34.00000000000001</c:v>
                </c:pt>
                <c:pt idx="1">
                  <c:v>-58.63729194972826</c:v>
                </c:pt>
                <c:pt idx="2">
                  <c:v>-61.40370244565216</c:v>
                </c:pt>
                <c:pt idx="3">
                  <c:v>-45.84088400135869</c:v>
                </c:pt>
                <c:pt idx="4">
                  <c:v>-22</c:v>
                </c:pt>
                <c:pt idx="5">
                  <c:v>-28.8199071278404</c:v>
                </c:pt>
                <c:pt idx="6">
                  <c:v>-36.51245750581499</c:v>
                </c:pt>
                <c:pt idx="7">
                  <c:v>-44.17719655797101</c:v>
                </c:pt>
                <c:pt idx="8">
                  <c:v>-50.9136697083557</c:v>
                </c:pt>
                <c:pt idx="9">
                  <c:v>-55.82142238101628</c:v>
                </c:pt>
                <c:pt idx="10">
                  <c:v>-58.0</c:v>
                </c:pt>
                <c:pt idx="11">
                  <c:v>-33.2883917723271</c:v>
                </c:pt>
                <c:pt idx="12">
                  <c:v>-6.203082308001468</c:v>
                </c:pt>
                <c:pt idx="13">
                  <c:v>21.99999999999989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09960"/>
        <c:axId val="-2119159576"/>
      </c:scatterChart>
      <c:valAx>
        <c:axId val="-209660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159576"/>
        <c:crosses val="autoZero"/>
        <c:crossBetween val="midCat"/>
      </c:valAx>
      <c:valAx>
        <c:axId val="-2119159576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0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10</xdr:row>
      <xdr:rowOff>76200</xdr:rowOff>
    </xdr:from>
    <xdr:to>
      <xdr:col>20</xdr:col>
      <xdr:colOff>698500</xdr:colOff>
      <xdr:row>24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28</xdr:row>
      <xdr:rowOff>44450</xdr:rowOff>
    </xdr:from>
    <xdr:to>
      <xdr:col>19</xdr:col>
      <xdr:colOff>304800</xdr:colOff>
      <xdr:row>46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6350</xdr:rowOff>
    </xdr:from>
    <xdr:to>
      <xdr:col>7</xdr:col>
      <xdr:colOff>114300</xdr:colOff>
      <xdr:row>29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6</xdr:row>
      <xdr:rowOff>107950</xdr:rowOff>
    </xdr:from>
    <xdr:to>
      <xdr:col>15</xdr:col>
      <xdr:colOff>431800</xdr:colOff>
      <xdr:row>22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76200</xdr:rowOff>
    </xdr:from>
    <xdr:to>
      <xdr:col>24</xdr:col>
      <xdr:colOff>38100</xdr:colOff>
      <xdr:row>35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33"/>
  <sheetViews>
    <sheetView topLeftCell="I1" workbookViewId="0">
      <selection activeCell="D18" sqref="D18:D32"/>
    </sheetView>
  </sheetViews>
  <sheetFormatPr baseColWidth="12" defaultRowHeight="18" x14ac:dyDescent="0"/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4" spans="1:16">
      <c r="A4" t="s">
        <v>3</v>
      </c>
    </row>
    <row r="5" spans="1:16">
      <c r="A5" t="s">
        <v>4</v>
      </c>
      <c r="H5" t="s">
        <v>5</v>
      </c>
      <c r="I5">
        <v>0</v>
      </c>
      <c r="J5">
        <v>0.3</v>
      </c>
      <c r="K5">
        <v>0.6</v>
      </c>
      <c r="L5">
        <v>1.7</v>
      </c>
      <c r="M5">
        <v>2.8</v>
      </c>
      <c r="N5">
        <v>4.3</v>
      </c>
      <c r="O5">
        <v>4.9000000000000004</v>
      </c>
      <c r="P5">
        <v>6.4</v>
      </c>
    </row>
    <row r="6" spans="1:16">
      <c r="A6" t="s">
        <v>6</v>
      </c>
      <c r="E6" s="1">
        <v>0.67792824074074076</v>
      </c>
      <c r="F6">
        <v>0</v>
      </c>
      <c r="H6" t="s">
        <v>22</v>
      </c>
      <c r="I6">
        <v>37</v>
      </c>
      <c r="J6">
        <v>-19.100000000000001</v>
      </c>
      <c r="K6">
        <v>-52.3</v>
      </c>
      <c r="L6">
        <v>-17.8</v>
      </c>
      <c r="M6">
        <v>-41.8</v>
      </c>
      <c r="N6">
        <v>-16.399999999999999</v>
      </c>
      <c r="O6">
        <v>-56.6</v>
      </c>
      <c r="P6">
        <v>13.5</v>
      </c>
    </row>
    <row r="7" spans="1:16">
      <c r="A7" t="s">
        <v>7</v>
      </c>
      <c r="E7" s="1">
        <v>0.67818287037037039</v>
      </c>
      <c r="F7" t="s">
        <v>8</v>
      </c>
      <c r="I7">
        <v>0</v>
      </c>
      <c r="J7">
        <v>0.4</v>
      </c>
      <c r="K7">
        <v>2</v>
      </c>
      <c r="L7">
        <v>5</v>
      </c>
      <c r="M7">
        <v>6.5</v>
      </c>
    </row>
    <row r="8" spans="1:16">
      <c r="A8" t="s">
        <v>9</v>
      </c>
      <c r="E8" s="1">
        <v>0.67835648148148142</v>
      </c>
      <c r="F8" t="s">
        <v>10</v>
      </c>
      <c r="H8" t="s">
        <v>23</v>
      </c>
      <c r="I8">
        <v>34</v>
      </c>
      <c r="J8">
        <v>-55</v>
      </c>
      <c r="K8">
        <v>-22</v>
      </c>
      <c r="L8">
        <v>-58</v>
      </c>
      <c r="M8">
        <v>22</v>
      </c>
    </row>
    <row r="9" spans="1:16">
      <c r="A9" t="s">
        <v>11</v>
      </c>
      <c r="E9" s="1">
        <v>0.67912037037037043</v>
      </c>
      <c r="F9" t="s">
        <v>12</v>
      </c>
    </row>
    <row r="10" spans="1:16">
      <c r="A10" t="s">
        <v>13</v>
      </c>
      <c r="E10" s="1">
        <v>0.67983796296296306</v>
      </c>
      <c r="F10" t="s">
        <v>14</v>
      </c>
    </row>
    <row r="11" spans="1:16">
      <c r="A11" t="s">
        <v>15</v>
      </c>
      <c r="E11" s="1">
        <v>0.68093750000000008</v>
      </c>
      <c r="F11" t="s">
        <v>16</v>
      </c>
    </row>
    <row r="12" spans="1:16">
      <c r="A12" t="s">
        <v>17</v>
      </c>
      <c r="E12" s="1">
        <v>0.68136574074074074</v>
      </c>
      <c r="F12" t="s">
        <v>18</v>
      </c>
    </row>
    <row r="13" spans="1:16">
      <c r="A13" t="s">
        <v>19</v>
      </c>
      <c r="E13" s="1">
        <v>0.68234953703703705</v>
      </c>
      <c r="F13" t="s">
        <v>20</v>
      </c>
    </row>
    <row r="14" spans="1:16">
      <c r="A14" t="s">
        <v>21</v>
      </c>
    </row>
    <row r="17" spans="1:11">
      <c r="B17">
        <v>8</v>
      </c>
      <c r="E17">
        <v>15</v>
      </c>
      <c r="H17">
        <v>5</v>
      </c>
      <c r="K17">
        <v>15</v>
      </c>
    </row>
    <row r="18" spans="1:11">
      <c r="A18" s="2" t="s">
        <v>5</v>
      </c>
      <c r="B18" s="2" t="s">
        <v>22</v>
      </c>
      <c r="D18" s="2" t="s">
        <v>5</v>
      </c>
      <c r="E18" s="2" t="s">
        <v>22</v>
      </c>
      <c r="G18" s="2" t="s">
        <v>5</v>
      </c>
      <c r="H18" s="2" t="s">
        <v>23</v>
      </c>
      <c r="J18" s="2" t="s">
        <v>5</v>
      </c>
      <c r="K18" s="2" t="s">
        <v>23</v>
      </c>
    </row>
    <row r="19" spans="1:11">
      <c r="A19" s="2">
        <v>0</v>
      </c>
      <c r="B19" s="2">
        <v>37</v>
      </c>
      <c r="D19">
        <v>0</v>
      </c>
      <c r="E19">
        <v>37</v>
      </c>
      <c r="F19">
        <v>37</v>
      </c>
      <c r="G19" s="2">
        <v>0</v>
      </c>
      <c r="H19" s="2">
        <v>34</v>
      </c>
      <c r="J19" s="2">
        <v>0</v>
      </c>
      <c r="K19" s="2">
        <v>34</v>
      </c>
    </row>
    <row r="20" spans="1:11">
      <c r="A20" s="2">
        <v>0.3</v>
      </c>
      <c r="B20" s="2">
        <v>-19.100000000000001</v>
      </c>
      <c r="D20">
        <v>0.5</v>
      </c>
      <c r="E20">
        <v>-44.445050735819933</v>
      </c>
      <c r="F20">
        <v>-44.445050735819933</v>
      </c>
      <c r="G20" s="2">
        <v>0.4</v>
      </c>
      <c r="H20" s="2">
        <v>-55</v>
      </c>
      <c r="J20" s="2">
        <v>0.5</v>
      </c>
      <c r="K20" s="2">
        <v>-67.722068438510902</v>
      </c>
    </row>
    <row r="21" spans="1:11">
      <c r="A21" s="2">
        <v>0.6</v>
      </c>
      <c r="B21" s="2">
        <v>-52.3</v>
      </c>
      <c r="D21">
        <v>1</v>
      </c>
      <c r="E21">
        <v>-55.330370535153733</v>
      </c>
      <c r="F21">
        <v>-55.330370535153733</v>
      </c>
      <c r="G21" s="2">
        <v>2</v>
      </c>
      <c r="H21" s="2">
        <v>-22</v>
      </c>
      <c r="J21" s="2">
        <v>1</v>
      </c>
      <c r="K21" s="2">
        <v>-89.315143678686098</v>
      </c>
    </row>
    <row r="22" spans="1:11">
      <c r="A22" s="2">
        <v>1.7</v>
      </c>
      <c r="B22" s="2">
        <v>-17.8</v>
      </c>
      <c r="D22">
        <v>1.5</v>
      </c>
      <c r="E22">
        <v>-27.410095790913502</v>
      </c>
      <c r="F22">
        <v>-27.410095790913502</v>
      </c>
      <c r="G22" s="2">
        <v>5</v>
      </c>
      <c r="H22" s="2">
        <v>-58</v>
      </c>
      <c r="J22" s="2">
        <v>1.5</v>
      </c>
      <c r="K22" s="2">
        <v>-64.939517292767036</v>
      </c>
    </row>
    <row r="23" spans="1:11">
      <c r="A23" s="2">
        <v>2.8</v>
      </c>
      <c r="B23" s="2">
        <v>-41.8</v>
      </c>
      <c r="D23">
        <v>2</v>
      </c>
      <c r="E23">
        <v>-12.008092260549189</v>
      </c>
      <c r="F23">
        <v>-12.008092260549189</v>
      </c>
      <c r="G23" s="2">
        <v>6.5</v>
      </c>
      <c r="H23" s="2">
        <v>22</v>
      </c>
      <c r="J23" s="2">
        <v>2</v>
      </c>
      <c r="K23" s="2">
        <v>-22</v>
      </c>
    </row>
    <row r="24" spans="1:11">
      <c r="A24" s="2">
        <v>4.3</v>
      </c>
      <c r="B24" s="2">
        <v>-16.399999999999999</v>
      </c>
      <c r="D24">
        <v>2.5</v>
      </c>
      <c r="E24">
        <v>-26.3306710160516</v>
      </c>
      <c r="F24">
        <v>-26.3306710160516</v>
      </c>
      <c r="J24" s="2">
        <v>2.5</v>
      </c>
      <c r="K24" s="2">
        <v>18.854078333363809</v>
      </c>
    </row>
    <row r="25" spans="1:11">
      <c r="A25" s="2">
        <v>4.9000000000000004</v>
      </c>
      <c r="B25" s="2">
        <v>-56.6</v>
      </c>
      <c r="D25">
        <v>3</v>
      </c>
      <c r="E25">
        <v>-50.54913461894985</v>
      </c>
      <c r="F25">
        <v>-50.54913461894985</v>
      </c>
      <c r="J25" s="2">
        <v>3</v>
      </c>
      <c r="K25" s="2">
        <v>43.728868694068268</v>
      </c>
    </row>
    <row r="26" spans="1:11">
      <c r="A26" s="2">
        <v>6.4</v>
      </c>
      <c r="B26" s="2">
        <v>13.5</v>
      </c>
      <c r="D26">
        <v>3.5</v>
      </c>
      <c r="E26">
        <v>-54.176585967885629</v>
      </c>
      <c r="F26">
        <v>-54.176585967885629</v>
      </c>
      <c r="J26" s="2">
        <v>3.5</v>
      </c>
      <c r="K26" s="2">
        <v>45.486002921852453</v>
      </c>
    </row>
    <row r="27" spans="1:11">
      <c r="D27">
        <v>4</v>
      </c>
      <c r="E27">
        <v>-30.263432266345532</v>
      </c>
      <c r="F27">
        <v>-30.263432266345532</v>
      </c>
      <c r="J27" s="2">
        <v>4</v>
      </c>
      <c r="K27" s="2">
        <v>23.742593709450432</v>
      </c>
    </row>
    <row r="28" spans="1:11">
      <c r="D28">
        <v>4.5</v>
      </c>
      <c r="E28">
        <v>-15.936016558133337</v>
      </c>
      <c r="F28">
        <v>-15.936016558133337</v>
      </c>
      <c r="J28" s="2">
        <v>4.5</v>
      </c>
      <c r="K28" s="2">
        <v>-15.128765397408479</v>
      </c>
    </row>
    <row r="29" spans="1:11">
      <c r="D29">
        <v>5</v>
      </c>
      <c r="E29">
        <v>-77.802809278163934</v>
      </c>
      <c r="F29">
        <v>-77.802809278163934</v>
      </c>
      <c r="J29" s="2">
        <v>5</v>
      </c>
      <c r="K29" s="2">
        <v>-58</v>
      </c>
    </row>
    <row r="30" spans="1:11">
      <c r="D30">
        <v>5.5</v>
      </c>
      <c r="E30">
        <v>-240.75259226616058</v>
      </c>
      <c r="F30">
        <v>-240.75259226616058</v>
      </c>
      <c r="J30" s="2">
        <v>5.5</v>
      </c>
      <c r="K30" s="2">
        <v>-84.987554846604667</v>
      </c>
    </row>
    <row r="31" spans="1:11">
      <c r="D31">
        <v>6</v>
      </c>
      <c r="E31">
        <v>-338.66906769083715</v>
      </c>
      <c r="F31">
        <v>-338.66906769083715</v>
      </c>
      <c r="J31" s="2">
        <v>6</v>
      </c>
      <c r="K31" s="2">
        <v>-69.45239383250788</v>
      </c>
    </row>
    <row r="32" spans="1:11">
      <c r="D32">
        <v>6.5</v>
      </c>
      <c r="E32">
        <v>234.41367566785192</v>
      </c>
      <c r="F32">
        <v>234.41367566785192</v>
      </c>
      <c r="J32" s="2">
        <v>6.5</v>
      </c>
      <c r="K32" s="2">
        <v>22</v>
      </c>
    </row>
    <row r="33" spans="10:11">
      <c r="J33" s="2"/>
      <c r="K33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13"/>
  <sheetViews>
    <sheetView workbookViewId="0">
      <selection activeCell="L2" sqref="L2"/>
    </sheetView>
  </sheetViews>
  <sheetFormatPr baseColWidth="12" defaultRowHeight="18" x14ac:dyDescent="0"/>
  <sheetData>
    <row r="1" spans="1:12">
      <c r="A1" s="2" t="s">
        <v>5</v>
      </c>
      <c r="B1" s="2" t="s">
        <v>22</v>
      </c>
      <c r="C1" s="2" t="s">
        <v>5</v>
      </c>
      <c r="D1" s="2" t="s">
        <v>23</v>
      </c>
      <c r="G1" s="2" t="s">
        <v>24</v>
      </c>
      <c r="H1" s="2" t="s">
        <v>22</v>
      </c>
      <c r="I1" s="2" t="s">
        <v>24</v>
      </c>
      <c r="J1" s="2" t="s">
        <v>23</v>
      </c>
    </row>
    <row r="2" spans="1:12">
      <c r="A2" s="2">
        <v>0</v>
      </c>
      <c r="B2" s="2">
        <v>37</v>
      </c>
      <c r="C2" s="2">
        <v>0</v>
      </c>
      <c r="D2" s="2">
        <v>34</v>
      </c>
      <c r="G2" s="2">
        <v>0</v>
      </c>
      <c r="H2" s="2">
        <v>37</v>
      </c>
      <c r="I2" s="2">
        <v>0</v>
      </c>
      <c r="J2" s="2">
        <v>34</v>
      </c>
      <c r="L2" t="s">
        <v>25</v>
      </c>
    </row>
    <row r="3" spans="1:12">
      <c r="A3" s="2">
        <v>0.3</v>
      </c>
      <c r="B3" s="2">
        <v>-19.100000000000001</v>
      </c>
      <c r="C3" s="2">
        <v>0.4</v>
      </c>
      <c r="D3" s="2">
        <v>-55</v>
      </c>
      <c r="G3" s="2">
        <v>0.3</v>
      </c>
      <c r="H3" s="2">
        <v>-19.100000000000001</v>
      </c>
      <c r="I3" s="2">
        <v>0.3</v>
      </c>
      <c r="J3" s="2">
        <f>J2+(I3-I2)*(J4-J2)/(I4-I2)</f>
        <v>-32.75</v>
      </c>
      <c r="L3">
        <f>PEARSON(H2:H13, J2:J13)</f>
        <v>0.92149660429480718</v>
      </c>
    </row>
    <row r="4" spans="1:12">
      <c r="A4" s="2">
        <v>0.6</v>
      </c>
      <c r="B4" s="2">
        <v>-52.3</v>
      </c>
      <c r="C4" s="2">
        <v>2</v>
      </c>
      <c r="D4" s="2">
        <v>-22</v>
      </c>
      <c r="G4" s="2">
        <v>0.4</v>
      </c>
      <c r="H4" s="2">
        <f>H3+(G4-G3)*(H5-H3)/(G5-G3)</f>
        <v>-30.166666666666671</v>
      </c>
      <c r="I4" s="2">
        <v>0.4</v>
      </c>
      <c r="J4" s="2">
        <v>-55</v>
      </c>
    </row>
    <row r="5" spans="1:12">
      <c r="A5" s="2">
        <v>1.7</v>
      </c>
      <c r="B5" s="2">
        <v>-17.8</v>
      </c>
      <c r="C5" s="2">
        <v>5</v>
      </c>
      <c r="D5" s="2">
        <v>-58</v>
      </c>
      <c r="G5" s="2">
        <v>0.6</v>
      </c>
      <c r="H5" s="2">
        <v>-52.3</v>
      </c>
      <c r="I5" s="2">
        <v>0.6</v>
      </c>
      <c r="J5" s="2">
        <f>J4+(I5-I4)*(J7-J4)/(I7-I4)</f>
        <v>-50.875</v>
      </c>
    </row>
    <row r="6" spans="1:12">
      <c r="A6" s="2">
        <v>2.8</v>
      </c>
      <c r="B6" s="2">
        <v>-41.8</v>
      </c>
      <c r="C6" s="2">
        <v>6.5</v>
      </c>
      <c r="D6" s="2">
        <v>22</v>
      </c>
      <c r="G6" s="2">
        <v>1.7</v>
      </c>
      <c r="H6" s="2">
        <v>-17.8</v>
      </c>
      <c r="I6" s="2">
        <v>1.7</v>
      </c>
      <c r="J6" s="2">
        <f>J5+(I6-I5)*(J7-J5)/(I7-I5)</f>
        <v>-28.187499999999996</v>
      </c>
    </row>
    <row r="7" spans="1:12">
      <c r="A7" s="2">
        <v>4.3</v>
      </c>
      <c r="B7" s="2">
        <v>-16.399999999999999</v>
      </c>
      <c r="G7" s="2">
        <v>2</v>
      </c>
      <c r="H7" s="2">
        <f>H6+(G7-G6)*(H8-H6)/(G8-G6)</f>
        <v>-24.345454545454547</v>
      </c>
      <c r="I7" s="2">
        <v>2</v>
      </c>
      <c r="J7" s="2">
        <v>-22</v>
      </c>
    </row>
    <row r="8" spans="1:12">
      <c r="A8" s="2">
        <v>4.9000000000000004</v>
      </c>
      <c r="B8" s="2">
        <v>-56.6</v>
      </c>
      <c r="G8" s="2">
        <v>2.8</v>
      </c>
      <c r="H8" s="2">
        <v>-41.8</v>
      </c>
      <c r="I8" s="2">
        <v>2.8</v>
      </c>
      <c r="J8" s="2">
        <f>J7+(I8-I7)*(J11-J7)/(I11-I7)</f>
        <v>-31.599999999999998</v>
      </c>
    </row>
    <row r="9" spans="1:12">
      <c r="A9" s="2">
        <v>6.4</v>
      </c>
      <c r="B9" s="2">
        <v>13.5</v>
      </c>
      <c r="G9" s="2">
        <v>4.3</v>
      </c>
      <c r="H9" s="2">
        <v>-16.399999999999999</v>
      </c>
      <c r="I9" s="2">
        <v>4.3</v>
      </c>
      <c r="J9" s="2">
        <f>J8+(I9-I8)*(J11-J8)/(I11-I8)</f>
        <v>-49.599999999999994</v>
      </c>
    </row>
    <row r="10" spans="1:12">
      <c r="G10" s="2">
        <v>4.9000000000000004</v>
      </c>
      <c r="H10" s="2">
        <v>-56.6</v>
      </c>
      <c r="I10" s="2">
        <v>4.9000000000000004</v>
      </c>
      <c r="J10" s="2">
        <f>J9+(I10-I9)*(J11-J9)/(I11-I9)</f>
        <v>-56.800000000000004</v>
      </c>
    </row>
    <row r="11" spans="1:12">
      <c r="G11" s="2">
        <v>5</v>
      </c>
      <c r="H11" s="2">
        <f>H10+(G11-G10)*(H12-H10)/(G12-G10)</f>
        <v>-51.926666666666684</v>
      </c>
      <c r="I11" s="2">
        <v>5</v>
      </c>
      <c r="J11" s="2">
        <v>-58</v>
      </c>
    </row>
    <row r="12" spans="1:12">
      <c r="G12" s="2">
        <v>6.4</v>
      </c>
      <c r="H12" s="2">
        <v>13.5</v>
      </c>
      <c r="I12" s="2">
        <v>6.4</v>
      </c>
      <c r="J12" s="2">
        <f>J11+(I12-I11)*(J13-J11)/(I13-I11)</f>
        <v>16.666666666666686</v>
      </c>
    </row>
    <row r="13" spans="1:12">
      <c r="G13" s="2">
        <v>6.5</v>
      </c>
      <c r="H13" s="2">
        <f>H11+(G13-G11)*(H12-H11)/(G12-G11)</f>
        <v>18.173333333333311</v>
      </c>
      <c r="I13" s="2">
        <v>6.5</v>
      </c>
      <c r="J13" s="2">
        <v>22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Y15"/>
  <sheetViews>
    <sheetView tabSelected="1" workbookViewId="0">
      <selection activeCell="D13" sqref="D13"/>
    </sheetView>
  </sheetViews>
  <sheetFormatPr baseColWidth="12" defaultRowHeight="18" x14ac:dyDescent="0"/>
  <sheetData>
    <row r="1" spans="1:25">
      <c r="A1" s="2" t="s">
        <v>5</v>
      </c>
      <c r="B1" s="2" t="s">
        <v>22</v>
      </c>
      <c r="C1" s="2" t="s">
        <v>5</v>
      </c>
      <c r="D1" s="2" t="s">
        <v>23</v>
      </c>
      <c r="G1" s="2" t="s">
        <v>24</v>
      </c>
      <c r="H1" s="2" t="s">
        <v>22</v>
      </c>
      <c r="I1" s="2" t="s">
        <v>23</v>
      </c>
      <c r="R1" s="2" t="s">
        <v>5</v>
      </c>
      <c r="S1" s="2" t="s">
        <v>22</v>
      </c>
      <c r="T1" s="2" t="s">
        <v>23</v>
      </c>
    </row>
    <row r="2" spans="1:25">
      <c r="A2" s="2">
        <v>0</v>
      </c>
      <c r="B2" s="2">
        <v>37</v>
      </c>
      <c r="C2" s="2">
        <v>0</v>
      </c>
      <c r="D2" s="2">
        <v>34</v>
      </c>
      <c r="G2" s="2">
        <v>0</v>
      </c>
      <c r="H2" s="2">
        <f>MacroSpline(A2:A9, B2:B9, G2)</f>
        <v>37</v>
      </c>
      <c r="I2" s="2">
        <f>MacroSpline($C$2:$C$6, $D$2:$D$6, G2)</f>
        <v>34.000000000000014</v>
      </c>
      <c r="R2" s="3">
        <v>0</v>
      </c>
      <c r="S2" s="3">
        <f>MacroSpline($A$2:$A$9, $B$2:$B$9, R2)</f>
        <v>37</v>
      </c>
      <c r="T2" s="3">
        <f>MacroSpline($C$2:$C$6, $D$2:$D$6, R2)</f>
        <v>34.000000000000014</v>
      </c>
    </row>
    <row r="3" spans="1:25">
      <c r="A3" s="2">
        <v>0.3</v>
      </c>
      <c r="B3" s="2">
        <v>-19.100000000000001</v>
      </c>
      <c r="C3" s="2">
        <v>0.4</v>
      </c>
      <c r="D3" s="2">
        <v>-55</v>
      </c>
      <c r="G3" s="2">
        <v>0.3</v>
      </c>
      <c r="H3" s="2">
        <f>MacroSpline(A2:A9, B2:B9, G3)</f>
        <v>-19.100000000000001</v>
      </c>
      <c r="I3" s="2">
        <f t="shared" ref="I3:I13" si="0">MacroSpline($C$2:$C$6, $D$2:$D$6, G3)</f>
        <v>-30.337109374999997</v>
      </c>
      <c r="K3" t="s">
        <v>25</v>
      </c>
      <c r="R3" s="3">
        <v>0.5</v>
      </c>
      <c r="S3" s="3">
        <f>MacroSpline($A$2:$A$9, $B$2:$B$9, R3)</f>
        <v>-42.362377745711086</v>
      </c>
      <c r="T3" s="3">
        <f t="shared" ref="T3:T14" si="1">MacroSpline($C$2:$C$6, $D$2:$D$6, R3)</f>
        <v>-58.637291949728258</v>
      </c>
    </row>
    <row r="4" spans="1:25">
      <c r="A4" s="2">
        <v>0.6</v>
      </c>
      <c r="B4" s="2">
        <v>-52.3</v>
      </c>
      <c r="C4" s="2">
        <v>2</v>
      </c>
      <c r="D4" s="2">
        <v>-22</v>
      </c>
      <c r="G4" s="2">
        <v>0.4</v>
      </c>
      <c r="H4" s="2">
        <f>MacroSpline(A2:A9, B2:B9, G4)</f>
        <v>-31.324346641013314</v>
      </c>
      <c r="I4" s="2">
        <f t="shared" si="0"/>
        <v>-54.999999999999993</v>
      </c>
      <c r="K4">
        <f>PEARSON(H2:H13, I2:I13)</f>
        <v>0.9173012195085759</v>
      </c>
      <c r="R4" s="3">
        <v>1</v>
      </c>
      <c r="S4" s="3">
        <f>MacroSpline($A$2:$A$9, $B$2:$B$9, R4)</f>
        <v>-45.963335837715995</v>
      </c>
      <c r="T4" s="3">
        <f t="shared" si="1"/>
        <v>-61.403702445652165</v>
      </c>
    </row>
    <row r="5" spans="1:25">
      <c r="A5" s="2">
        <v>1.7</v>
      </c>
      <c r="B5" s="2">
        <v>-17.8</v>
      </c>
      <c r="C5" s="2">
        <v>5</v>
      </c>
      <c r="D5" s="2">
        <v>-58</v>
      </c>
      <c r="G5" s="2">
        <v>0.6</v>
      </c>
      <c r="H5" s="2">
        <f>MacroSpline(A2:A9, B2:B9, G5)</f>
        <v>-52.3</v>
      </c>
      <c r="I5" s="2">
        <f t="shared" si="0"/>
        <v>-61.139368206521731</v>
      </c>
      <c r="R5" s="3">
        <v>1.5</v>
      </c>
      <c r="S5" s="3">
        <f t="shared" ref="S5:S15" si="2">MacroSpline($A$2:$A$9, $B$2:$B$9, R5)</f>
        <v>-26.351041107652669</v>
      </c>
      <c r="T5" s="3">
        <f t="shared" si="1"/>
        <v>-45.840884001358688</v>
      </c>
      <c r="W5" t="s">
        <v>27</v>
      </c>
      <c r="X5" t="s">
        <v>28</v>
      </c>
      <c r="Y5" t="s">
        <v>29</v>
      </c>
    </row>
    <row r="6" spans="1:25">
      <c r="A6" s="2">
        <v>2.8</v>
      </c>
      <c r="B6" s="2">
        <v>-41.8</v>
      </c>
      <c r="C6" s="2">
        <v>6.5</v>
      </c>
      <c r="D6" s="2">
        <v>22</v>
      </c>
      <c r="G6" s="2">
        <v>1.7</v>
      </c>
      <c r="H6" s="2">
        <f>MacroSpline(A2:A9, B2:B9, G6)</f>
        <v>-17.8</v>
      </c>
      <c r="I6" s="2">
        <f t="shared" si="0"/>
        <v>-36.735033118206516</v>
      </c>
      <c r="R6" s="3">
        <v>2</v>
      </c>
      <c r="S6" s="3">
        <f t="shared" si="2"/>
        <v>-23.434052669093994</v>
      </c>
      <c r="T6" s="3">
        <f t="shared" si="1"/>
        <v>-21.999999999999996</v>
      </c>
      <c r="V6" t="s">
        <v>26</v>
      </c>
      <c r="W6">
        <f>PEARSON(S2:S9, T2:T9)</f>
        <v>0.94242127259371189</v>
      </c>
      <c r="X6">
        <f>PEARSON(S10:S15, T10:T15)</f>
        <v>0.85761621181385694</v>
      </c>
      <c r="Y6">
        <f>PEARSON(S2:S15, T2:T15)</f>
        <v>0.90517055371404553</v>
      </c>
    </row>
    <row r="7" spans="1:25">
      <c r="A7" s="2">
        <v>4.3</v>
      </c>
      <c r="B7" s="2">
        <v>-16.399999999999999</v>
      </c>
      <c r="G7" s="2">
        <v>2</v>
      </c>
      <c r="H7" s="2">
        <f>MacroSpline(A2:A9, B2:B9, G7)</f>
        <v>-23.434052669093994</v>
      </c>
      <c r="I7" s="2">
        <f t="shared" si="0"/>
        <v>-21.999999999999996</v>
      </c>
      <c r="R7" s="3">
        <v>2.5</v>
      </c>
      <c r="S7" s="3">
        <f t="shared" si="2"/>
        <v>-35.053652353156487</v>
      </c>
      <c r="T7" s="3">
        <f t="shared" si="1"/>
        <v>-28.819907127840402</v>
      </c>
    </row>
    <row r="8" spans="1:25">
      <c r="A8" s="2">
        <v>4.9000000000000004</v>
      </c>
      <c r="B8" s="2">
        <v>-56.6</v>
      </c>
      <c r="G8" s="2">
        <v>2.8</v>
      </c>
      <c r="H8" s="2">
        <f>MacroSpline(A2:A9, B2:B9, G8)</f>
        <v>-41.8</v>
      </c>
      <c r="I8" s="2">
        <f t="shared" si="0"/>
        <v>-33.388349257470026</v>
      </c>
      <c r="R8" s="3">
        <v>3</v>
      </c>
      <c r="S8" s="3">
        <f>MacroSpline($A$2:$A$9, $B$2:$B$9, R8)</f>
        <v>-37.656050665383994</v>
      </c>
      <c r="T8" s="3">
        <f t="shared" si="1"/>
        <v>-36.512457505814993</v>
      </c>
    </row>
    <row r="9" spans="1:25">
      <c r="A9" s="2">
        <v>6.4</v>
      </c>
      <c r="B9" s="2">
        <v>13.5</v>
      </c>
      <c r="G9" s="2">
        <v>4.3</v>
      </c>
      <c r="H9" s="2">
        <f>MacroSpline(A2:A9, B2:B9, G9)</f>
        <v>-16.399999999999999</v>
      </c>
      <c r="I9" s="2">
        <f>MacroSpline($C$2:$C$6, $D$2:$D$6, G9)</f>
        <v>-54.135396862139913</v>
      </c>
      <c r="R9" s="3">
        <v>3.5</v>
      </c>
      <c r="S9" s="3">
        <f t="shared" si="2"/>
        <v>-26.608446171112838</v>
      </c>
      <c r="T9" s="3">
        <f t="shared" si="1"/>
        <v>-44.177196557971008</v>
      </c>
    </row>
    <row r="10" spans="1:25">
      <c r="G10" s="2">
        <v>4.9000000000000004</v>
      </c>
      <c r="H10" s="2">
        <f>MacroSpline($A$2:$A$9, $B$2:$B$9, G10)</f>
        <v>-56.6</v>
      </c>
      <c r="I10" s="2">
        <f t="shared" si="0"/>
        <v>-57.825840300143135</v>
      </c>
      <c r="R10" s="4">
        <v>4</v>
      </c>
      <c r="S10" s="4">
        <f t="shared" si="2"/>
        <v>-18.236547452547452</v>
      </c>
      <c r="T10" s="4">
        <f t="shared" si="1"/>
        <v>-50.913669708355698</v>
      </c>
    </row>
    <row r="11" spans="1:25">
      <c r="G11" s="2">
        <v>5</v>
      </c>
      <c r="H11" s="2">
        <f>MacroSpline($A$2:$A$9, $B$2:$B$9, G11)</f>
        <v>-54.357838308852678</v>
      </c>
      <c r="I11" s="2">
        <f t="shared" si="0"/>
        <v>-58</v>
      </c>
      <c r="R11" s="4">
        <v>4.5</v>
      </c>
      <c r="S11" s="4">
        <f t="shared" si="2"/>
        <v>-29.874638447971783</v>
      </c>
      <c r="T11" s="4">
        <f t="shared" si="1"/>
        <v>-55.821422381016276</v>
      </c>
    </row>
    <row r="12" spans="1:25">
      <c r="G12" s="2">
        <v>6.4</v>
      </c>
      <c r="H12" s="2">
        <f>MacroSpline($A$2:$A$9, $B$2:$B$9, G12)</f>
        <v>13.499999999999886</v>
      </c>
      <c r="I12" s="2">
        <f t="shared" si="0"/>
        <v>16.330246273768552</v>
      </c>
      <c r="R12" s="4">
        <v>5</v>
      </c>
      <c r="S12" s="4">
        <f>MacroSpline($A$2:$A$9, $B$2:$B$9, R12)</f>
        <v>-54.357838308852678</v>
      </c>
      <c r="T12" s="4">
        <f t="shared" si="1"/>
        <v>-58</v>
      </c>
    </row>
    <row r="13" spans="1:25">
      <c r="G13" s="2">
        <v>6.5</v>
      </c>
      <c r="H13" s="2">
        <f>MacroSpline($A$2:$A$9, $B$2:$B$9, G13)</f>
        <v>15.092895100845643</v>
      </c>
      <c r="I13" s="2">
        <f t="shared" si="0"/>
        <v>21.999999999999886</v>
      </c>
      <c r="R13" s="4">
        <v>5.5</v>
      </c>
      <c r="S13" s="4">
        <f t="shared" si="2"/>
        <v>-36.298163581423836</v>
      </c>
      <c r="T13" s="4">
        <f t="shared" si="1"/>
        <v>-33.288391772327103</v>
      </c>
    </row>
    <row r="14" spans="1:25">
      <c r="R14" s="4">
        <v>6</v>
      </c>
      <c r="S14" s="4">
        <f t="shared" si="2"/>
        <v>-10.16284882338652</v>
      </c>
      <c r="T14" s="4">
        <f t="shared" si="1"/>
        <v>-6.2030823080014681</v>
      </c>
    </row>
    <row r="15" spans="1:25">
      <c r="R15" s="4">
        <v>6.5</v>
      </c>
      <c r="S15" s="4">
        <f t="shared" si="2"/>
        <v>15.092895100845643</v>
      </c>
      <c r="T15" s="4">
        <f>MacroSpline($C$2:$C$6, $D$2:$D$6, R15)</f>
        <v>21.999999999999886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20151002-Bunin-zonbiグラフなし.csv</vt:lpstr>
      <vt:lpstr>直線補完</vt:lpstr>
      <vt:lpstr>スプライン補完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2015-10-02T13:51:42Z</dcterms:created>
  <dcterms:modified xsi:type="dcterms:W3CDTF">2015-11-12T08:58:16Z</dcterms:modified>
</cp:coreProperties>
</file>