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codeName="ThisWorkbook" autoCompressPictures="0"/>
  <bookViews>
    <workbookView xWindow="15540" yWindow="560" windowWidth="10060" windowHeight="13680" tabRatio="500"/>
  </bookViews>
  <sheets>
    <sheet name="20151002-Selina-zonbiグラフなし.csv" sheetId="1" r:id="rId1"/>
    <sheet name="直線補完" sheetId="2" r:id="rId2"/>
    <sheet name="スプライン補完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3" l="1"/>
  <c r="L4" i="3"/>
  <c r="K5" i="3"/>
  <c r="L3" i="2"/>
  <c r="H3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2" i="3"/>
  <c r="H2" i="3"/>
  <c r="H8" i="3"/>
  <c r="H5" i="3"/>
  <c r="H3" i="3"/>
  <c r="H15" i="3"/>
  <c r="H4" i="3"/>
  <c r="H6" i="3"/>
  <c r="H7" i="3"/>
  <c r="H9" i="3"/>
  <c r="H10" i="3"/>
  <c r="H11" i="3"/>
  <c r="H12" i="3"/>
  <c r="H13" i="3"/>
  <c r="H14" i="3"/>
  <c r="J15" i="2"/>
  <c r="J13" i="2"/>
  <c r="J11" i="2"/>
  <c r="J9" i="2"/>
  <c r="J7" i="2"/>
  <c r="J4" i="2"/>
  <c r="H14" i="2"/>
  <c r="H12" i="2"/>
  <c r="H10" i="2"/>
  <c r="H8" i="2"/>
  <c r="H6" i="2"/>
  <c r="H35" i="1"/>
</calcChain>
</file>

<file path=xl/sharedStrings.xml><?xml version="1.0" encoding="utf-8"?>
<sst xmlns="http://schemas.openxmlformats.org/spreadsheetml/2006/main" count="43" uniqueCount="29">
  <si>
    <t>***** User Data *****</t>
  </si>
  <si>
    <t>UX of zonbi</t>
  </si>
  <si>
    <t>Measurement Time 7min</t>
  </si>
  <si>
    <t>23years old</t>
  </si>
  <si>
    <t>15-10-275 16:50:45 First UX =&gt; 0.000000%</t>
  </si>
  <si>
    <t>*********************</t>
  </si>
  <si>
    <t>15-10-275 16:51:26 UX =&gt; -43.032787%</t>
  </si>
  <si>
    <t>-0:00:41</t>
  </si>
  <si>
    <t>15-10-275 16:51:39 UX =&gt; -65.573769%</t>
  </si>
  <si>
    <t>-0:00:54</t>
  </si>
  <si>
    <t>15-10-275 16:53:17 UX =&gt; -40.573769%</t>
  </si>
  <si>
    <t>-0:02:32</t>
  </si>
  <si>
    <t>15-10-275 16:54:04 UX =&gt; 20.491804%</t>
  </si>
  <si>
    <t>-0:03:19</t>
  </si>
  <si>
    <t>15-10-275 16:55:08 UX =&gt; 18.442623%</t>
  </si>
  <si>
    <t>-0:04:23</t>
  </si>
  <si>
    <t>15-10-275 16:57:24 UX =&gt; 38.319672%</t>
  </si>
  <si>
    <t>-0:06:39</t>
  </si>
  <si>
    <t>15-10-275 16:57:38 UX =&gt; 37.704918%</t>
  </si>
  <si>
    <t>-0:06:53</t>
  </si>
  <si>
    <t>15-10-275 16:57:46===== MEASUREMENT END =====</t>
  </si>
  <si>
    <t>UXPLOT</t>
    <phoneticPr fontId="1"/>
  </si>
  <si>
    <t>UXCURVE</t>
    <phoneticPr fontId="1"/>
  </si>
  <si>
    <t>相関係数</t>
    <rPh sb="0" eb="4">
      <t>ソウカンケイスウ</t>
    </rPh>
    <phoneticPr fontId="1"/>
  </si>
  <si>
    <t>TIME</t>
    <phoneticPr fontId="1"/>
  </si>
  <si>
    <t>TIME</t>
    <phoneticPr fontId="1"/>
  </si>
  <si>
    <t>相関係数</t>
  </si>
  <si>
    <t>前半</t>
    <rPh sb="0" eb="2">
      <t>ゼンハン</t>
    </rPh>
    <phoneticPr fontId="1"/>
  </si>
  <si>
    <t>後半</t>
    <rPh sb="0" eb="2">
      <t>コウハン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</si>
</sst>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0" fillId="0" borderId="1" xfId="0" applyBorder="1"/>
    <xf numFmtId="0" fontId="4" fillId="0" borderId="0" xfId="0" applyFont="1"/>
    <xf numFmtId="0" fontId="0" fillId="2" borderId="1" xfId="0" applyFill="1" applyBorder="1"/>
    <xf numFmtId="0" fontId="0" fillId="3" borderId="1" xfId="0" applyFill="1" applyBorder="1"/>
  </cellXfs>
  <cellStyles count="1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'20151002-Selina-zonbiグラフなし.csv'!$H$7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'20151002-Selina-zonbiグラフなし.csv'!$I$6:$P$6</c:f>
              <c:numCache>
                <c:formatCode>General</c:formatCode>
                <c:ptCount val="8"/>
                <c:pt idx="0">
                  <c:v>0.0</c:v>
                </c:pt>
                <c:pt idx="1">
                  <c:v>0.7</c:v>
                </c:pt>
                <c:pt idx="2">
                  <c:v>0.9</c:v>
                </c:pt>
                <c:pt idx="3">
                  <c:v>2.5</c:v>
                </c:pt>
                <c:pt idx="4">
                  <c:v>3.3</c:v>
                </c:pt>
                <c:pt idx="5">
                  <c:v>4.4</c:v>
                </c:pt>
                <c:pt idx="6">
                  <c:v>6.7</c:v>
                </c:pt>
                <c:pt idx="7">
                  <c:v>6.9</c:v>
                </c:pt>
              </c:numCache>
            </c:numRef>
          </c:xVal>
          <c:yVal>
            <c:numRef>
              <c:f>'20151002-Selina-zonbiグラフなし.csv'!$I$7:$P$7</c:f>
              <c:numCache>
                <c:formatCode>General</c:formatCode>
                <c:ptCount val="8"/>
                <c:pt idx="0">
                  <c:v>0.0</c:v>
                </c:pt>
                <c:pt idx="1">
                  <c:v>-43.0</c:v>
                </c:pt>
                <c:pt idx="2">
                  <c:v>-65.6</c:v>
                </c:pt>
                <c:pt idx="3">
                  <c:v>-40.6</c:v>
                </c:pt>
                <c:pt idx="4">
                  <c:v>20.5</c:v>
                </c:pt>
                <c:pt idx="5">
                  <c:v>18.4</c:v>
                </c:pt>
                <c:pt idx="6">
                  <c:v>38.3</c:v>
                </c:pt>
                <c:pt idx="7">
                  <c:v>37.7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'20151002-Selina-zonbiグラフなし.csv'!$H$9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'20151002-Selina-zonbiグラフなし.csv'!$I$8:$P$8</c:f>
              <c:numCache>
                <c:formatCode>General</c:formatCode>
                <c:ptCount val="8"/>
                <c:pt idx="0">
                  <c:v>0.0</c:v>
                </c:pt>
                <c:pt idx="1">
                  <c:v>0.4</c:v>
                </c:pt>
                <c:pt idx="2">
                  <c:v>0.9</c:v>
                </c:pt>
                <c:pt idx="3">
                  <c:v>1.9</c:v>
                </c:pt>
                <c:pt idx="4">
                  <c:v>2.7</c:v>
                </c:pt>
                <c:pt idx="5">
                  <c:v>4.1</c:v>
                </c:pt>
                <c:pt idx="6">
                  <c:v>6.1</c:v>
                </c:pt>
                <c:pt idx="7">
                  <c:v>6.8</c:v>
                </c:pt>
              </c:numCache>
            </c:numRef>
          </c:xVal>
          <c:yVal>
            <c:numRef>
              <c:f>'20151002-Selina-zonbiグラフなし.csv'!$I$9:$P$9</c:f>
              <c:numCache>
                <c:formatCode>General</c:formatCode>
                <c:ptCount val="8"/>
                <c:pt idx="0">
                  <c:v>0.0</c:v>
                </c:pt>
                <c:pt idx="1">
                  <c:v>-34.0</c:v>
                </c:pt>
                <c:pt idx="2">
                  <c:v>-70.0</c:v>
                </c:pt>
                <c:pt idx="3">
                  <c:v>-75.0</c:v>
                </c:pt>
                <c:pt idx="4">
                  <c:v>-34.0</c:v>
                </c:pt>
                <c:pt idx="5">
                  <c:v>51.0</c:v>
                </c:pt>
                <c:pt idx="6">
                  <c:v>55.0</c:v>
                </c:pt>
                <c:pt idx="7">
                  <c:v>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559896"/>
        <c:axId val="-2124519240"/>
      </c:scatterChart>
      <c:valAx>
        <c:axId val="-212255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519240"/>
        <c:crosses val="autoZero"/>
        <c:crossBetween val="midCat"/>
        <c:majorUnit val="2.0"/>
      </c:valAx>
      <c:valAx>
        <c:axId val="-2124519240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559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'20151002-Selina-zonbiグラフなし.csv'!$E$18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'20151002-Selina-zonbiグラフなし.csv'!$D$19:$D$33</c:f>
              <c:numCache>
                <c:formatCode>General</c:formatCode>
                <c:ptCount val="1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</c:numCache>
            </c:numRef>
          </c:xVal>
          <c:yVal>
            <c:numRef>
              <c:f>'20151002-Selina-zonbiグラフなし.csv'!$E$19:$E$33</c:f>
              <c:numCache>
                <c:formatCode>General</c:formatCode>
                <c:ptCount val="15"/>
                <c:pt idx="0">
                  <c:v>0.0</c:v>
                </c:pt>
                <c:pt idx="1">
                  <c:v>-19.53985184070083</c:v>
                </c:pt>
                <c:pt idx="2">
                  <c:v>-75.38561760291617</c:v>
                </c:pt>
                <c:pt idx="3">
                  <c:v>-99.92795068565072</c:v>
                </c:pt>
                <c:pt idx="4">
                  <c:v>-82.66478611980115</c:v>
                </c:pt>
                <c:pt idx="5">
                  <c:v>-40.6</c:v>
                </c:pt>
                <c:pt idx="6">
                  <c:v>2.333401864989024</c:v>
                </c:pt>
                <c:pt idx="7">
                  <c:v>27.99220706632574</c:v>
                </c:pt>
                <c:pt idx="8">
                  <c:v>30.0506724566003</c:v>
                </c:pt>
                <c:pt idx="9">
                  <c:v>14.50359374179425</c:v>
                </c:pt>
                <c:pt idx="10">
                  <c:v>-4.188590213302231</c:v>
                </c:pt>
                <c:pt idx="11">
                  <c:v>-10.14601738321529</c:v>
                </c:pt>
                <c:pt idx="12">
                  <c:v>4.85969409954826</c:v>
                </c:pt>
                <c:pt idx="13">
                  <c:v>31.47650028829812</c:v>
                </c:pt>
                <c:pt idx="14">
                  <c:v>33.15158441142197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'20151002-Selina-zonbiグラフなし.csv'!$K$18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'20151002-Selina-zonbiグラフなし.csv'!$J$19:$J$33</c:f>
              <c:numCache>
                <c:formatCode>General</c:formatCode>
                <c:ptCount val="1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</c:numCache>
            </c:numRef>
          </c:xVal>
          <c:yVal>
            <c:numRef>
              <c:f>'20151002-Selina-zonbiグラフなし.csv'!$K$19:$K$33</c:f>
              <c:numCache>
                <c:formatCode>General</c:formatCode>
                <c:ptCount val="15"/>
                <c:pt idx="0">
                  <c:v>0.0</c:v>
                </c:pt>
                <c:pt idx="1">
                  <c:v>-42.53212489634248</c:v>
                </c:pt>
                <c:pt idx="2">
                  <c:v>-74.65580859901002</c:v>
                </c:pt>
                <c:pt idx="3">
                  <c:v>-83.36318655454319</c:v>
                </c:pt>
                <c:pt idx="4">
                  <c:v>-71.27000512527374</c:v>
                </c:pt>
                <c:pt idx="5">
                  <c:v>-46.05735824981453</c:v>
                </c:pt>
                <c:pt idx="6">
                  <c:v>-15.00194146458592</c:v>
                </c:pt>
                <c:pt idx="7">
                  <c:v>16.7876912587328</c:v>
                </c:pt>
                <c:pt idx="8">
                  <c:v>45.81138240494086</c:v>
                </c:pt>
                <c:pt idx="9">
                  <c:v>68.67665208135354</c:v>
                </c:pt>
                <c:pt idx="10">
                  <c:v>81.03952000325318</c:v>
                </c:pt>
                <c:pt idx="11">
                  <c:v>78.36938284386578</c:v>
                </c:pt>
                <c:pt idx="12">
                  <c:v>59.92046149397593</c:v>
                </c:pt>
                <c:pt idx="13">
                  <c:v>37.29233277629255</c:v>
                </c:pt>
                <c:pt idx="14">
                  <c:v>48.96206015967735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27736"/>
        <c:axId val="2102555704"/>
      </c:scatterChart>
      <c:valAx>
        <c:axId val="-2122927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555704"/>
        <c:crosses val="autoZero"/>
        <c:crossBetween val="midCat"/>
      </c:valAx>
      <c:valAx>
        <c:axId val="2102555704"/>
        <c:scaling>
          <c:orientation val="minMax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927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直線補完!$H$1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直線補完!$G$2:$G$15</c:f>
              <c:numCache>
                <c:formatCode>General</c:formatCode>
                <c:ptCount val="14"/>
                <c:pt idx="0">
                  <c:v>0.0</c:v>
                </c:pt>
                <c:pt idx="1">
                  <c:v>0.4</c:v>
                </c:pt>
                <c:pt idx="2">
                  <c:v>0.7</c:v>
                </c:pt>
                <c:pt idx="3">
                  <c:v>0.9</c:v>
                </c:pt>
                <c:pt idx="4">
                  <c:v>1.9</c:v>
                </c:pt>
                <c:pt idx="5">
                  <c:v>2.5</c:v>
                </c:pt>
                <c:pt idx="6">
                  <c:v>2.7</c:v>
                </c:pt>
                <c:pt idx="7">
                  <c:v>3.3</c:v>
                </c:pt>
                <c:pt idx="8">
                  <c:v>4.1</c:v>
                </c:pt>
                <c:pt idx="9">
                  <c:v>4.4</c:v>
                </c:pt>
                <c:pt idx="10">
                  <c:v>6.1</c:v>
                </c:pt>
                <c:pt idx="11">
                  <c:v>6.7</c:v>
                </c:pt>
                <c:pt idx="12">
                  <c:v>6.8</c:v>
                </c:pt>
                <c:pt idx="13">
                  <c:v>6.9</c:v>
                </c:pt>
              </c:numCache>
            </c:numRef>
          </c:xVal>
          <c:yVal>
            <c:numRef>
              <c:f>直線補完!$H$2:$H$15</c:f>
              <c:numCache>
                <c:formatCode>General</c:formatCode>
                <c:ptCount val="14"/>
                <c:pt idx="0">
                  <c:v>0.0</c:v>
                </c:pt>
                <c:pt idx="1">
                  <c:v>-24.57142857142857</c:v>
                </c:pt>
                <c:pt idx="2">
                  <c:v>-43.0</c:v>
                </c:pt>
                <c:pt idx="3">
                  <c:v>-65.6</c:v>
                </c:pt>
                <c:pt idx="4">
                  <c:v>-49.975</c:v>
                </c:pt>
                <c:pt idx="5">
                  <c:v>-40.6</c:v>
                </c:pt>
                <c:pt idx="6">
                  <c:v>-25.32499999999998</c:v>
                </c:pt>
                <c:pt idx="7">
                  <c:v>20.5</c:v>
                </c:pt>
                <c:pt idx="8">
                  <c:v>18.97272727272727</c:v>
                </c:pt>
                <c:pt idx="9">
                  <c:v>18.4</c:v>
                </c:pt>
                <c:pt idx="10">
                  <c:v>33.1086956521739</c:v>
                </c:pt>
                <c:pt idx="11">
                  <c:v>38.3</c:v>
                </c:pt>
                <c:pt idx="12">
                  <c:v>38.0</c:v>
                </c:pt>
                <c:pt idx="13">
                  <c:v>37.7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直線補完!$J$1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直線補完!$I$2:$I$15</c:f>
              <c:numCache>
                <c:formatCode>General</c:formatCode>
                <c:ptCount val="14"/>
                <c:pt idx="0">
                  <c:v>0.0</c:v>
                </c:pt>
                <c:pt idx="1">
                  <c:v>0.4</c:v>
                </c:pt>
                <c:pt idx="2">
                  <c:v>0.7</c:v>
                </c:pt>
                <c:pt idx="3">
                  <c:v>0.9</c:v>
                </c:pt>
                <c:pt idx="4">
                  <c:v>1.9</c:v>
                </c:pt>
                <c:pt idx="5">
                  <c:v>2.5</c:v>
                </c:pt>
                <c:pt idx="6">
                  <c:v>2.7</c:v>
                </c:pt>
                <c:pt idx="7">
                  <c:v>3.3</c:v>
                </c:pt>
                <c:pt idx="8">
                  <c:v>4.1</c:v>
                </c:pt>
                <c:pt idx="9">
                  <c:v>4.4</c:v>
                </c:pt>
                <c:pt idx="10">
                  <c:v>6.1</c:v>
                </c:pt>
                <c:pt idx="11">
                  <c:v>6.7</c:v>
                </c:pt>
                <c:pt idx="12">
                  <c:v>6.8</c:v>
                </c:pt>
                <c:pt idx="13">
                  <c:v>6.9</c:v>
                </c:pt>
              </c:numCache>
            </c:numRef>
          </c:xVal>
          <c:yVal>
            <c:numRef>
              <c:f>直線補完!$J$2:$J$15</c:f>
              <c:numCache>
                <c:formatCode>General</c:formatCode>
                <c:ptCount val="14"/>
                <c:pt idx="0">
                  <c:v>0.0</c:v>
                </c:pt>
                <c:pt idx="1">
                  <c:v>-34.0</c:v>
                </c:pt>
                <c:pt idx="2">
                  <c:v>-55.6</c:v>
                </c:pt>
                <c:pt idx="3">
                  <c:v>-70.0</c:v>
                </c:pt>
                <c:pt idx="4">
                  <c:v>-75.0</c:v>
                </c:pt>
                <c:pt idx="5">
                  <c:v>-44.25</c:v>
                </c:pt>
                <c:pt idx="6">
                  <c:v>-34.0</c:v>
                </c:pt>
                <c:pt idx="7">
                  <c:v>2.428571428571423</c:v>
                </c:pt>
                <c:pt idx="8">
                  <c:v>51.0</c:v>
                </c:pt>
                <c:pt idx="9">
                  <c:v>51.6</c:v>
                </c:pt>
                <c:pt idx="10">
                  <c:v>55.0</c:v>
                </c:pt>
                <c:pt idx="11">
                  <c:v>38.71428571428571</c:v>
                </c:pt>
                <c:pt idx="12">
                  <c:v>36.0</c:v>
                </c:pt>
                <c:pt idx="13">
                  <c:v>33.28571428571427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83992"/>
        <c:axId val="2121958456"/>
      </c:scatterChart>
      <c:valAx>
        <c:axId val="212228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958456"/>
        <c:crosses val="autoZero"/>
        <c:crossBetween val="midCat"/>
      </c:valAx>
      <c:valAx>
        <c:axId val="2121958456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2283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スプライン補完!$H$1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スプライン補完!$G$2:$G$15</c:f>
              <c:numCache>
                <c:formatCode>General</c:formatCode>
                <c:ptCount val="14"/>
                <c:pt idx="0">
                  <c:v>0.0</c:v>
                </c:pt>
                <c:pt idx="1">
                  <c:v>0.4</c:v>
                </c:pt>
                <c:pt idx="2">
                  <c:v>0.7</c:v>
                </c:pt>
                <c:pt idx="3">
                  <c:v>0.9</c:v>
                </c:pt>
                <c:pt idx="4">
                  <c:v>1.9</c:v>
                </c:pt>
                <c:pt idx="5">
                  <c:v>2.5</c:v>
                </c:pt>
                <c:pt idx="6">
                  <c:v>2.7</c:v>
                </c:pt>
                <c:pt idx="7">
                  <c:v>3.3</c:v>
                </c:pt>
                <c:pt idx="8">
                  <c:v>4.1</c:v>
                </c:pt>
                <c:pt idx="9">
                  <c:v>4.4</c:v>
                </c:pt>
                <c:pt idx="10">
                  <c:v>6.1</c:v>
                </c:pt>
                <c:pt idx="11">
                  <c:v>6.7</c:v>
                </c:pt>
                <c:pt idx="12">
                  <c:v>6.8</c:v>
                </c:pt>
                <c:pt idx="13">
                  <c:v>6.9</c:v>
                </c:pt>
              </c:numCache>
            </c:numRef>
          </c:xVal>
          <c:yVal>
            <c:numRef>
              <c:f>スプライン補完!$H$2:$H$15</c:f>
              <c:numCache>
                <c:formatCode>General</c:formatCode>
                <c:ptCount val="14"/>
                <c:pt idx="0">
                  <c:v>0.0</c:v>
                </c:pt>
                <c:pt idx="1">
                  <c:v>-20.26323291221251</c:v>
                </c:pt>
                <c:pt idx="2">
                  <c:v>-43</c:v>
                </c:pt>
                <c:pt idx="3">
                  <c:v>-65.6</c:v>
                </c:pt>
                <c:pt idx="4">
                  <c:v>-63.91380208333332</c:v>
                </c:pt>
                <c:pt idx="5">
                  <c:v>-40.6</c:v>
                </c:pt>
                <c:pt idx="6">
                  <c:v>-25.18088367224879</c:v>
                </c:pt>
                <c:pt idx="7">
                  <c:v>20.5</c:v>
                </c:pt>
                <c:pt idx="8">
                  <c:v>20.85567749349489</c:v>
                </c:pt>
                <c:pt idx="9">
                  <c:v>18.4</c:v>
                </c:pt>
                <c:pt idx="10">
                  <c:v>33.82087300223404</c:v>
                </c:pt>
                <c:pt idx="11">
                  <c:v>38.3</c:v>
                </c:pt>
                <c:pt idx="12">
                  <c:v>38.01155385738217</c:v>
                </c:pt>
                <c:pt idx="13">
                  <c:v>37.7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スプライン補完!$I$1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スプライン補完!$G$2:$G$15</c:f>
              <c:numCache>
                <c:formatCode>General</c:formatCode>
                <c:ptCount val="14"/>
                <c:pt idx="0">
                  <c:v>0.0</c:v>
                </c:pt>
                <c:pt idx="1">
                  <c:v>0.4</c:v>
                </c:pt>
                <c:pt idx="2">
                  <c:v>0.7</c:v>
                </c:pt>
                <c:pt idx="3">
                  <c:v>0.9</c:v>
                </c:pt>
                <c:pt idx="4">
                  <c:v>1.9</c:v>
                </c:pt>
                <c:pt idx="5">
                  <c:v>2.5</c:v>
                </c:pt>
                <c:pt idx="6">
                  <c:v>2.7</c:v>
                </c:pt>
                <c:pt idx="7">
                  <c:v>3.3</c:v>
                </c:pt>
                <c:pt idx="8">
                  <c:v>4.1</c:v>
                </c:pt>
                <c:pt idx="9">
                  <c:v>4.4</c:v>
                </c:pt>
                <c:pt idx="10">
                  <c:v>6.1</c:v>
                </c:pt>
                <c:pt idx="11">
                  <c:v>6.7</c:v>
                </c:pt>
                <c:pt idx="12">
                  <c:v>6.8</c:v>
                </c:pt>
                <c:pt idx="13">
                  <c:v>6.9</c:v>
                </c:pt>
              </c:numCache>
            </c:numRef>
          </c:xVal>
          <c:yVal>
            <c:numRef>
              <c:f>スプライン補完!$I$2:$I$15</c:f>
              <c:numCache>
                <c:formatCode>General</c:formatCode>
                <c:ptCount val="14"/>
                <c:pt idx="0">
                  <c:v>0.0</c:v>
                </c:pt>
                <c:pt idx="1">
                  <c:v>-34.0</c:v>
                </c:pt>
                <c:pt idx="2">
                  <c:v>-56.51688888888889</c:v>
                </c:pt>
                <c:pt idx="3">
                  <c:v>-70.0</c:v>
                </c:pt>
                <c:pt idx="4">
                  <c:v>-75.00000000000001</c:v>
                </c:pt>
                <c:pt idx="5">
                  <c:v>-45.18181818181819</c:v>
                </c:pt>
                <c:pt idx="6">
                  <c:v>-34.0</c:v>
                </c:pt>
                <c:pt idx="7">
                  <c:v>3.861344537815118</c:v>
                </c:pt>
                <c:pt idx="8">
                  <c:v>51.0</c:v>
                </c:pt>
                <c:pt idx="9">
                  <c:v>55.37061507936509</c:v>
                </c:pt>
                <c:pt idx="10">
                  <c:v>55.0</c:v>
                </c:pt>
                <c:pt idx="11">
                  <c:v>38.83213762809533</c:v>
                </c:pt>
                <c:pt idx="12">
                  <c:v>36.00000000000006</c:v>
                </c:pt>
                <c:pt idx="13">
                  <c:v>35.14941452404434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931272"/>
        <c:axId val="-2121927272"/>
      </c:scatterChart>
      <c:valAx>
        <c:axId val="-212193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927272"/>
        <c:crosses val="autoZero"/>
        <c:crossBetween val="midCat"/>
      </c:valAx>
      <c:valAx>
        <c:axId val="-2121927272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931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139700</xdr:colOff>
      <xdr:row>14</xdr:row>
      <xdr:rowOff>50800</xdr:rowOff>
    </xdr:from>
    <xdr:to>
      <xdr:col>18</xdr:col>
      <xdr:colOff>292100</xdr:colOff>
      <xdr:row>30</xdr:row>
      <xdr:rowOff>25400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774700</xdr:colOff>
      <xdr:row>35</xdr:row>
      <xdr:rowOff>171450</xdr:rowOff>
    </xdr:from>
    <xdr:to>
      <xdr:col>19</xdr:col>
      <xdr:colOff>444500</xdr:colOff>
      <xdr:row>52</xdr:row>
      <xdr:rowOff>177800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209550</xdr:rowOff>
    </xdr:from>
    <xdr:to>
      <xdr:col>6</xdr:col>
      <xdr:colOff>838200</xdr:colOff>
      <xdr:row>27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158750</xdr:rowOff>
    </xdr:from>
    <xdr:to>
      <xdr:col>5</xdr:col>
      <xdr:colOff>939800</xdr:colOff>
      <xdr:row>29</xdr:row>
      <xdr:rowOff>63500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P36"/>
  <sheetViews>
    <sheetView tabSelected="1" topLeftCell="G12" workbookViewId="0">
      <selection activeCell="I18" sqref="I18"/>
    </sheetView>
  </sheetViews>
  <sheetFormatPr baseColWidth="12" defaultRowHeight="18" x14ac:dyDescent="0"/>
  <sheetData>
    <row r="1" spans="1:16">
      <c r="A1" t="s">
        <v>0</v>
      </c>
    </row>
    <row r="2" spans="1:16">
      <c r="A2" t="s">
        <v>1</v>
      </c>
    </row>
    <row r="3" spans="1:16">
      <c r="A3" t="s">
        <v>2</v>
      </c>
    </row>
    <row r="4" spans="1:16">
      <c r="A4" t="s">
        <v>3</v>
      </c>
    </row>
    <row r="5" spans="1:16">
      <c r="A5" t="s">
        <v>4</v>
      </c>
    </row>
    <row r="6" spans="1:16">
      <c r="A6" t="s">
        <v>5</v>
      </c>
      <c r="E6" s="1">
        <v>0.70190972222222225</v>
      </c>
      <c r="F6">
        <v>0</v>
      </c>
      <c r="I6">
        <v>0</v>
      </c>
      <c r="J6">
        <v>0.7</v>
      </c>
      <c r="K6">
        <v>0.9</v>
      </c>
      <c r="L6">
        <v>2.5</v>
      </c>
      <c r="M6">
        <v>3.3</v>
      </c>
      <c r="N6">
        <v>4.4000000000000004</v>
      </c>
      <c r="O6">
        <v>6.7</v>
      </c>
      <c r="P6">
        <v>6.9</v>
      </c>
    </row>
    <row r="7" spans="1:16">
      <c r="A7" t="s">
        <v>6</v>
      </c>
      <c r="E7" s="1">
        <v>0.70238425925925929</v>
      </c>
      <c r="F7" t="s">
        <v>7</v>
      </c>
      <c r="H7" t="s">
        <v>21</v>
      </c>
      <c r="I7">
        <v>0</v>
      </c>
      <c r="J7">
        <v>-43</v>
      </c>
      <c r="K7">
        <v>-65.599999999999994</v>
      </c>
      <c r="L7">
        <v>-40.6</v>
      </c>
      <c r="M7">
        <v>20.5</v>
      </c>
      <c r="N7">
        <v>18.399999999999999</v>
      </c>
      <c r="O7">
        <v>38.299999999999997</v>
      </c>
      <c r="P7">
        <v>37.700000000000003</v>
      </c>
    </row>
    <row r="8" spans="1:16">
      <c r="A8" t="s">
        <v>8</v>
      </c>
      <c r="E8" s="1">
        <v>0.70253472222222213</v>
      </c>
      <c r="F8" t="s">
        <v>9</v>
      </c>
      <c r="I8">
        <v>0</v>
      </c>
      <c r="J8">
        <v>0.4</v>
      </c>
      <c r="K8">
        <v>0.9</v>
      </c>
      <c r="L8">
        <v>1.9</v>
      </c>
      <c r="M8">
        <v>2.7</v>
      </c>
      <c r="N8">
        <v>4.0999999999999996</v>
      </c>
      <c r="O8">
        <v>6.1</v>
      </c>
      <c r="P8">
        <v>6.8</v>
      </c>
    </row>
    <row r="9" spans="1:16">
      <c r="A9" t="s">
        <v>10</v>
      </c>
      <c r="E9" s="1">
        <v>0.70366898148148149</v>
      </c>
      <c r="F9" t="s">
        <v>11</v>
      </c>
      <c r="H9" t="s">
        <v>22</v>
      </c>
      <c r="I9">
        <v>0</v>
      </c>
      <c r="J9">
        <v>-34</v>
      </c>
      <c r="K9">
        <v>-70</v>
      </c>
      <c r="L9">
        <v>-75</v>
      </c>
      <c r="M9">
        <v>-34</v>
      </c>
      <c r="N9">
        <v>51</v>
      </c>
      <c r="O9">
        <v>55</v>
      </c>
      <c r="P9">
        <v>36</v>
      </c>
    </row>
    <row r="10" spans="1:16">
      <c r="A10" t="s">
        <v>12</v>
      </c>
      <c r="E10" s="1">
        <v>0.70421296296296287</v>
      </c>
      <c r="F10" t="s">
        <v>13</v>
      </c>
    </row>
    <row r="11" spans="1:16">
      <c r="A11" t="s">
        <v>14</v>
      </c>
      <c r="E11" s="1">
        <v>0.7049537037037038</v>
      </c>
      <c r="F11" t="s">
        <v>15</v>
      </c>
    </row>
    <row r="12" spans="1:16">
      <c r="A12" t="s">
        <v>16</v>
      </c>
      <c r="E12" s="1">
        <v>0.70652777777777775</v>
      </c>
      <c r="F12" t="s">
        <v>17</v>
      </c>
    </row>
    <row r="13" spans="1:16">
      <c r="A13" t="s">
        <v>18</v>
      </c>
      <c r="E13" s="1">
        <v>0.70668981481481474</v>
      </c>
      <c r="F13" t="s">
        <v>19</v>
      </c>
    </row>
    <row r="14" spans="1:16">
      <c r="A14" t="s">
        <v>20</v>
      </c>
    </row>
    <row r="17" spans="1:11">
      <c r="B17">
        <v>8</v>
      </c>
      <c r="E17">
        <v>15</v>
      </c>
      <c r="H17">
        <v>8</v>
      </c>
      <c r="K17">
        <v>15</v>
      </c>
    </row>
    <row r="18" spans="1:11">
      <c r="A18" s="2"/>
      <c r="B18" s="2" t="s">
        <v>21</v>
      </c>
      <c r="D18" s="2"/>
      <c r="E18" s="2" t="s">
        <v>21</v>
      </c>
      <c r="G18" s="2"/>
      <c r="H18" s="2" t="s">
        <v>22</v>
      </c>
      <c r="J18" s="2"/>
      <c r="K18" s="2" t="s">
        <v>22</v>
      </c>
    </row>
    <row r="19" spans="1:11">
      <c r="A19" s="2">
        <v>0</v>
      </c>
      <c r="B19" s="2">
        <v>0</v>
      </c>
      <c r="D19" s="2">
        <v>0</v>
      </c>
      <c r="E19" s="2">
        <v>0</v>
      </c>
      <c r="G19" s="2">
        <v>0</v>
      </c>
      <c r="H19" s="2">
        <v>0</v>
      </c>
      <c r="J19" s="2">
        <v>0</v>
      </c>
      <c r="K19" s="2">
        <v>0</v>
      </c>
    </row>
    <row r="20" spans="1:11">
      <c r="A20" s="2">
        <v>0.7</v>
      </c>
      <c r="B20" s="2">
        <v>-43</v>
      </c>
      <c r="D20" s="2">
        <v>0.5</v>
      </c>
      <c r="E20" s="2">
        <v>-19.539851840700834</v>
      </c>
      <c r="G20" s="2">
        <v>0.4</v>
      </c>
      <c r="H20" s="2">
        <v>-34</v>
      </c>
      <c r="J20" s="2">
        <v>0.5</v>
      </c>
      <c r="K20" s="2">
        <v>-42.532124896342481</v>
      </c>
    </row>
    <row r="21" spans="1:11">
      <c r="A21" s="2">
        <v>0.9</v>
      </c>
      <c r="B21" s="2">
        <v>-65.599999999999994</v>
      </c>
      <c r="D21" s="2">
        <v>1</v>
      </c>
      <c r="E21" s="2">
        <v>-75.38561760291617</v>
      </c>
      <c r="G21" s="2">
        <v>0.9</v>
      </c>
      <c r="H21" s="2">
        <v>-70</v>
      </c>
      <c r="J21" s="2">
        <v>1</v>
      </c>
      <c r="K21" s="2">
        <v>-74.655808599010015</v>
      </c>
    </row>
    <row r="22" spans="1:11">
      <c r="A22" s="2">
        <v>2.5</v>
      </c>
      <c r="B22" s="2">
        <v>-40.6</v>
      </c>
      <c r="D22" s="2">
        <v>1.5</v>
      </c>
      <c r="E22" s="2">
        <v>-99.927950685650728</v>
      </c>
      <c r="G22" s="2">
        <v>1.9</v>
      </c>
      <c r="H22" s="2">
        <v>-75</v>
      </c>
      <c r="J22" s="2">
        <v>1.5</v>
      </c>
      <c r="K22" s="2">
        <v>-83.363186554543191</v>
      </c>
    </row>
    <row r="23" spans="1:11">
      <c r="A23" s="2">
        <v>3.3</v>
      </c>
      <c r="B23" s="2">
        <v>20.5</v>
      </c>
      <c r="D23" s="2">
        <v>2</v>
      </c>
      <c r="E23" s="2">
        <v>-82.66478611980115</v>
      </c>
      <c r="G23" s="2">
        <v>2.7</v>
      </c>
      <c r="H23" s="2">
        <v>-34</v>
      </c>
      <c r="J23" s="2">
        <v>2</v>
      </c>
      <c r="K23" s="2">
        <v>-71.270005125273741</v>
      </c>
    </row>
    <row r="24" spans="1:11">
      <c r="A24" s="2">
        <v>4.4000000000000004</v>
      </c>
      <c r="B24" s="2">
        <v>18.399999999999999</v>
      </c>
      <c r="D24" s="2">
        <v>2.5</v>
      </c>
      <c r="E24" s="2">
        <v>-40.6</v>
      </c>
      <c r="G24" s="2">
        <v>4.0999999999999996</v>
      </c>
      <c r="H24" s="2">
        <v>51</v>
      </c>
      <c r="J24" s="2">
        <v>2.5</v>
      </c>
      <c r="K24" s="2">
        <v>-46.057358249814527</v>
      </c>
    </row>
    <row r="25" spans="1:11">
      <c r="A25" s="2">
        <v>6.7</v>
      </c>
      <c r="B25" s="2">
        <v>38.299999999999997</v>
      </c>
      <c r="D25" s="2">
        <v>3</v>
      </c>
      <c r="E25" s="2">
        <v>2.3334018649890242</v>
      </c>
      <c r="G25" s="2">
        <v>6.1</v>
      </c>
      <c r="H25" s="2">
        <v>55</v>
      </c>
      <c r="J25" s="2">
        <v>3</v>
      </c>
      <c r="K25" s="2">
        <v>-15.001941464585917</v>
      </c>
    </row>
    <row r="26" spans="1:11">
      <c r="A26" s="2">
        <v>6.9</v>
      </c>
      <c r="B26" s="2">
        <v>37.700000000000003</v>
      </c>
      <c r="D26" s="2">
        <v>3.5</v>
      </c>
      <c r="E26" s="2">
        <v>27.992207066325737</v>
      </c>
      <c r="G26" s="2">
        <v>6.8</v>
      </c>
      <c r="H26" s="2">
        <v>36</v>
      </c>
      <c r="J26" s="2">
        <v>3.5</v>
      </c>
      <c r="K26" s="2">
        <v>16.787691258732803</v>
      </c>
    </row>
    <row r="27" spans="1:11">
      <c r="D27" s="2">
        <v>4</v>
      </c>
      <c r="E27" s="2">
        <v>30.050672456600299</v>
      </c>
      <c r="J27" s="2">
        <v>4</v>
      </c>
      <c r="K27" s="2">
        <v>45.811382404940865</v>
      </c>
    </row>
    <row r="28" spans="1:11">
      <c r="D28" s="2">
        <v>4.5</v>
      </c>
      <c r="E28" s="2">
        <v>14.503593741794251</v>
      </c>
      <c r="J28" s="2">
        <v>4.5</v>
      </c>
      <c r="K28" s="2">
        <v>68.676652081353538</v>
      </c>
    </row>
    <row r="29" spans="1:11">
      <c r="D29" s="2">
        <v>5</v>
      </c>
      <c r="E29" s="2">
        <v>-4.1885902133022315</v>
      </c>
      <c r="J29" s="2">
        <v>5</v>
      </c>
      <c r="K29" s="2">
        <v>81.039520003253187</v>
      </c>
    </row>
    <row r="30" spans="1:11">
      <c r="D30" s="2">
        <v>5.5</v>
      </c>
      <c r="E30" s="2">
        <v>-10.146017383215291</v>
      </c>
      <c r="J30" s="2">
        <v>5.5</v>
      </c>
      <c r="K30" s="2">
        <v>78.369382843865779</v>
      </c>
    </row>
    <row r="31" spans="1:11">
      <c r="D31" s="2">
        <v>6</v>
      </c>
      <c r="E31" s="2">
        <v>4.8596940995482605</v>
      </c>
      <c r="J31" s="2">
        <v>6</v>
      </c>
      <c r="K31" s="2">
        <v>59.920461493975928</v>
      </c>
    </row>
    <row r="32" spans="1:11">
      <c r="D32" s="2">
        <v>6.5</v>
      </c>
      <c r="E32" s="2">
        <v>31.476500288298119</v>
      </c>
      <c r="J32" s="2">
        <v>6.5</v>
      </c>
      <c r="K32" s="2">
        <v>37.292332776292554</v>
      </c>
    </row>
    <row r="33" spans="4:11">
      <c r="D33" s="2">
        <v>7</v>
      </c>
      <c r="E33" s="2">
        <v>33.151584411421972</v>
      </c>
      <c r="J33" s="2">
        <v>7</v>
      </c>
      <c r="K33" s="2">
        <v>48.96206015967735</v>
      </c>
    </row>
    <row r="35" spans="4:11">
      <c r="G35" t="s">
        <v>23</v>
      </c>
      <c r="H35">
        <f>CORREL(E19:E33, K19:K33)</f>
        <v>0.80338747698678659</v>
      </c>
    </row>
    <row r="36" spans="4:11">
      <c r="H36">
        <v>0.80338747698678703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L15"/>
  <sheetViews>
    <sheetView topLeftCell="A4" workbookViewId="0">
      <selection activeCell="F4" sqref="F4"/>
    </sheetView>
  </sheetViews>
  <sheetFormatPr baseColWidth="12" defaultRowHeight="18" x14ac:dyDescent="0"/>
  <sheetData>
    <row r="1" spans="1:12">
      <c r="A1" s="2"/>
      <c r="B1" s="2" t="s">
        <v>21</v>
      </c>
      <c r="C1" s="2"/>
      <c r="D1" s="2" t="s">
        <v>22</v>
      </c>
      <c r="G1" s="2" t="s">
        <v>24</v>
      </c>
      <c r="H1" s="2" t="s">
        <v>21</v>
      </c>
      <c r="I1" s="2" t="s">
        <v>24</v>
      </c>
      <c r="J1" s="2" t="s">
        <v>22</v>
      </c>
    </row>
    <row r="2" spans="1:12">
      <c r="A2" s="2">
        <v>0</v>
      </c>
      <c r="B2" s="2">
        <v>0</v>
      </c>
      <c r="C2" s="2">
        <v>0</v>
      </c>
      <c r="D2" s="2">
        <v>0</v>
      </c>
      <c r="G2" s="2">
        <v>0</v>
      </c>
      <c r="H2" s="2">
        <v>0</v>
      </c>
      <c r="I2" s="2">
        <v>0</v>
      </c>
      <c r="J2" s="2">
        <v>0</v>
      </c>
      <c r="L2" s="3" t="s">
        <v>26</v>
      </c>
    </row>
    <row r="3" spans="1:12">
      <c r="A3" s="2">
        <v>0.7</v>
      </c>
      <c r="B3" s="2">
        <v>-43</v>
      </c>
      <c r="C3" s="2">
        <v>0.4</v>
      </c>
      <c r="D3" s="2">
        <v>-34</v>
      </c>
      <c r="G3" s="2">
        <v>0.4</v>
      </c>
      <c r="H3" s="2">
        <f>H2+(G3-G2)*(H4-H2)/(G4-G2)</f>
        <v>-24.571428571428573</v>
      </c>
      <c r="I3" s="2">
        <v>0.4</v>
      </c>
      <c r="J3" s="2">
        <v>-34</v>
      </c>
      <c r="L3">
        <f>PEARSON(H2:H15, J2:J15)</f>
        <v>0.9479268255879526</v>
      </c>
    </row>
    <row r="4" spans="1:12">
      <c r="A4" s="2">
        <v>0.9</v>
      </c>
      <c r="B4" s="2">
        <v>-65.599999999999994</v>
      </c>
      <c r="C4" s="2">
        <v>0.9</v>
      </c>
      <c r="D4" s="2">
        <v>-70</v>
      </c>
      <c r="G4" s="2">
        <v>0.7</v>
      </c>
      <c r="H4" s="2">
        <v>-43</v>
      </c>
      <c r="I4" s="2">
        <v>0.7</v>
      </c>
      <c r="J4" s="2">
        <f>J3+(I4-I3)*(J5-J3)/(I5-I3)</f>
        <v>-55.599999999999994</v>
      </c>
    </row>
    <row r="5" spans="1:12">
      <c r="A5" s="2">
        <v>2.5</v>
      </c>
      <c r="B5" s="2">
        <v>-40.6</v>
      </c>
      <c r="C5" s="2">
        <v>1.9</v>
      </c>
      <c r="D5" s="2">
        <v>-75</v>
      </c>
      <c r="G5" s="2">
        <v>0.9</v>
      </c>
      <c r="H5" s="2">
        <v>-65.599999999999994</v>
      </c>
      <c r="I5" s="2">
        <v>0.9</v>
      </c>
      <c r="J5" s="2">
        <v>-70</v>
      </c>
    </row>
    <row r="6" spans="1:12">
      <c r="A6" s="2">
        <v>3.3</v>
      </c>
      <c r="B6" s="2">
        <v>20.5</v>
      </c>
      <c r="C6" s="2">
        <v>2.7</v>
      </c>
      <c r="D6" s="2">
        <v>-34</v>
      </c>
      <c r="G6" s="2">
        <v>1.9</v>
      </c>
      <c r="H6" s="2">
        <f>H5+(G6-G5)*(H7-H5)/(G7-G5)</f>
        <v>-49.975000000000001</v>
      </c>
      <c r="I6" s="2">
        <v>1.9</v>
      </c>
      <c r="J6" s="2">
        <v>-75</v>
      </c>
    </row>
    <row r="7" spans="1:12">
      <c r="A7" s="2">
        <v>4.4000000000000004</v>
      </c>
      <c r="B7" s="2">
        <v>18.399999999999999</v>
      </c>
      <c r="C7" s="2">
        <v>4.0999999999999996</v>
      </c>
      <c r="D7" s="2">
        <v>51</v>
      </c>
      <c r="G7" s="2">
        <v>2.5</v>
      </c>
      <c r="H7" s="2">
        <v>-40.6</v>
      </c>
      <c r="I7" s="2">
        <v>2.5</v>
      </c>
      <c r="J7" s="2">
        <f>J6+(I7-I6)*(J8-J6)/(I8-I6)</f>
        <v>-44.25</v>
      </c>
    </row>
    <row r="8" spans="1:12">
      <c r="A8" s="2">
        <v>6.7</v>
      </c>
      <c r="B8" s="2">
        <v>38.299999999999997</v>
      </c>
      <c r="C8" s="2">
        <v>6.1</v>
      </c>
      <c r="D8" s="2">
        <v>55</v>
      </c>
      <c r="G8" s="2">
        <v>2.7</v>
      </c>
      <c r="H8" s="2">
        <f>H7+(G8-G7)*(H9-H7)/(G9-G7)</f>
        <v>-25.324999999999982</v>
      </c>
      <c r="I8" s="2">
        <v>2.7</v>
      </c>
      <c r="J8" s="2">
        <v>-34</v>
      </c>
    </row>
    <row r="9" spans="1:12">
      <c r="A9" s="2">
        <v>6.9</v>
      </c>
      <c r="B9" s="2">
        <v>37.700000000000003</v>
      </c>
      <c r="C9" s="2">
        <v>6.8</v>
      </c>
      <c r="D9" s="2">
        <v>36</v>
      </c>
      <c r="G9" s="2">
        <v>3.3</v>
      </c>
      <c r="H9" s="2">
        <v>20.5</v>
      </c>
      <c r="I9" s="2">
        <v>3.3</v>
      </c>
      <c r="J9" s="2">
        <f>J8+(I9-I8)*(J10-J8)/(I10-I8)</f>
        <v>2.4285714285714235</v>
      </c>
    </row>
    <row r="10" spans="1:12">
      <c r="G10" s="2">
        <v>4.0999999999999996</v>
      </c>
      <c r="H10" s="2">
        <f>H9+(G10-G9)*(H11-H9)/(G11-G9)</f>
        <v>18.972727272727273</v>
      </c>
      <c r="I10" s="2">
        <v>4.0999999999999996</v>
      </c>
      <c r="J10" s="2">
        <v>51</v>
      </c>
    </row>
    <row r="11" spans="1:12">
      <c r="G11" s="2">
        <v>4.4000000000000004</v>
      </c>
      <c r="H11" s="2">
        <v>18.399999999999999</v>
      </c>
      <c r="I11" s="2">
        <v>4.4000000000000004</v>
      </c>
      <c r="J11" s="2">
        <f>J10+(I11-I10)*(J12-J10)/(I12-I10)</f>
        <v>51.6</v>
      </c>
    </row>
    <row r="12" spans="1:12">
      <c r="G12" s="2">
        <v>6.1</v>
      </c>
      <c r="H12" s="2">
        <f>H11+(G12-G11)*(H13-H11)/(G13-G11)</f>
        <v>33.108695652173907</v>
      </c>
      <c r="I12" s="2">
        <v>6.1</v>
      </c>
      <c r="J12" s="2">
        <v>55</v>
      </c>
    </row>
    <row r="13" spans="1:12">
      <c r="G13" s="2">
        <v>6.7</v>
      </c>
      <c r="H13" s="2">
        <v>38.299999999999997</v>
      </c>
      <c r="I13" s="2">
        <v>6.7</v>
      </c>
      <c r="J13" s="2">
        <f>J12+(I13-I12)*(J14-J12)/(I14-I12)</f>
        <v>38.714285714285708</v>
      </c>
    </row>
    <row r="14" spans="1:12">
      <c r="G14" s="2">
        <v>6.8</v>
      </c>
      <c r="H14" s="2">
        <f>H13+(G14-G13)*(H15-H13)/(G15-G13)</f>
        <v>38</v>
      </c>
      <c r="I14" s="2">
        <v>6.8</v>
      </c>
      <c r="J14" s="2">
        <v>36</v>
      </c>
    </row>
    <row r="15" spans="1:12">
      <c r="G15" s="2">
        <v>6.9</v>
      </c>
      <c r="H15" s="2">
        <v>37.700000000000003</v>
      </c>
      <c r="I15" s="2">
        <v>6.9</v>
      </c>
      <c r="J15" s="2">
        <f>J13+(I15-I13)*(J14-J13)/(I14-I13)</f>
        <v>33.28571428571427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5"/>
  <sheetViews>
    <sheetView topLeftCell="A2" workbookViewId="0">
      <selection activeCell="I20" sqref="I20"/>
    </sheetView>
  </sheetViews>
  <sheetFormatPr baseColWidth="12" defaultRowHeight="18" x14ac:dyDescent="0"/>
  <sheetData>
    <row r="1" spans="1:13">
      <c r="A1" s="2"/>
      <c r="B1" s="2" t="s">
        <v>21</v>
      </c>
      <c r="C1" s="2"/>
      <c r="D1" s="2" t="s">
        <v>22</v>
      </c>
      <c r="G1" s="2" t="s">
        <v>25</v>
      </c>
      <c r="H1" s="2" t="s">
        <v>21</v>
      </c>
      <c r="I1" s="2" t="s">
        <v>22</v>
      </c>
    </row>
    <row r="2" spans="1:13">
      <c r="A2" s="2">
        <v>0</v>
      </c>
      <c r="B2" s="2">
        <v>0</v>
      </c>
      <c r="C2" s="2">
        <v>0</v>
      </c>
      <c r="D2" s="2">
        <v>0</v>
      </c>
      <c r="G2" s="4">
        <v>0</v>
      </c>
      <c r="H2" s="4">
        <f>MacroSpline($A$2:$A$9, $B$2:$B$9, G2)</f>
        <v>0</v>
      </c>
      <c r="I2" s="4">
        <f>MacroSpline($C$2:$C$9, $D$2:$D$9, G2)</f>
        <v>0</v>
      </c>
    </row>
    <row r="3" spans="1:13">
      <c r="A3" s="2">
        <v>0.7</v>
      </c>
      <c r="B3" s="2">
        <v>-43</v>
      </c>
      <c r="C3" s="2">
        <v>0.4</v>
      </c>
      <c r="D3" s="2">
        <v>-34</v>
      </c>
      <c r="G3" s="4">
        <v>0.4</v>
      </c>
      <c r="H3" s="4">
        <f>MacroSpline($A$2:$A$9, $B$2:$B$9, G3)</f>
        <v>-20.263232912212509</v>
      </c>
      <c r="I3" s="4">
        <f t="shared" ref="I3:I15" si="0">MacroSpline($C$2:$C$9, $D$2:$D$9, G3)</f>
        <v>-34</v>
      </c>
      <c r="L3" t="s">
        <v>27</v>
      </c>
      <c r="M3" t="s">
        <v>28</v>
      </c>
    </row>
    <row r="4" spans="1:13">
      <c r="A4" s="2">
        <v>0.9</v>
      </c>
      <c r="B4" s="2">
        <v>-65.599999999999994</v>
      </c>
      <c r="C4" s="2">
        <v>0.9</v>
      </c>
      <c r="D4" s="2">
        <v>-70</v>
      </c>
      <c r="G4" s="4">
        <v>0.7</v>
      </c>
      <c r="H4" s="4">
        <f t="shared" ref="H4:H14" si="1">MacroSpline($A$2:$A$9, $B$2:$B$9, G4)</f>
        <v>-42.999999999999993</v>
      </c>
      <c r="I4" s="4">
        <f t="shared" si="0"/>
        <v>-56.516888888888886</v>
      </c>
      <c r="K4" s="3" t="s">
        <v>26</v>
      </c>
      <c r="L4">
        <f>PEARSON(H2:H9, I2:I9)</f>
        <v>0.98170976790409459</v>
      </c>
      <c r="M4">
        <f>PEARSON(H10:H15, I10:I15)</f>
        <v>-0.77183683095339706</v>
      </c>
    </row>
    <row r="5" spans="1:13">
      <c r="A5" s="2">
        <v>2.5</v>
      </c>
      <c r="B5" s="2">
        <v>-40.6</v>
      </c>
      <c r="C5" s="2">
        <v>1.9</v>
      </c>
      <c r="D5" s="2">
        <v>-75</v>
      </c>
      <c r="G5" s="4">
        <v>0.9</v>
      </c>
      <c r="H5" s="4">
        <f>MacroSpline($A$2:$A$9, $B$2:$B$9, G5)</f>
        <v>-65.599999999999994</v>
      </c>
      <c r="I5" s="4">
        <f t="shared" si="0"/>
        <v>-70</v>
      </c>
      <c r="K5">
        <f>PEARSON(H2:H15, I2:I15)</f>
        <v>0.95236462265314126</v>
      </c>
    </row>
    <row r="6" spans="1:13">
      <c r="A6" s="2">
        <v>3.3</v>
      </c>
      <c r="B6" s="2">
        <v>20.5</v>
      </c>
      <c r="C6" s="2">
        <v>2.7</v>
      </c>
      <c r="D6" s="2">
        <v>-34</v>
      </c>
      <c r="G6" s="4">
        <v>1.9</v>
      </c>
      <c r="H6" s="4">
        <f t="shared" si="1"/>
        <v>-63.913802083333323</v>
      </c>
      <c r="I6" s="4">
        <f t="shared" si="0"/>
        <v>-75.000000000000014</v>
      </c>
    </row>
    <row r="7" spans="1:13">
      <c r="A7" s="2">
        <v>4.4000000000000004</v>
      </c>
      <c r="B7" s="2">
        <v>18.399999999999999</v>
      </c>
      <c r="C7" s="2">
        <v>4.0999999999999996</v>
      </c>
      <c r="D7" s="2">
        <v>51</v>
      </c>
      <c r="G7" s="4">
        <v>2.5</v>
      </c>
      <c r="H7" s="4">
        <f t="shared" si="1"/>
        <v>-40.6</v>
      </c>
      <c r="I7" s="4">
        <f t="shared" si="0"/>
        <v>-45.181818181818187</v>
      </c>
    </row>
    <row r="8" spans="1:13">
      <c r="A8" s="2">
        <v>6.7</v>
      </c>
      <c r="B8" s="2">
        <v>38.299999999999997</v>
      </c>
      <c r="C8" s="2">
        <v>6.1</v>
      </c>
      <c r="D8" s="2">
        <v>55</v>
      </c>
      <c r="G8" s="4">
        <v>2.7</v>
      </c>
      <c r="H8" s="4">
        <f>MacroSpline($A$2:$A$9, $B$2:$B$9, G8)</f>
        <v>-25.180883672248786</v>
      </c>
      <c r="I8" s="4">
        <f t="shared" si="0"/>
        <v>-34</v>
      </c>
    </row>
    <row r="9" spans="1:13">
      <c r="A9" s="2">
        <v>6.9</v>
      </c>
      <c r="B9" s="2">
        <v>37.700000000000003</v>
      </c>
      <c r="C9" s="2">
        <v>6.8</v>
      </c>
      <c r="D9" s="2">
        <v>36</v>
      </c>
      <c r="G9" s="4">
        <v>3.3</v>
      </c>
      <c r="H9" s="4">
        <f t="shared" si="1"/>
        <v>20.5</v>
      </c>
      <c r="I9" s="4">
        <f t="shared" si="0"/>
        <v>3.8613445378151177</v>
      </c>
    </row>
    <row r="10" spans="1:13">
      <c r="G10" s="5">
        <v>4.0999999999999996</v>
      </c>
      <c r="H10" s="5">
        <f t="shared" si="1"/>
        <v>20.855677493494895</v>
      </c>
      <c r="I10" s="5">
        <f t="shared" si="0"/>
        <v>51</v>
      </c>
    </row>
    <row r="11" spans="1:13">
      <c r="G11" s="5">
        <v>4.4000000000000004</v>
      </c>
      <c r="H11" s="5">
        <f t="shared" si="1"/>
        <v>18.399999999999999</v>
      </c>
      <c r="I11" s="5">
        <f t="shared" si="0"/>
        <v>55.370615079365095</v>
      </c>
    </row>
    <row r="12" spans="1:13">
      <c r="G12" s="5">
        <v>6.1</v>
      </c>
      <c r="H12" s="5">
        <f t="shared" si="1"/>
        <v>33.820873002234045</v>
      </c>
      <c r="I12" s="5">
        <f t="shared" si="0"/>
        <v>55</v>
      </c>
    </row>
    <row r="13" spans="1:13">
      <c r="G13" s="5">
        <v>6.7</v>
      </c>
      <c r="H13" s="5">
        <f t="shared" si="1"/>
        <v>38.299999999999997</v>
      </c>
      <c r="I13" s="5">
        <f t="shared" si="0"/>
        <v>38.832137628095332</v>
      </c>
    </row>
    <row r="14" spans="1:13">
      <c r="G14" s="5">
        <v>6.8</v>
      </c>
      <c r="H14" s="5">
        <f t="shared" si="1"/>
        <v>38.011553857382168</v>
      </c>
      <c r="I14" s="5">
        <f t="shared" si="0"/>
        <v>36.000000000000057</v>
      </c>
    </row>
    <row r="15" spans="1:13">
      <c r="G15" s="5">
        <v>6.9</v>
      </c>
      <c r="H15" s="5">
        <f>MacroSpline($A$2:$A$9, $B$2:$B$9, G15)</f>
        <v>37.700000000000003</v>
      </c>
      <c r="I15" s="5">
        <f t="shared" si="0"/>
        <v>35.149414524044339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20151002-Selina-zonbiグラフなし.csv</vt:lpstr>
      <vt:lpstr>直線補完</vt:lpstr>
      <vt:lpstr>スプライン補完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Yokoyama Shohei</dc:creator>
  <cp:lastModifiedBy>Yokoyama Shohei</cp:lastModifiedBy>
  <dcterms:created xsi:type="dcterms:W3CDTF">2015-10-02T14:07:59Z</dcterms:created>
  <dcterms:modified xsi:type="dcterms:W3CDTF">2016-12-17T01:39:19Z</dcterms:modified>
</cp:coreProperties>
</file>