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6fcaf58e44607b/デスクトップ/自己研鑽用/FT勉強会/Stochastic Interest Rate/資料/"/>
    </mc:Choice>
  </mc:AlternateContent>
  <xr:revisionPtr revIDLastSave="154" documentId="8_{96C1A8FC-CC07-46CF-81FE-3BE38D547C8F}" xr6:coauthVersionLast="46" xr6:coauthVersionMax="46" xr10:uidLastSave="{49AB82E4-DF72-4076-B145-A1B843C5DB7E}"/>
  <bookViews>
    <workbookView xWindow="1837" yWindow="1118" windowWidth="10261" windowHeight="12562" xr2:uid="{E8BF4899-BB5B-4AE6-95FC-63AE91E58F98}"/>
  </bookViews>
  <sheets>
    <sheet name="Section_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33" i="1"/>
  <c r="F32" i="1"/>
  <c r="F31" i="1"/>
  <c r="F30" i="1"/>
  <c r="F29" i="1"/>
  <c r="F28" i="1"/>
  <c r="F27" i="1"/>
  <c r="F26" i="1"/>
  <c r="F25" i="1"/>
  <c r="F24" i="1"/>
  <c r="F23" i="1"/>
  <c r="F22" i="1"/>
  <c r="D22" i="1"/>
  <c r="I22" i="1" s="1"/>
  <c r="D23" i="1" s="1"/>
  <c r="I23" i="1" s="1"/>
  <c r="D24" i="1" l="1"/>
  <c r="I24" i="1" s="1"/>
  <c r="E13" i="1"/>
  <c r="D25" i="1" l="1"/>
  <c r="I25" i="1" l="1"/>
  <c r="D26" i="1" l="1"/>
  <c r="I26" i="1" s="1"/>
  <c r="D27" i="1" l="1"/>
  <c r="I27" i="1" s="1"/>
  <c r="D28" i="1" l="1"/>
  <c r="I28" i="1" s="1"/>
  <c r="D29" i="1" s="1"/>
  <c r="I29" i="1" s="1"/>
  <c r="D30" i="1" s="1"/>
  <c r="I30" i="1" l="1"/>
  <c r="D31" i="1" s="1"/>
  <c r="I31" i="1" l="1"/>
  <c r="D32" i="1" s="1"/>
  <c r="I32" i="1" l="1"/>
  <c r="D33" i="1" s="1"/>
  <c r="I33" i="1" s="1"/>
</calcChain>
</file>

<file path=xl/sharedStrings.xml><?xml version="1.0" encoding="utf-8"?>
<sst xmlns="http://schemas.openxmlformats.org/spreadsheetml/2006/main" count="19" uniqueCount="19">
  <si>
    <r>
      <t>Maturity T</t>
    </r>
    <r>
      <rPr>
        <b/>
        <vertAlign val="subscript"/>
        <sz val="11"/>
        <color theme="0"/>
        <rFont val="游ゴシック"/>
        <family val="3"/>
        <charset val="128"/>
        <scheme val="minor"/>
      </rPr>
      <t>i</t>
    </r>
    <phoneticPr fontId="1"/>
  </si>
  <si>
    <r>
      <t>B(0, T</t>
    </r>
    <r>
      <rPr>
        <b/>
        <vertAlign val="subscript"/>
        <sz val="11"/>
        <color theme="0"/>
        <rFont val="游ゴシック"/>
        <family val="3"/>
        <charset val="128"/>
        <scheme val="minor"/>
      </rPr>
      <t>i</t>
    </r>
    <r>
      <rPr>
        <b/>
        <sz val="11"/>
        <color theme="0"/>
        <rFont val="游ゴシック"/>
        <family val="3"/>
        <charset val="128"/>
        <scheme val="minor"/>
      </rPr>
      <t>)</t>
    </r>
    <phoneticPr fontId="1"/>
  </si>
  <si>
    <t>【Exercise 1.8】</t>
    <phoneticPr fontId="1"/>
  </si>
  <si>
    <t>【Exercise 1.7】</t>
    <phoneticPr fontId="1"/>
  </si>
  <si>
    <t>i</t>
    <phoneticPr fontId="1"/>
  </si>
  <si>
    <r>
      <t>T</t>
    </r>
    <r>
      <rPr>
        <b/>
        <vertAlign val="subscript"/>
        <sz val="11"/>
        <color theme="0"/>
        <rFont val="游ゴシック"/>
        <family val="3"/>
        <charset val="128"/>
        <scheme val="minor"/>
      </rPr>
      <t>i-1</t>
    </r>
    <phoneticPr fontId="1"/>
  </si>
  <si>
    <r>
      <t>T</t>
    </r>
    <r>
      <rPr>
        <b/>
        <vertAlign val="subscript"/>
        <sz val="11"/>
        <color theme="0"/>
        <rFont val="游ゴシック"/>
        <family val="3"/>
        <charset val="128"/>
        <scheme val="minor"/>
      </rPr>
      <t>i</t>
    </r>
    <phoneticPr fontId="1"/>
  </si>
  <si>
    <r>
      <t>L(T</t>
    </r>
    <r>
      <rPr>
        <b/>
        <vertAlign val="subscript"/>
        <sz val="11"/>
        <color theme="0"/>
        <rFont val="游ゴシック"/>
        <family val="3"/>
        <charset val="128"/>
        <scheme val="minor"/>
      </rPr>
      <t>i-1</t>
    </r>
    <r>
      <rPr>
        <b/>
        <sz val="11"/>
        <color theme="0"/>
        <rFont val="游ゴシック"/>
        <family val="3"/>
        <charset val="128"/>
        <scheme val="minor"/>
      </rPr>
      <t>,T</t>
    </r>
    <r>
      <rPr>
        <b/>
        <vertAlign val="subscript"/>
        <sz val="11"/>
        <color theme="0"/>
        <rFont val="游ゴシック"/>
        <family val="3"/>
        <charset val="128"/>
        <scheme val="minor"/>
      </rPr>
      <t>i</t>
    </r>
    <r>
      <rPr>
        <b/>
        <sz val="11"/>
        <color theme="0"/>
        <rFont val="游ゴシック"/>
        <family val="3"/>
        <charset val="128"/>
        <scheme val="minor"/>
      </rPr>
      <t>)</t>
    </r>
    <phoneticPr fontId="1"/>
  </si>
  <si>
    <t>想定元本</t>
    <rPh sb="0" eb="2">
      <t>ソウテイ</t>
    </rPh>
    <rPh sb="2" eb="4">
      <t>ガンポン</t>
    </rPh>
    <phoneticPr fontId="1"/>
  </si>
  <si>
    <t>CF</t>
    <phoneticPr fontId="1"/>
  </si>
  <si>
    <r>
      <t>S</t>
    </r>
    <r>
      <rPr>
        <b/>
        <vertAlign val="subscript"/>
        <sz val="11"/>
        <color theme="0"/>
        <rFont val="游ゴシック"/>
        <family val="3"/>
        <charset val="128"/>
        <scheme val="minor"/>
      </rPr>
      <t>1,3</t>
    </r>
    <r>
      <rPr>
        <b/>
        <sz val="11"/>
        <color theme="0"/>
        <rFont val="游ゴシック"/>
        <family val="3"/>
        <charset val="128"/>
        <scheme val="minor"/>
      </rPr>
      <t>(t)</t>
    </r>
    <phoneticPr fontId="1"/>
  </si>
  <si>
    <t>【Exercise 1.10】</t>
    <phoneticPr fontId="1"/>
  </si>
  <si>
    <r>
      <t>Length n</t>
    </r>
    <r>
      <rPr>
        <b/>
        <vertAlign val="subscript"/>
        <sz val="11"/>
        <color theme="0"/>
        <rFont val="游ゴシック"/>
        <family val="3"/>
        <charset val="128"/>
        <scheme val="minor"/>
      </rPr>
      <t>i</t>
    </r>
    <phoneticPr fontId="1"/>
  </si>
  <si>
    <r>
      <t>Maturity T</t>
    </r>
    <r>
      <rPr>
        <b/>
        <vertAlign val="subscript"/>
        <sz val="11"/>
        <color theme="0"/>
        <rFont val="游ゴシック"/>
        <family val="3"/>
        <charset val="128"/>
        <scheme val="minor"/>
      </rPr>
      <t>ni</t>
    </r>
    <phoneticPr fontId="1"/>
  </si>
  <si>
    <r>
      <t>Forward rate f</t>
    </r>
    <r>
      <rPr>
        <b/>
        <vertAlign val="subscript"/>
        <sz val="11"/>
        <color theme="0"/>
        <rFont val="游ゴシック"/>
        <family val="3"/>
        <charset val="128"/>
        <scheme val="minor"/>
      </rPr>
      <t>i</t>
    </r>
    <phoneticPr fontId="1"/>
  </si>
  <si>
    <r>
      <t>B(0, T</t>
    </r>
    <r>
      <rPr>
        <b/>
        <vertAlign val="subscript"/>
        <sz val="11"/>
        <color theme="0"/>
        <rFont val="游ゴシック"/>
        <family val="3"/>
        <charset val="128"/>
        <scheme val="minor"/>
      </rPr>
      <t>ni</t>
    </r>
    <r>
      <rPr>
        <b/>
        <sz val="11"/>
        <color theme="0"/>
        <rFont val="游ゴシック"/>
        <family val="3"/>
        <charset val="128"/>
        <scheme val="minor"/>
      </rPr>
      <t>)</t>
    </r>
    <phoneticPr fontId="1"/>
  </si>
  <si>
    <r>
      <t>τ</t>
    </r>
    <r>
      <rPr>
        <b/>
        <vertAlign val="subscript"/>
        <sz val="11"/>
        <color theme="0"/>
        <rFont val="游ゴシック"/>
        <family val="3"/>
        <charset val="128"/>
        <scheme val="minor"/>
      </rPr>
      <t>i</t>
    </r>
    <phoneticPr fontId="1"/>
  </si>
  <si>
    <r>
      <t>r</t>
    </r>
    <r>
      <rPr>
        <b/>
        <vertAlign val="subscript"/>
        <sz val="11"/>
        <color theme="0"/>
        <rFont val="游ゴシック"/>
        <family val="3"/>
        <charset val="128"/>
        <scheme val="minor"/>
      </rPr>
      <t>i</t>
    </r>
    <r>
      <rPr>
        <b/>
        <sz val="11"/>
        <color theme="0"/>
        <rFont val="游ゴシック"/>
        <family val="3"/>
        <charset val="128"/>
        <scheme val="minor"/>
      </rPr>
      <t>*B(T</t>
    </r>
    <r>
      <rPr>
        <b/>
        <vertAlign val="subscript"/>
        <sz val="11"/>
        <color theme="0"/>
        <rFont val="游ゴシック"/>
        <family val="3"/>
        <charset val="128"/>
        <scheme val="minor"/>
      </rPr>
      <t>0</t>
    </r>
    <r>
      <rPr>
        <b/>
        <sz val="11"/>
        <color theme="0"/>
        <rFont val="游ゴシック"/>
        <family val="3"/>
        <charset val="128"/>
        <scheme val="minor"/>
      </rPr>
      <t>,T</t>
    </r>
    <r>
      <rPr>
        <b/>
        <vertAlign val="subscript"/>
        <sz val="11"/>
        <color theme="0"/>
        <rFont val="游ゴシック"/>
        <family val="3"/>
        <charset val="128"/>
        <scheme val="minor"/>
      </rPr>
      <t>ni</t>
    </r>
    <r>
      <rPr>
        <b/>
        <sz val="11"/>
        <color theme="0"/>
        <rFont val="游ゴシック"/>
        <family val="3"/>
        <charset val="128"/>
        <scheme val="minor"/>
      </rPr>
      <t>)</t>
    </r>
    <phoneticPr fontId="1"/>
  </si>
  <si>
    <r>
      <t>Swaprate r</t>
    </r>
    <r>
      <rPr>
        <b/>
        <vertAlign val="subscript"/>
        <sz val="11"/>
        <color theme="0"/>
        <rFont val="游ゴシック"/>
        <family val="3"/>
        <charset val="128"/>
        <scheme val="minor"/>
      </rPr>
      <t>ni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</si>
</sst>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vertAlign val="subscript"/>
      <sz val="11"/>
      <color theme="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2" fillId="2" borderId="7" xfId="0" applyFont="1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14" fontId="0" fillId="3" borderId="10" xfId="0" applyNumberFormat="1" applyFill="1" applyBorder="1">
      <alignment vertical="center"/>
    </xf>
    <xf numFmtId="14" fontId="0" fillId="3" borderId="11" xfId="0" applyNumberFormat="1" applyFill="1" applyBorder="1">
      <alignment vertical="center"/>
    </xf>
    <xf numFmtId="176" fontId="0" fillId="3" borderId="4" xfId="0" applyNumberFormat="1" applyFill="1" applyBorder="1">
      <alignment vertical="center"/>
    </xf>
    <xf numFmtId="176" fontId="0" fillId="3" borderId="6" xfId="0" applyNumberFormat="1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2" fillId="2" borderId="20" xfId="0" applyFont="1" applyFill="1" applyBorder="1" applyAlignment="1">
      <alignment horizontal="center" vertical="center"/>
    </xf>
    <xf numFmtId="0" fontId="0" fillId="3" borderId="21" xfId="0" applyFill="1" applyBorder="1">
      <alignment vertical="center"/>
    </xf>
    <xf numFmtId="0" fontId="0" fillId="4" borderId="4" xfId="0" applyNumberFormat="1" applyFill="1" applyBorder="1">
      <alignment vertical="center"/>
    </xf>
    <xf numFmtId="0" fontId="0" fillId="4" borderId="6" xfId="0" applyNumberFormat="1" applyFill="1" applyBorder="1">
      <alignment vertical="center"/>
    </xf>
    <xf numFmtId="0" fontId="0" fillId="3" borderId="10" xfId="0" applyFill="1" applyBorder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0" fillId="3" borderId="25" xfId="0" applyFill="1" applyBorder="1">
      <alignment vertical="center"/>
    </xf>
    <xf numFmtId="0" fontId="0" fillId="3" borderId="27" xfId="0" applyFill="1" applyBorder="1">
      <alignment vertical="center"/>
    </xf>
    <xf numFmtId="0" fontId="0" fillId="3" borderId="28" xfId="0" applyFill="1" applyBorder="1">
      <alignment vertical="center"/>
    </xf>
    <xf numFmtId="14" fontId="0" fillId="3" borderId="28" xfId="0" applyNumberFormat="1" applyFill="1" applyBorder="1">
      <alignment vertical="center"/>
    </xf>
    <xf numFmtId="0" fontId="0" fillId="4" borderId="30" xfId="0" applyFill="1" applyBorder="1">
      <alignment vertical="center"/>
    </xf>
    <xf numFmtId="0" fontId="0" fillId="4" borderId="31" xfId="0" applyFill="1" applyBorder="1">
      <alignment vertical="center"/>
    </xf>
    <xf numFmtId="0" fontId="0" fillId="4" borderId="26" xfId="0" applyFill="1" applyBorder="1">
      <alignment vertical="center"/>
    </xf>
    <xf numFmtId="0" fontId="0" fillId="4" borderId="29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470E-F89F-4563-930E-324B964E5539}">
  <dimension ref="A1:J34"/>
  <sheetViews>
    <sheetView showGridLines="0" tabSelected="1" topLeftCell="D1" workbookViewId="0">
      <selection activeCell="F9" sqref="F9"/>
    </sheetView>
  </sheetViews>
  <sheetFormatPr defaultRowHeight="17.649999999999999" x14ac:dyDescent="0.7"/>
  <cols>
    <col min="2" max="2" width="14.5" customWidth="1"/>
    <col min="3" max="3" width="12.125" customWidth="1"/>
    <col min="4" max="4" width="13.4375" customWidth="1"/>
    <col min="5" max="5" width="14" customWidth="1"/>
    <col min="6" max="6" width="15.125" customWidth="1"/>
    <col min="7" max="7" width="14.625" customWidth="1"/>
  </cols>
  <sheetData>
    <row r="1" spans="1:10" ht="18" thickBot="1" x14ac:dyDescent="0.75">
      <c r="A1" s="14" t="s">
        <v>3</v>
      </c>
      <c r="B1" s="15"/>
      <c r="C1" s="15"/>
      <c r="D1" s="15"/>
      <c r="E1" s="15"/>
      <c r="F1" s="15"/>
      <c r="G1" s="15"/>
      <c r="H1" s="15"/>
      <c r="I1" s="15"/>
      <c r="J1" s="16"/>
    </row>
    <row r="2" spans="1:10" ht="19.899999999999999" thickTop="1" thickBot="1" x14ac:dyDescent="0.75">
      <c r="A2" s="17"/>
      <c r="B2" s="1" t="s">
        <v>4</v>
      </c>
      <c r="C2" s="9" t="s">
        <v>5</v>
      </c>
      <c r="D2" s="9" t="s">
        <v>6</v>
      </c>
      <c r="E2" s="2" t="s">
        <v>7</v>
      </c>
      <c r="F2" s="2" t="s">
        <v>9</v>
      </c>
      <c r="G2" s="19"/>
      <c r="H2" s="23" t="s">
        <v>8</v>
      </c>
      <c r="I2" s="24">
        <v>100</v>
      </c>
      <c r="J2" s="18"/>
    </row>
    <row r="3" spans="1:10" x14ac:dyDescent="0.7">
      <c r="A3" s="17"/>
      <c r="B3" s="3">
        <v>1</v>
      </c>
      <c r="C3" s="10">
        <v>40182</v>
      </c>
      <c r="D3" s="10">
        <v>40210</v>
      </c>
      <c r="E3" s="12">
        <v>5.1625000000000004E-3</v>
      </c>
      <c r="F3" s="25">
        <f>$I$2*E3*(D3-C3)/360</f>
        <v>4.015277777777778E-2</v>
      </c>
      <c r="G3" s="19"/>
      <c r="H3" s="19"/>
      <c r="I3" s="19"/>
      <c r="J3" s="18"/>
    </row>
    <row r="4" spans="1:10" x14ac:dyDescent="0.7">
      <c r="A4" s="17"/>
      <c r="B4" s="3">
        <v>2</v>
      </c>
      <c r="C4" s="10">
        <v>40210</v>
      </c>
      <c r="D4" s="10">
        <v>40238</v>
      </c>
      <c r="E4" s="12">
        <v>5.1938000000000002E-3</v>
      </c>
      <c r="F4" s="25">
        <f t="shared" ref="F4:F8" si="0">$I$2*E4*(D4-C4)/360</f>
        <v>4.0396222222222229E-2</v>
      </c>
      <c r="G4" s="19"/>
      <c r="H4" s="19"/>
      <c r="I4" s="19"/>
      <c r="J4" s="18"/>
    </row>
    <row r="5" spans="1:10" x14ac:dyDescent="0.7">
      <c r="A5" s="17"/>
      <c r="B5" s="3">
        <v>3</v>
      </c>
      <c r="C5" s="10">
        <v>40238</v>
      </c>
      <c r="D5" s="10">
        <v>40269</v>
      </c>
      <c r="E5" s="12">
        <v>5.4000000000000003E-3</v>
      </c>
      <c r="F5" s="25">
        <f t="shared" si="0"/>
        <v>4.6500000000000007E-2</v>
      </c>
      <c r="G5" s="19"/>
      <c r="H5" s="19"/>
      <c r="I5" s="19"/>
      <c r="J5" s="18"/>
    </row>
    <row r="6" spans="1:10" x14ac:dyDescent="0.7">
      <c r="A6" s="17"/>
      <c r="B6" s="3">
        <v>4</v>
      </c>
      <c r="C6" s="10">
        <v>40269</v>
      </c>
      <c r="D6" s="10">
        <v>40302</v>
      </c>
      <c r="E6" s="12">
        <v>5.4749999999999998E-3</v>
      </c>
      <c r="F6" s="25">
        <f t="shared" si="0"/>
        <v>5.0187499999999996E-2</v>
      </c>
      <c r="G6" s="19"/>
      <c r="H6" s="19"/>
      <c r="I6" s="19"/>
      <c r="J6" s="18"/>
    </row>
    <row r="7" spans="1:10" x14ac:dyDescent="0.7">
      <c r="A7" s="17"/>
      <c r="B7" s="3">
        <v>5</v>
      </c>
      <c r="C7" s="10">
        <v>40302</v>
      </c>
      <c r="D7" s="10">
        <v>40330</v>
      </c>
      <c r="E7" s="12">
        <v>5.5468999999999996E-3</v>
      </c>
      <c r="F7" s="25">
        <f t="shared" si="0"/>
        <v>4.3142555555555545E-2</v>
      </c>
      <c r="G7" s="19"/>
      <c r="H7" s="19"/>
      <c r="I7" s="19"/>
      <c r="J7" s="18"/>
    </row>
    <row r="8" spans="1:10" ht="18" thickBot="1" x14ac:dyDescent="0.75">
      <c r="A8" s="17"/>
      <c r="B8" s="5">
        <v>6</v>
      </c>
      <c r="C8" s="11">
        <v>40330</v>
      </c>
      <c r="D8" s="11">
        <v>40360</v>
      </c>
      <c r="E8" s="13">
        <v>5.6594000000000002E-3</v>
      </c>
      <c r="F8" s="26">
        <f>$I$2*E8*(D8-C8)/360+100</f>
        <v>100.04716166666667</v>
      </c>
      <c r="G8" s="19"/>
      <c r="H8" s="19"/>
      <c r="I8" s="19"/>
      <c r="J8" s="18"/>
    </row>
    <row r="9" spans="1:10" ht="18" thickTop="1" x14ac:dyDescent="0.7">
      <c r="A9" s="17"/>
      <c r="B9" s="19"/>
      <c r="C9" s="19"/>
      <c r="D9" s="19"/>
      <c r="E9" s="19"/>
      <c r="F9" s="19"/>
      <c r="G9" s="19"/>
      <c r="H9" s="19"/>
      <c r="I9" s="19"/>
      <c r="J9" s="18"/>
    </row>
    <row r="10" spans="1:10" ht="18" thickBot="1" x14ac:dyDescent="0.75">
      <c r="A10" s="20"/>
      <c r="B10" s="21"/>
      <c r="C10" s="21"/>
      <c r="D10" s="21"/>
      <c r="E10" s="21"/>
      <c r="F10" s="21"/>
      <c r="G10" s="21"/>
      <c r="H10" s="21"/>
      <c r="I10" s="21"/>
      <c r="J10" s="22"/>
    </row>
    <row r="11" spans="1:10" ht="18" thickBot="1" x14ac:dyDescent="0.75">
      <c r="A11" s="17" t="s">
        <v>2</v>
      </c>
      <c r="B11" s="19"/>
      <c r="C11" s="19"/>
      <c r="D11" s="19"/>
      <c r="E11" s="19"/>
      <c r="F11" s="18"/>
    </row>
    <row r="12" spans="1:10" ht="19.5" thickTop="1" x14ac:dyDescent="0.7">
      <c r="A12" s="17"/>
      <c r="B12" s="1" t="s">
        <v>0</v>
      </c>
      <c r="C12" s="2" t="s">
        <v>1</v>
      </c>
      <c r="D12" s="19"/>
      <c r="E12" s="7" t="s">
        <v>10</v>
      </c>
      <c r="F12" s="18"/>
    </row>
    <row r="13" spans="1:10" ht="18" thickBot="1" x14ac:dyDescent="0.75">
      <c r="A13" s="17"/>
      <c r="B13" s="3">
        <v>0.5</v>
      </c>
      <c r="C13" s="4">
        <v>0.97560000000000002</v>
      </c>
      <c r="D13" s="19"/>
      <c r="E13" s="8">
        <f>(C14-C18)/(0.5*SUM(C15:C18))</f>
        <v>4.9988829311885627E-2</v>
      </c>
      <c r="F13" s="18"/>
    </row>
    <row r="14" spans="1:10" x14ac:dyDescent="0.7">
      <c r="A14" s="17"/>
      <c r="B14" s="3">
        <v>1</v>
      </c>
      <c r="C14" s="4">
        <v>0.95179999999999998</v>
      </c>
      <c r="D14" s="19"/>
      <c r="E14" s="19"/>
      <c r="F14" s="18"/>
    </row>
    <row r="15" spans="1:10" x14ac:dyDescent="0.7">
      <c r="A15" s="17"/>
      <c r="B15" s="3">
        <v>1.5</v>
      </c>
      <c r="C15" s="4">
        <v>0.92859999999999998</v>
      </c>
      <c r="D15" s="19"/>
      <c r="E15" s="19"/>
      <c r="F15" s="18"/>
    </row>
    <row r="16" spans="1:10" x14ac:dyDescent="0.7">
      <c r="A16" s="17"/>
      <c r="B16" s="3">
        <v>2</v>
      </c>
      <c r="C16" s="4">
        <v>0.90600000000000003</v>
      </c>
      <c r="D16" s="19"/>
      <c r="E16" s="19"/>
      <c r="F16" s="18"/>
    </row>
    <row r="17" spans="1:10" x14ac:dyDescent="0.7">
      <c r="A17" s="17"/>
      <c r="B17" s="3">
        <v>2.5</v>
      </c>
      <c r="C17" s="4">
        <v>0.88390000000000002</v>
      </c>
      <c r="D17" s="19"/>
      <c r="E17" s="19"/>
      <c r="F17" s="18"/>
    </row>
    <row r="18" spans="1:10" ht="18" thickBot="1" x14ac:dyDescent="0.75">
      <c r="A18" s="17"/>
      <c r="B18" s="5">
        <v>3</v>
      </c>
      <c r="C18" s="6">
        <v>0.86229999999999996</v>
      </c>
      <c r="D18" s="19"/>
      <c r="E18" s="19"/>
      <c r="F18" s="18"/>
    </row>
    <row r="19" spans="1:10" ht="18.399999999999999" thickTop="1" thickBot="1" x14ac:dyDescent="0.75">
      <c r="A19" s="17"/>
      <c r="B19" s="19"/>
      <c r="C19" s="19"/>
      <c r="D19" s="19"/>
      <c r="E19" s="19"/>
      <c r="F19" s="18"/>
    </row>
    <row r="20" spans="1:10" ht="18" thickBot="1" x14ac:dyDescent="0.75">
      <c r="A20" s="14" t="s">
        <v>11</v>
      </c>
      <c r="B20" s="15"/>
      <c r="C20" s="15"/>
      <c r="D20" s="15"/>
      <c r="E20" s="15"/>
      <c r="F20" s="15"/>
      <c r="G20" s="15"/>
      <c r="H20" s="15"/>
      <c r="I20" s="15"/>
      <c r="J20" s="16"/>
    </row>
    <row r="21" spans="1:10" ht="19.149999999999999" x14ac:dyDescent="0.7">
      <c r="A21" s="17"/>
      <c r="B21" s="28" t="s">
        <v>12</v>
      </c>
      <c r="C21" s="29" t="s">
        <v>18</v>
      </c>
      <c r="D21" s="30" t="s">
        <v>15</v>
      </c>
      <c r="E21" s="19"/>
      <c r="F21" s="28" t="s">
        <v>16</v>
      </c>
      <c r="G21" s="29" t="s">
        <v>13</v>
      </c>
      <c r="H21" s="29" t="s">
        <v>14</v>
      </c>
      <c r="I21" s="30" t="s">
        <v>17</v>
      </c>
      <c r="J21" s="18"/>
    </row>
    <row r="22" spans="1:10" x14ac:dyDescent="0.7">
      <c r="A22" s="17"/>
      <c r="B22" s="31">
        <v>1</v>
      </c>
      <c r="C22" s="27">
        <v>3.7000000000000002E-3</v>
      </c>
      <c r="D22" s="35">
        <f>1/(1+B22*C22)</f>
        <v>0.9963136395337252</v>
      </c>
      <c r="E22" s="19"/>
      <c r="F22" s="31">
        <f>B22-0</f>
        <v>1</v>
      </c>
      <c r="G22" s="10">
        <v>41050</v>
      </c>
      <c r="H22" s="27">
        <v>3.6664000000000002E-3</v>
      </c>
      <c r="I22" s="37">
        <f t="shared" ref="I22:I33" si="1">C22*D22</f>
        <v>3.6863604662747836E-3</v>
      </c>
      <c r="J22" s="18"/>
    </row>
    <row r="23" spans="1:10" x14ac:dyDescent="0.7">
      <c r="A23" s="17"/>
      <c r="B23" s="31">
        <v>2</v>
      </c>
      <c r="C23" s="27">
        <v>7.4200000000000004E-3</v>
      </c>
      <c r="D23" s="35">
        <f>(1-SUM($I$22:I22))/(1+F23*C23)</f>
        <v>0.98897544175589647</v>
      </c>
      <c r="E23" s="19"/>
      <c r="F23" s="31">
        <f t="shared" ref="F23:F33" si="2">B23-B22</f>
        <v>1</v>
      </c>
      <c r="G23" s="10">
        <v>41414</v>
      </c>
      <c r="H23" s="27">
        <v>1.1169399999999999E-2</v>
      </c>
      <c r="I23" s="37">
        <f t="shared" si="1"/>
        <v>7.3381977778287522E-3</v>
      </c>
      <c r="J23" s="18"/>
    </row>
    <row r="24" spans="1:10" x14ac:dyDescent="0.7">
      <c r="A24" s="17"/>
      <c r="B24" s="31">
        <v>3</v>
      </c>
      <c r="C24" s="27">
        <v>1.205E-2</v>
      </c>
      <c r="D24" s="35">
        <f>(1-SUM($I$22:I23))/(1+F24*C24)</f>
        <v>0.97720017959181515</v>
      </c>
      <c r="E24" s="19"/>
      <c r="F24" s="31">
        <f t="shared" si="2"/>
        <v>1</v>
      </c>
      <c r="G24" s="10">
        <v>41779</v>
      </c>
      <c r="H24" s="27">
        <v>2.1423299999999999E-2</v>
      </c>
      <c r="I24" s="37">
        <f t="shared" si="1"/>
        <v>1.1775262164081373E-2</v>
      </c>
      <c r="J24" s="18"/>
    </row>
    <row r="25" spans="1:10" x14ac:dyDescent="0.7">
      <c r="A25" s="17"/>
      <c r="B25" s="31">
        <v>4</v>
      </c>
      <c r="C25" s="27">
        <v>1.6490000000000001E-2</v>
      </c>
      <c r="D25" s="35">
        <f>(1-SUM($I$22:I24))/(1+F25*C25)</f>
        <v>0.96134755835454866</v>
      </c>
      <c r="E25" s="19"/>
      <c r="F25" s="31">
        <f t="shared" si="2"/>
        <v>1</v>
      </c>
      <c r="G25" s="10">
        <v>42144</v>
      </c>
      <c r="H25" s="27">
        <v>3.0166599999999998E-2</v>
      </c>
      <c r="I25" s="37">
        <f t="shared" si="1"/>
        <v>1.5852621237266509E-2</v>
      </c>
      <c r="J25" s="18"/>
    </row>
    <row r="26" spans="1:10" x14ac:dyDescent="0.7">
      <c r="A26" s="17"/>
      <c r="B26" s="31">
        <v>5</v>
      </c>
      <c r="C26" s="27">
        <v>2.0559999999999998E-2</v>
      </c>
      <c r="D26" s="35">
        <f>(1-SUM($I$22:I25))/(1+F26*C26)</f>
        <v>0.94198044049791152</v>
      </c>
      <c r="E26" s="19"/>
      <c r="F26" s="31">
        <f t="shared" si="2"/>
        <v>1</v>
      </c>
      <c r="G26" s="10">
        <v>42510</v>
      </c>
      <c r="H26" s="27">
        <v>3.7536600000000003E-2</v>
      </c>
      <c r="I26" s="37">
        <f t="shared" si="1"/>
        <v>1.936711785663706E-2</v>
      </c>
      <c r="J26" s="18"/>
    </row>
    <row r="27" spans="1:10" x14ac:dyDescent="0.7">
      <c r="A27" s="17"/>
      <c r="B27" s="31">
        <v>7</v>
      </c>
      <c r="C27" s="27">
        <v>2.6780000000000002E-2</v>
      </c>
      <c r="D27" s="35">
        <f>(1-SUM($I$22:I26))/(1+F27*C27)</f>
        <v>0.89409282859819228</v>
      </c>
      <c r="E27" s="19"/>
      <c r="F27" s="31">
        <f t="shared" si="2"/>
        <v>2</v>
      </c>
      <c r="G27" s="10">
        <v>43241</v>
      </c>
      <c r="H27" s="27">
        <v>4.3754599999999998E-2</v>
      </c>
      <c r="I27" s="37">
        <f t="shared" si="1"/>
        <v>2.3943805949859592E-2</v>
      </c>
      <c r="J27" s="18"/>
    </row>
    <row r="28" spans="1:10" x14ac:dyDescent="0.7">
      <c r="A28" s="17"/>
      <c r="B28" s="31">
        <v>10</v>
      </c>
      <c r="C28" s="27">
        <v>3.2399999999999998E-2</v>
      </c>
      <c r="D28" s="35">
        <f>(1-SUM($I$22:I27))/(1+F28*C28)</f>
        <v>0.83670856229315715</v>
      </c>
      <c r="E28" s="19"/>
      <c r="F28" s="31">
        <f t="shared" si="2"/>
        <v>3</v>
      </c>
      <c r="G28" s="10">
        <v>44338</v>
      </c>
      <c r="H28" s="27">
        <v>4.7859199999999998E-2</v>
      </c>
      <c r="I28" s="37">
        <f t="shared" si="1"/>
        <v>2.7109357418298289E-2</v>
      </c>
      <c r="J28" s="18"/>
    </row>
    <row r="29" spans="1:10" x14ac:dyDescent="0.7">
      <c r="A29" s="17"/>
      <c r="B29" s="31">
        <v>12</v>
      </c>
      <c r="C29" s="27">
        <v>3.4799999999999998E-2</v>
      </c>
      <c r="D29" s="35">
        <f>(1-SUM($I$22:I28))/(1+F29*C29)</f>
        <v>0.83295369963514743</v>
      </c>
      <c r="E29" s="19"/>
      <c r="F29" s="31">
        <f t="shared" si="2"/>
        <v>2</v>
      </c>
      <c r="G29" s="10">
        <v>45068</v>
      </c>
      <c r="H29" s="27">
        <v>4.9728399999999999E-2</v>
      </c>
      <c r="I29" s="37">
        <f t="shared" si="1"/>
        <v>2.8986788747303129E-2</v>
      </c>
      <c r="J29" s="18"/>
    </row>
    <row r="30" spans="1:10" x14ac:dyDescent="0.7">
      <c r="A30" s="17"/>
      <c r="B30" s="31">
        <v>15</v>
      </c>
      <c r="C30" s="27">
        <v>3.7150000000000002E-2</v>
      </c>
      <c r="D30" s="35">
        <f>(1-SUM($I$22:I29))/(1+F30*C30)</f>
        <v>0.77550990902195371</v>
      </c>
      <c r="E30" s="19"/>
      <c r="F30" s="31">
        <f t="shared" si="2"/>
        <v>3</v>
      </c>
      <c r="G30" s="10">
        <v>46162</v>
      </c>
      <c r="H30" s="27">
        <v>4.9987799999999999E-2</v>
      </c>
      <c r="I30" s="37">
        <f t="shared" si="1"/>
        <v>2.8810193120165584E-2</v>
      </c>
      <c r="J30" s="18"/>
    </row>
    <row r="31" spans="1:10" x14ac:dyDescent="0.7">
      <c r="A31" s="17"/>
      <c r="B31" s="31">
        <v>20</v>
      </c>
      <c r="C31" s="27">
        <v>3.8920000000000003E-2</v>
      </c>
      <c r="D31" s="35">
        <f>(1-SUM($I$22:I30))/(1+F31*C31)</f>
        <v>0.69741360728468516</v>
      </c>
      <c r="E31" s="19"/>
      <c r="F31" s="31">
        <f t="shared" si="2"/>
        <v>5</v>
      </c>
      <c r="G31" s="10">
        <v>47988</v>
      </c>
      <c r="H31" s="27">
        <v>4.6886400000000002E-2</v>
      </c>
      <c r="I31" s="37">
        <f t="shared" si="1"/>
        <v>2.7143337595519949E-2</v>
      </c>
      <c r="J31" s="18"/>
    </row>
    <row r="32" spans="1:10" x14ac:dyDescent="0.7">
      <c r="A32" s="17"/>
      <c r="B32" s="31">
        <v>25</v>
      </c>
      <c r="C32" s="27">
        <v>3.9789999999999999E-2</v>
      </c>
      <c r="D32" s="35">
        <f>(1-SUM($I$22:I31))/(1+F32*C32)</f>
        <v>0.67224401156575753</v>
      </c>
      <c r="E32" s="19"/>
      <c r="F32" s="31">
        <f t="shared" si="2"/>
        <v>5</v>
      </c>
      <c r="G32" s="10">
        <v>49815</v>
      </c>
      <c r="H32" s="27">
        <v>4.5623799999999999E-2</v>
      </c>
      <c r="I32" s="37">
        <f t="shared" si="1"/>
        <v>2.6748589220201492E-2</v>
      </c>
      <c r="J32" s="18"/>
    </row>
    <row r="33" spans="1:10" ht="18" thickBot="1" x14ac:dyDescent="0.75">
      <c r="A33" s="17"/>
      <c r="B33" s="32">
        <v>30</v>
      </c>
      <c r="C33" s="33">
        <v>4.0250000000000001E-2</v>
      </c>
      <c r="D33" s="36">
        <f>(1-SUM($I$22:I32))/(1+F33*C33)</f>
        <v>0.64868958871722249</v>
      </c>
      <c r="E33" s="19"/>
      <c r="F33" s="32">
        <f t="shared" si="2"/>
        <v>5</v>
      </c>
      <c r="G33" s="34">
        <v>51641</v>
      </c>
      <c r="H33" s="33">
        <v>4.4658700000000003E-2</v>
      </c>
      <c r="I33" s="38">
        <f t="shared" si="1"/>
        <v>2.6109755945868205E-2</v>
      </c>
      <c r="J33" s="18"/>
    </row>
    <row r="34" spans="1:10" ht="18" thickBot="1" x14ac:dyDescent="0.75">
      <c r="A34" s="20"/>
      <c r="B34" s="21"/>
      <c r="C34" s="21"/>
      <c r="D34" s="21"/>
      <c r="E34" s="21"/>
      <c r="F34" s="21"/>
      <c r="G34" s="21"/>
      <c r="H34" s="21"/>
      <c r="I34" s="21"/>
      <c r="J34" s="2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1D28-2C62-4C74-B7C2-B08D49CB8721}">
  <dimension ref="A1"/>
  <sheetViews>
    <sheetView workbookViewId="0">
      <selection activeCell="B24" sqref="B24"/>
    </sheetView>
  </sheetViews>
  <sheetFormatPr defaultRowHeight="17.649999999999999" x14ac:dyDescent="0.7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Section_1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西村翼</dc:creator>
  <cp:lastModifiedBy>西村 翼</cp:lastModifiedBy>
  <dcterms:created xsi:type="dcterms:W3CDTF">2021-01-11T04:54:27Z</dcterms:created>
  <dcterms:modified xsi:type="dcterms:W3CDTF">2021-01-14T05:10:26Z</dcterms:modified>
</cp:coreProperties>
</file>