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tabRatio="1000" firstSheet="2" activeTab="2"/>
  </bookViews>
  <sheets>
    <sheet name="Material Pátio" sheetId="8" state="hidden" r:id="rId1"/>
    <sheet name="Home" sheetId="14" r:id="rId2"/>
    <sheet name="Revisões" sheetId="15" r:id="rId3"/>
    <sheet name="BarracaoCaroco" sheetId="17" r:id="rId4"/>
    <sheet name="PrensaCaroco" sheetId="18" r:id="rId5"/>
    <sheet name="CasaBomba" sheetId="19" r:id="rId6"/>
    <sheet name="Caldeira" sheetId="20" r:id="rId7"/>
    <sheet name="Piranha" sheetId="21" r:id="rId8"/>
    <sheet name="HotBoxValvula" sheetId="22" r:id="rId9"/>
    <sheet name="TorreSecagem" sheetId="23" r:id="rId10"/>
    <sheet name="BatedorHorizontal" sheetId="24" r:id="rId11"/>
    <sheet name="BatedorInclinado" sheetId="25" r:id="rId12"/>
    <sheet name="HL" sheetId="26" r:id="rId13"/>
    <sheet name="RoscaAlimentadora" sheetId="27" r:id="rId14"/>
    <sheet name="AlimentadorLinha001" sheetId="28" r:id="rId15"/>
    <sheet name="AlimentadorLinha002" sheetId="29" r:id="rId16"/>
    <sheet name="DescaroçadorLinha001" sheetId="30" r:id="rId17"/>
    <sheet name="DescaroçadorLinha002" sheetId="31" r:id="rId18"/>
    <sheet name="LimpaPlumas001" sheetId="32" r:id="rId19"/>
    <sheet name="LimpaPlumas002" sheetId="33" r:id="rId20"/>
    <sheet name="SmartJet" sheetId="34" r:id="rId21"/>
    <sheet name="CondensadorPrincipal" sheetId="35" r:id="rId22"/>
    <sheet name="BicaCondensador" sheetId="36" r:id="rId23"/>
    <sheet name="PrensaFardinho" sheetId="37" r:id="rId24"/>
    <sheet name="SistemaHidraulico" sheetId="38" r:id="rId25"/>
    <sheet name="CarrinhoBuscaFardo" sheetId="39" r:id="rId26"/>
    <sheet name="BarracaoUbaBriquetadeira" sheetId="40" r:id="rId27"/>
    <sheet name="Patio" sheetId="41" r:id="rId28"/>
    <sheet name="RoscaAlimentadoraCaroco" sheetId="42" r:id="rId29"/>
    <sheet name="PrensaFibrilha" sheetId="43" r:id="rId30"/>
    <sheet name="BateriaCiclones" sheetId="44" r:id="rId31"/>
    <sheet name="Briquetadeira" sheetId="45" r:id="rId32"/>
    <sheet name="VentiladorLP01" sheetId="46" r:id="rId33"/>
    <sheet name="VentiladorLP02" sheetId="47" r:id="rId34"/>
    <sheet name="VentiladorFibrilha" sheetId="48" r:id="rId35"/>
    <sheet name="VentiladorCasquinha" sheetId="49" r:id="rId36"/>
    <sheet name="VentiladorSuccao" sheetId="50" r:id="rId37"/>
    <sheet name="VentiladorCondenPrincipal" sheetId="51" r:id="rId38"/>
    <sheet name="FotoVoltaica" sheetId="52" r:id="rId39"/>
    <sheet name="CCM" sheetId="53" r:id="rId40"/>
    <sheet name="CompressorInterno" sheetId="54" r:id="rId41"/>
    <sheet name="CompressorExterno" sheetId="55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WALDEMIR IVAL LOTO</author>
  </authors>
  <commentList>
    <comment ref="M36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Serviço eletrico, peças e mao de obra componets eletricos para a maquina busa</t>
        </r>
      </text>
    </comment>
    <comment ref="N40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manutenção do patio, cascalho e serviço de terraplanagem</t>
        </r>
      </text>
    </comment>
  </commentList>
</comments>
</file>

<file path=xl/comments10.xml><?xml version="1.0" encoding="utf-8"?>
<comments xmlns="http://schemas.openxmlformats.org/spreadsheetml/2006/main">
  <authors>
    <author>algodoeira</author>
  </authors>
  <commentList>
    <comment ref="K10" authorId="0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MODIFICAÇÃO DOS MANCAIS DOS ROLOS PRINCIPAIS DO BATEDOR</t>
        </r>
      </text>
    </comment>
  </commentList>
</comments>
</file>

<file path=xl/comments11.xml><?xml version="1.0" encoding="utf-8"?>
<comments xmlns="http://schemas.openxmlformats.org/spreadsheetml/2006/main">
  <authors>
    <author>Rosana Coutinho</author>
    <author>algodoeira</author>
  </authors>
  <commentList>
    <comment ref="H18" authorId="0">
      <text>
        <r>
          <rPr>
            <sz val="9"/>
            <rFont val="Segoe UI"/>
            <charset val="134"/>
          </rPr>
          <t xml:space="preserve">
escovas fixas</t>
        </r>
      </text>
    </comment>
    <comment ref="H19" authorId="0">
      <text>
        <r>
          <rPr>
            <sz val="9"/>
            <rFont val="Segoe UI"/>
            <charset val="134"/>
          </rPr>
          <t>EIXO DO ROLO DE SERRILHAS</t>
        </r>
      </text>
    </comment>
    <comment ref="N20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BALANCEAMENTO DOS ROLOS DE SERRILHAS E ESCOVAS  4 </t>
        </r>
      </text>
    </comment>
  </commentList>
</comments>
</file>

<file path=xl/comments12.xml><?xml version="1.0" encoding="utf-8"?>
<comments xmlns="http://schemas.openxmlformats.org/spreadsheetml/2006/main">
  <authors>
    <author>WALDEMIR IVAL LOTO</author>
    <author>Rosana Coutinho</author>
  </authors>
  <commentList>
    <comment ref="E6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TROCA DOS ROLAMENTOS DA ROSCA ALIMENTADORA</t>
        </r>
      </text>
    </comment>
    <comment ref="E10" authorId="1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TROCA DE OLEO DA MOTO REDUTORA</t>
        </r>
      </text>
    </comment>
    <comment ref="B11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QUANTIDADE DE LITROS DE OLEO </t>
        </r>
      </text>
    </comment>
    <comment ref="H14" authorId="1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TROCA DA PONTA DO EIXO COM HELICOIDE</t>
        </r>
      </text>
    </comment>
    <comment ref="D15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FABRICAR PONTA DE EIXO </t>
        </r>
      </text>
    </comment>
    <comment ref="B17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SERVIÇO DE TORNO</t>
        </r>
      </text>
    </comment>
  </commentList>
</comments>
</file>

<file path=xl/comments13.xml><?xml version="1.0" encoding="utf-8"?>
<comments xmlns="http://schemas.openxmlformats.org/spreadsheetml/2006/main">
  <authors>
    <author>WALDEMIR IVAL LOTO</author>
    <author>Rosana Coutinho</author>
  </authors>
  <commentList>
    <comment ref="I4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Confeccionar um eixo reserva para safra</t>
        </r>
      </text>
    </comment>
    <comment ref="F13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Rebobinamento do motor</t>
        </r>
      </text>
    </comment>
    <comment ref="G19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compra de correias para a troca devido ao desgaste natural</t>
        </r>
      </text>
    </comment>
    <comment ref="C34" authorId="1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TROCA EM DUAS ETAPAS DAS ESCOVAS</t>
        </r>
      </text>
    </comment>
    <comment ref="I40" authorId="1">
      <text>
        <r>
          <rPr>
            <sz val="9"/>
            <rFont val="Segoe UI"/>
            <charset val="134"/>
          </rPr>
          <t xml:space="preserve">BALANCEAMENTO DE DOIS ROLOS DE ESCOVA E SERRILHAS E ROLOS DE PINOS </t>
        </r>
      </text>
    </comment>
  </commentList>
</comments>
</file>

<file path=xl/comments14.xml><?xml version="1.0" encoding="utf-8"?>
<comments xmlns="http://schemas.openxmlformats.org/spreadsheetml/2006/main">
  <authors>
    <author>WALDEMIR IVAL LOTO</author>
    <author>Rosana Coutinho</author>
    <author>algodoeira</author>
  </authors>
  <commentList>
    <comment ref="I4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Confeccionar um eixo reserva para safra</t>
        </r>
      </text>
    </comment>
    <comment ref="F13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Rebobinamento do motor</t>
        </r>
      </text>
    </comment>
    <comment ref="G19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compra de correias para a troca devido ao desgaste natural</t>
        </r>
      </text>
    </comment>
    <comment ref="C34" authorId="1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TROCA EM DUAS ETAPAS DAS ESCOVAS</t>
        </r>
      </text>
    </comment>
    <comment ref="C39" authorId="2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FAZER TROCA DO EIXO DO ROLO DE SERRILHA</t>
        </r>
      </text>
    </comment>
    <comment ref="I40" authorId="1">
      <text>
        <r>
          <rPr>
            <sz val="9"/>
            <rFont val="Segoe UI"/>
            <charset val="134"/>
          </rPr>
          <t xml:space="preserve">BALANCEAMENTO DE DOIS ROLOS DE ESCOVA E SERRILHAS E ROLOS DE PINOS </t>
        </r>
      </text>
    </comment>
  </commentList>
</comments>
</file>

<file path=xl/comments15.xml><?xml version="1.0" encoding="utf-8"?>
<comments xmlns="http://schemas.openxmlformats.org/spreadsheetml/2006/main">
  <authors>
    <author>UBA FAZ INDEPENDENCI</author>
    <author>algodoeira</author>
  </authors>
  <commentList>
    <comment ref="E7" authorId="0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GALÃO DE 20 LITROS</t>
        </r>
      </text>
    </comment>
    <comment ref="C14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COMPRA DE 100 VIDEA PRA COSTELAS</t>
        </r>
      </text>
    </comment>
    <comment ref="D17" authorId="0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200 serras para safra da kek </t>
        </r>
      </text>
    </comment>
    <comment ref="N17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200 serras da komet</t>
        </r>
      </text>
    </comment>
    <comment ref="F18" authorId="0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COMPRA DE UM JOGO RESERVA separadores de serra komet</t>
        </r>
      </text>
    </comment>
    <comment ref="E19" authorId="0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costelas komet 50 reposição</t>
        </r>
      </text>
    </comment>
  </commentList>
</comments>
</file>

<file path=xl/comments16.xml><?xml version="1.0" encoding="utf-8"?>
<comments xmlns="http://schemas.openxmlformats.org/spreadsheetml/2006/main">
  <authors>
    <author>UBA FAZ INDEPENDENCI</author>
    <author>algodoeira</author>
  </authors>
  <commentList>
    <comment ref="E7" authorId="0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GALÃO DE 20 LITROS</t>
        </r>
      </text>
    </comment>
    <comment ref="C14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COMPRA DE 100 VIDEA PRA COSTELAS</t>
        </r>
      </text>
    </comment>
    <comment ref="D17" authorId="0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200 serras para safra da kek </t>
        </r>
      </text>
    </comment>
    <comment ref="N17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200 serras da komet</t>
        </r>
      </text>
    </comment>
    <comment ref="F18" authorId="0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COMPRA DE UM JOGO RESERVA separadores de serra komet</t>
        </r>
      </text>
    </comment>
    <comment ref="E19" authorId="0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costelas komet 50 reposição</t>
        </r>
      </text>
    </comment>
    <comment ref="G27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REBOBINAR UM MOTOR</t>
        </r>
      </text>
    </comment>
    <comment ref="E34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BALANCEAMENTO DE DOIS EIXOS</t>
        </r>
      </text>
    </comment>
  </commentList>
</comments>
</file>

<file path=xl/comments17.xml><?xml version="1.0" encoding="utf-8"?>
<comments xmlns="http://schemas.openxmlformats.org/spreadsheetml/2006/main">
  <authors>
    <author>WALDEMIR IVAL LOTO</author>
    <author>algodoeira</author>
  </authors>
  <commentList>
    <comment ref="C12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MANUTENÇÃO DO ROLO DE ESCOVAS</t>
        </r>
      </text>
    </comment>
    <comment ref="C13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MANUTENÇÃO DO ROLO DE SERRILHA TROCAR GUARNIÇÃO</t>
        </r>
      </text>
    </comment>
    <comment ref="C19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ROLAMENTOS DO EIXO DE ESCOVA E SERRILHAS</t>
        </r>
      </text>
    </comment>
  </commentList>
</comments>
</file>

<file path=xl/comments18.xml><?xml version="1.0" encoding="utf-8"?>
<comments xmlns="http://schemas.openxmlformats.org/spreadsheetml/2006/main">
  <authors>
    <author>WALDEMIR IVAL LOTO</author>
    <author>algodoeira</author>
  </authors>
  <commentList>
    <comment ref="C11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MANUTENÇÃO DO ROLO DE ESCOVAS</t>
        </r>
      </text>
    </comment>
    <comment ref="C12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MANUTENÇÃO DO ROLO DE SERRILHA TROCAR GUARNIÇÃO</t>
        </r>
      </text>
    </comment>
    <comment ref="C18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ROLAMENTOS DO EIXO DE ESCOVA E SERRILHAS</t>
        </r>
      </text>
    </comment>
  </commentList>
</comments>
</file>

<file path=xl/comments19.xml><?xml version="1.0" encoding="utf-8"?>
<comments xmlns="http://schemas.openxmlformats.org/spreadsheetml/2006/main">
  <authors>
    <author>Rosana Coutinho</author>
  </authors>
  <commentList>
    <comment ref="D4" authorId="0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BARRA ROSCADA</t>
        </r>
      </text>
    </comment>
  </commentList>
</comments>
</file>

<file path=xl/comments2.xml><?xml version="1.0" encoding="utf-8"?>
<comments xmlns="http://schemas.openxmlformats.org/spreadsheetml/2006/main">
  <authors>
    <author>WALDEMIR IVAL LOTO</author>
    <author>Rosana Coutinho</author>
  </authors>
  <commentList>
    <comment ref="H4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valores para compra de tinta,cimento e materias para pintura e manutenção das canaletas de aeração</t>
        </r>
      </text>
    </comment>
    <comment ref="H5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manutenção do sistema da focking. Valor para vinda do tecnico para manutenção do scabos e sistema</t>
        </r>
      </text>
    </comment>
    <comment ref="O5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REVISAO SISTEMA</t>
        </r>
      </text>
    </comment>
    <comment ref="G7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valor para compra das placas de aeração da tubulação do caroço.substituição</t>
        </r>
      </text>
    </comment>
    <comment ref="G8" authorId="1">
      <text>
        <r>
          <rPr>
            <sz val="9"/>
            <rFont val="Segoe UI"/>
            <charset val="134"/>
          </rPr>
          <t xml:space="preserve">
compra de 20 metros de fita 10" por 20 mentros</t>
        </r>
      </text>
    </comment>
    <comment ref="O8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Troca de parte da fita do caroço por tempo de uso ( fita arrebentada ).</t>
        </r>
      </text>
    </comment>
    <comment ref="G10" authorId="0">
      <text>
        <r>
          <rPr>
            <b/>
            <sz val="9"/>
            <rFont val="Segoe UI"/>
            <charset val="134"/>
          </rPr>
          <t>WALDEMIR IVAL LOTO: TROCA DOS ROLAMENTOS DOS MOTOTRES DA AERAÇÃO</t>
        </r>
      </text>
    </comment>
    <comment ref="C14" authorId="1">
      <text>
        <r>
          <rPr>
            <sz val="9"/>
            <rFont val="Segoe UI"/>
            <charset val="134"/>
          </rPr>
          <t xml:space="preserve">
benfeitoria</t>
        </r>
      </text>
    </comment>
  </commentList>
</comments>
</file>

<file path=xl/comments20.xml><?xml version="1.0" encoding="utf-8"?>
<comments xmlns="http://schemas.openxmlformats.org/spreadsheetml/2006/main">
  <authors>
    <author>UBA FAZ INDEPENDENCI</author>
    <author>Rosana Coutinho</author>
  </authors>
  <commentList>
    <comment ref="D4" authorId="0">
      <text>
        <r>
          <rPr>
            <b/>
            <sz val="9"/>
            <rFont val="Segoe UI"/>
            <charset val="134"/>
          </rPr>
          <t>UBA FAZ INDEPENDENCIA:  AQISIÇÃO DE MANGUEIRAS RESERVA DA PRENSA DE FARDINHOS</t>
        </r>
      </text>
    </comment>
    <comment ref="C7" authorId="0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manutenção dos pistões da prensa desgarte natural</t>
        </r>
      </text>
    </comment>
    <comment ref="C12" authorId="0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aquisição de uma bomba auxiliar desgaste</t>
        </r>
      </text>
    </comment>
    <comment ref="H13" authorId="1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COMPRA DE OLEO 68</t>
        </r>
      </text>
    </comment>
    <comment ref="G14" authorId="0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filtros da prensa </t>
        </r>
      </text>
    </comment>
    <comment ref="I15" authorId="1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SERVIÇO DE MANUTENÇÃO DA PRENSA BUSA</t>
        </r>
      </text>
    </comment>
  </commentList>
</comments>
</file>

<file path=xl/comments21.xml><?xml version="1.0" encoding="utf-8"?>
<comments xmlns="http://schemas.openxmlformats.org/spreadsheetml/2006/main">
  <authors>
    <author>UBA FAZ INDEPENDENCI</author>
  </authors>
  <commentList>
    <comment ref="E12" authorId="0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filto de micragem abaix de 10 micras</t>
        </r>
      </text>
    </comment>
  </commentList>
</comments>
</file>

<file path=xl/comments22.xml><?xml version="1.0" encoding="utf-8"?>
<comments xmlns="http://schemas.openxmlformats.org/spreadsheetml/2006/main">
  <authors>
    <author>algodoeira</author>
    <author>UBA FAZ INDEPENDENCI</author>
    <author>Rosana Coutinho</author>
    <author>Gerente</author>
  </authors>
  <commentList>
    <comment ref="C4" authorId="0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troca do forro de pvc da sala superior</t>
        </r>
      </text>
    </comment>
    <comment ref="M4" authorId="0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troca dos vasos dos banheiros</t>
        </r>
      </text>
    </comment>
    <comment ref="E8" authorId="1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pintura do piso briquetadeira</t>
        </r>
      </text>
    </comment>
    <comment ref="I9" authorId="2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FILTROS </t>
        </r>
      </text>
    </comment>
    <comment ref="H11" authorId="1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compra de um assoprador eletrico</t>
        </r>
      </text>
    </comment>
    <comment ref="C12" authorId="0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tspa buracos do telhado da UBA</t>
        </r>
      </text>
    </comment>
    <comment ref="D12" authorId="3">
      <text>
        <r>
          <rPr>
            <sz val="9"/>
            <rFont val="Segoe UI"/>
            <charset val="134"/>
          </rPr>
          <t xml:space="preserve">
Lavar o telhado do Uba</t>
        </r>
      </text>
    </comment>
    <comment ref="M13" authorId="0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PINTURA DOS BARRACÕES DA UBA INTERNOS E EXTERNOS</t>
        </r>
      </text>
    </comment>
    <comment ref="C14" authorId="0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compra de 1 not bock</t>
        </r>
      </text>
    </comment>
    <comment ref="I15" authorId="2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REVISÃO DOS AR CONDICIONADOS</t>
        </r>
      </text>
    </comment>
    <comment ref="I16" authorId="2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REVISÃO DA CAMERA FRIA</t>
        </r>
      </text>
    </comment>
    <comment ref="H17" authorId="1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compra de uma impressora classificação</t>
        </r>
      </text>
    </comment>
    <comment ref="M19" authorId="0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manutenção das portas de vidros e janelas da UBA</t>
        </r>
      </text>
    </comment>
    <comment ref="C22" authorId="1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manutenção roçadeiras</t>
        </r>
      </text>
    </comment>
  </commentList>
</comments>
</file>

<file path=xl/comments23.xml><?xml version="1.0" encoding="utf-8"?>
<comments xmlns="http://schemas.openxmlformats.org/spreadsheetml/2006/main">
  <authors>
    <author>UBA FAZ INDEPENDENCI</author>
    <author>algodoeira</author>
  </authors>
  <commentList>
    <comment ref="H4" authorId="0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40 CAGRAS DE CASCALHO</t>
        </r>
      </text>
    </comment>
    <comment ref="H6" authorId="0">
      <text>
        <r>
          <rPr>
            <b/>
            <sz val="9"/>
            <rFont val="Segoe UI"/>
            <charset val="134"/>
          </rPr>
          <t xml:space="preserve">UBA FAZ INDEPENDENCIA:
</t>
        </r>
        <r>
          <rPr>
            <sz val="9"/>
            <rFont val="Segoe UI"/>
            <charset val="134"/>
          </rPr>
          <t xml:space="preserve">
COMPRA DE LUMINARIAS DE LED PARA O PATIO</t>
        </r>
      </text>
    </comment>
    <comment ref="M11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MEDIÇÃO E TROCA DE PONTEIRAS</t>
        </r>
      </text>
    </comment>
    <comment ref="C14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SERVIÇO DE RETROESCAVADEIRA PARA LIMPEZA OS CANAIS DE AGUA DO PATIO</t>
        </r>
      </text>
    </comment>
  </commentList>
</comments>
</file>

<file path=xl/comments24.xml><?xml version="1.0" encoding="utf-8"?>
<comments xmlns="http://schemas.openxmlformats.org/spreadsheetml/2006/main">
  <authors>
    <author>UBA FAZ INDEPENDENCI</author>
    <author>algodoeira</author>
  </authors>
  <commentList>
    <comment ref="G15" authorId="0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TROCA DE PARTE DA FITA DO CAROÇO</t>
        </r>
      </text>
    </comment>
    <comment ref="C19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OLE 680 PARA MOTOREDUTORA</t>
        </r>
      </text>
    </comment>
  </commentList>
</comments>
</file>

<file path=xl/comments25.xml><?xml version="1.0" encoding="utf-8"?>
<comments xmlns="http://schemas.openxmlformats.org/spreadsheetml/2006/main">
  <authors>
    <author>UBA FAZ INDEPENDENCI</author>
  </authors>
  <commentList>
    <comment ref="D4" authorId="0">
      <text>
        <r>
          <rPr>
            <b/>
            <sz val="9"/>
            <rFont val="Segoe UI"/>
            <charset val="134"/>
          </rPr>
          <t xml:space="preserve">UBA FAZ INDEPENDENCIA:
</t>
        </r>
        <r>
          <rPr>
            <sz val="9"/>
            <rFont val="Segoe UI"/>
            <charset val="134"/>
          </rPr>
          <t>OLEO 68 120 LITRO A 28,7</t>
        </r>
      </text>
    </comment>
  </commentList>
</comments>
</file>

<file path=xl/comments26.xml><?xml version="1.0" encoding="utf-8"?>
<comments xmlns="http://schemas.openxmlformats.org/spreadsheetml/2006/main">
  <authors>
    <author>UBA FAZ INDEPENDENCI</author>
    <author>algodoeira</author>
  </authors>
  <commentList>
    <comment ref="D5" authorId="0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TROCA DE UMA CURVA INTERNA</t>
        </r>
      </text>
    </comment>
    <comment ref="J9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PINTURA DA BATERIA DE CICLONES</t>
        </r>
      </text>
    </comment>
    <comment ref="J16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SERVIÇO DE ADEQUAÇÃO DA PASSARELA</t>
        </r>
      </text>
    </comment>
    <comment ref="J18" authorId="1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FUNIILARIA</t>
        </r>
      </text>
    </comment>
  </commentList>
</comments>
</file>

<file path=xl/comments27.xml><?xml version="1.0" encoding="utf-8"?>
<comments xmlns="http://schemas.openxmlformats.org/spreadsheetml/2006/main">
  <authors>
    <author>algodoeira</author>
    <author>UBA FAZ INDEPENDENCI</author>
  </authors>
  <commentList>
    <comment ref="D4" authorId="0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OLEO DA BRIQUETADEIRA SP 680</t>
        </r>
      </text>
    </comment>
    <comment ref="D8" authorId="1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KIT DE REPAROS DA BRIQUETADEIRA</t>
        </r>
      </text>
    </comment>
    <comment ref="E12" authorId="1">
      <text>
        <r>
          <rPr>
            <b/>
            <sz val="9"/>
            <rFont val="Segoe UI"/>
            <charset val="134"/>
          </rPr>
          <t>UBA FAZ INDEPENDENCI:</t>
        </r>
        <r>
          <rPr>
            <sz val="9"/>
            <rFont val="Segoe UI"/>
            <charset val="134"/>
          </rPr>
          <t xml:space="preserve">
FUSIVEIS</t>
        </r>
      </text>
    </comment>
    <comment ref="L22" authorId="0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SERVIÇO DE FUNILARIA E MAO DE OBRA DO CICLONE DA BRIQUETADEIRA</t>
        </r>
      </text>
    </comment>
  </commentList>
</comments>
</file>

<file path=xl/comments28.xml><?xml version="1.0" encoding="utf-8"?>
<comments xmlns="http://schemas.openxmlformats.org/spreadsheetml/2006/main">
  <authors>
    <author>Rosana Coutinho</author>
  </authors>
  <commentList>
    <comment ref="I15" authorId="0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REFERENTE A BALANECAMENTO</t>
        </r>
      </text>
    </comment>
  </commentList>
</comments>
</file>

<file path=xl/comments29.xml><?xml version="1.0" encoding="utf-8"?>
<comments xmlns="http://schemas.openxmlformats.org/spreadsheetml/2006/main">
  <authors>
    <author>Rosana Coutinho</author>
  </authors>
  <commentList>
    <comment ref="I15" authorId="0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REFERENTE A BALANECAMENTO</t>
        </r>
      </text>
    </comment>
  </commentList>
</comments>
</file>

<file path=xl/comments3.xml><?xml version="1.0" encoding="utf-8"?>
<comments xmlns="http://schemas.openxmlformats.org/spreadsheetml/2006/main">
  <authors>
    <author>WALDEMIR IVAL LOTO</author>
    <author>Rosana Coutinho</author>
    <author>algodoeira</author>
  </authors>
  <commentList>
    <comment ref="D4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Troca do retentor do guia do pistão</t>
        </r>
      </text>
    </comment>
    <comment ref="C5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Troca do oleo hidraulico da prensa do caroço</t>
        </r>
      </text>
    </comment>
    <comment ref="G9" authorId="1">
      <text>
        <r>
          <rPr>
            <sz val="9"/>
            <rFont val="Segoe UI"/>
            <charset val="134"/>
          </rPr>
          <t>rebobinar motor e troca doacoplamento</t>
        </r>
      </text>
    </comment>
    <comment ref="L15" authorId="2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fazer revisão dos trilhos da prensa de caroço</t>
        </r>
      </text>
    </comment>
  </commentList>
</comments>
</file>

<file path=xl/comments30.xml><?xml version="1.0" encoding="utf-8"?>
<comments xmlns="http://schemas.openxmlformats.org/spreadsheetml/2006/main">
  <authors>
    <author>Rosana Coutinho</author>
  </authors>
  <commentList>
    <comment ref="I15" authorId="0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REFERENTE A BALANECAMENTO</t>
        </r>
      </text>
    </comment>
  </commentList>
</comments>
</file>

<file path=xl/comments31.xml><?xml version="1.0" encoding="utf-8"?>
<comments xmlns="http://schemas.openxmlformats.org/spreadsheetml/2006/main">
  <authors>
    <author>Rosana Coutinho</author>
  </authors>
  <commentList>
    <comment ref="I15" authorId="0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REFERENTE A BALANECAMENTO</t>
        </r>
      </text>
    </comment>
  </commentList>
</comments>
</file>

<file path=xl/comments32.xml><?xml version="1.0" encoding="utf-8"?>
<comments xmlns="http://schemas.openxmlformats.org/spreadsheetml/2006/main">
  <authors>
    <author>Rosana Coutinho</author>
  </authors>
  <commentList>
    <comment ref="I15" authorId="0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REFERENTE A BALANECAMENTO</t>
        </r>
      </text>
    </comment>
  </commentList>
</comments>
</file>

<file path=xl/comments33.xml><?xml version="1.0" encoding="utf-8"?>
<comments xmlns="http://schemas.openxmlformats.org/spreadsheetml/2006/main">
  <authors>
    <author>Rosana Coutinho</author>
  </authors>
  <commentList>
    <comment ref="I15" authorId="0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REFERENTE A BALANECAMENTO</t>
        </r>
      </text>
    </comment>
  </commentList>
</comments>
</file>

<file path=xl/comments34.xml><?xml version="1.0" encoding="utf-8"?>
<comments xmlns="http://schemas.openxmlformats.org/spreadsheetml/2006/main">
  <authors>
    <author>Rosana Coutinho</author>
  </authors>
  <commentList>
    <comment ref="G4" authorId="0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CANVERSOR WARE LESS</t>
        </r>
      </text>
    </comment>
    <comment ref="H4" authorId="0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TELA 10.1" PARA IHM</t>
        </r>
      </text>
    </comment>
    <comment ref="I5" authorId="0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RELE  CABIAMENTO BORNES </t>
        </r>
      </text>
    </comment>
    <comment ref="H6" authorId="0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PAINEL </t>
        </r>
      </text>
    </comment>
    <comment ref="I8" authorId="0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SAFT START EATON MAIOR 220/380</t>
        </r>
      </text>
    </comment>
    <comment ref="I13" authorId="0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ACOMPANHAMENTO E RASTREIO DO SISTEMA DA UBA</t>
        </r>
      </text>
    </comment>
    <comment ref="I14" authorId="0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ACOMPANHAMENTO SAFRA</t>
        </r>
      </text>
    </comment>
  </commentList>
</comments>
</file>

<file path=xl/comments35.xml><?xml version="1.0" encoding="utf-8"?>
<comments xmlns="http://schemas.openxmlformats.org/spreadsheetml/2006/main">
  <authors>
    <author>algodoeira</author>
  </authors>
  <commentList>
    <comment ref="C4" authorId="0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PREÇO DO GALÃO DE OLEO MINERAL</t>
        </r>
      </text>
    </comment>
    <comment ref="E4" authorId="0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PREÇO DO GALÃO DE OLEO MINERAL</t>
        </r>
      </text>
    </comment>
    <comment ref="G4" authorId="0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PREÇO DO GALÃO DE OLEO MINERAL</t>
        </r>
      </text>
    </comment>
  </commentList>
</comments>
</file>

<file path=xl/comments4.xml><?xml version="1.0" encoding="utf-8"?>
<comments xmlns="http://schemas.openxmlformats.org/spreadsheetml/2006/main">
  <authors>
    <author>algodoeira</author>
    <author>WALDEMIR IVAL LOTO</author>
  </authors>
  <commentList>
    <comment ref="L4" authorId="0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troca de disjuntor eletrico e contatos , botão liga desliga</t>
        </r>
      </text>
    </comment>
    <comment ref="D6" authorId="1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Troca do oleo do motor,filtro de diesel</t>
        </r>
      </text>
    </comment>
    <comment ref="L7" authorId="0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vslvula solenoide para a caixa de agua e boia eletrica</t>
        </r>
      </text>
    </comment>
    <comment ref="C10" authorId="1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Troca dos extintores vencidos conta manutenção benfeitoria</t>
        </r>
      </text>
    </comment>
    <comment ref="H10" authorId="1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Recarga dos extintores vencidos</t>
        </r>
      </text>
    </comment>
    <comment ref="G12" authorId="1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Aquisição de bicos,redução,</t>
        </r>
      </text>
    </comment>
  </commentList>
</comments>
</file>

<file path=xl/comments5.xml><?xml version="1.0" encoding="utf-8"?>
<comments xmlns="http://schemas.openxmlformats.org/spreadsheetml/2006/main">
  <authors>
    <author>Rosana Coutinho</author>
    <author>WALDEMIR IVAL LOTO</author>
    <author>algodoeira</author>
  </authors>
  <commentList>
    <comment ref="I4" authorId="0">
      <text>
        <r>
          <rPr>
            <sz val="9"/>
            <rFont val="Segoe UI"/>
            <charset val="134"/>
          </rPr>
          <t>serviço de revisão geral da estrutura da caldeira</t>
        </r>
      </text>
    </comment>
    <comment ref="H5" authorId="1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Troca do selo mecanico da bomba da caixa de agua</t>
        </r>
      </text>
    </comment>
    <comment ref="G7" authorId="1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troca dos rolamentos do motor</t>
        </r>
      </text>
    </comment>
    <comment ref="G8" authorId="1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troca do oleo e manutenção do redutor</t>
        </r>
      </text>
    </comment>
    <comment ref="I12" authorId="1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troca do contactor </t>
        </r>
      </text>
    </comment>
    <comment ref="M14" authorId="2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MANDRILHAMENTO DOS TUBOS DA CALDEIRA</t>
        </r>
      </text>
    </comment>
    <comment ref="I15" authorId="1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troca da valvula de liberação do vapor aquisição de valvulas de aliviio e registros de pressão</t>
        </r>
      </text>
    </comment>
    <comment ref="F17" authorId="0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pintura do chão e paredes</t>
        </r>
      </text>
    </comment>
    <comment ref="L20" authorId="2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serviço de funilaria e balanceamento</t>
        </r>
      </text>
    </comment>
  </commentList>
</comments>
</file>

<file path=xl/comments6.xml><?xml version="1.0" encoding="utf-8"?>
<comments xmlns="http://schemas.openxmlformats.org/spreadsheetml/2006/main">
  <authors>
    <author>WALDEMIR IVAL LOTO</author>
    <author>Rosana Coutinho</author>
  </authors>
  <commentList>
    <comment ref="F4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orçamento de 10 rolamentos para os batedores da piranha</t>
        </r>
      </text>
    </comment>
    <comment ref="H8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Aquisição de 9 correias</t>
        </r>
      </text>
    </comment>
    <comment ref="G9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orçamento de 10 rolamentos</t>
        </r>
      </text>
    </comment>
    <comment ref="E10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orçamento de 10 rolamentos</t>
        </r>
      </text>
    </comment>
    <comment ref="F17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Aqiusição de 12 mancais para batedor da piranha</t>
        </r>
      </text>
    </comment>
    <comment ref="E19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aquisição de 20 borrachas </t>
        </r>
      </text>
    </comment>
    <comment ref="H20" authorId="1">
      <text>
        <r>
          <rPr>
            <b/>
            <sz val="9"/>
            <rFont val="Segoe UI"/>
            <charset val="134"/>
          </rPr>
          <t>Rosana Coutinho:</t>
        </r>
        <r>
          <rPr>
            <sz val="9"/>
            <rFont val="Segoe UI"/>
            <charset val="134"/>
          </rPr>
          <t xml:space="preserve">
tela 10" do ihm da prensa e conversor do programa</t>
        </r>
      </text>
    </comment>
  </commentList>
</comments>
</file>

<file path=xl/comments7.xml><?xml version="1.0" encoding="utf-8"?>
<comments xmlns="http://schemas.openxmlformats.org/spreadsheetml/2006/main">
  <authors>
    <author>WALDEMIR IVAL LOTO</author>
  </authors>
  <commentList>
    <comment ref="D15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Aquisição das borrachas da valvula</t>
        </r>
      </text>
    </comment>
  </commentList>
</comments>
</file>

<file path=xl/comments8.xml><?xml version="1.0" encoding="utf-8"?>
<comments xmlns="http://schemas.openxmlformats.org/spreadsheetml/2006/main">
  <authors>
    <author>algodoeira</author>
  </authors>
  <commentList>
    <comment ref="L13" authorId="0">
      <text>
        <r>
          <rPr>
            <b/>
            <sz val="9"/>
            <rFont val="Arial"/>
            <charset val="134"/>
          </rPr>
          <t>algodoeira:</t>
        </r>
        <r>
          <rPr>
            <sz val="9"/>
            <rFont val="Arial"/>
            <charset val="134"/>
          </rPr>
          <t xml:space="preserve">
FUNILARIA</t>
        </r>
      </text>
    </comment>
  </commentList>
</comments>
</file>

<file path=xl/comments9.xml><?xml version="1.0" encoding="utf-8"?>
<comments xmlns="http://schemas.openxmlformats.org/spreadsheetml/2006/main">
  <authors>
    <author>WALDEMIR IVAL LOTO</author>
  </authors>
  <commentList>
    <comment ref="F10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Troca dos mancias da valvula de vedação</t>
        </r>
      </text>
    </comment>
    <comment ref="C16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troca dos moancais dos eixos</t>
        </r>
      </text>
    </comment>
    <comment ref="C32" authorId="0">
      <text>
        <r>
          <rPr>
            <b/>
            <sz val="9"/>
            <rFont val="Segoe UI"/>
            <charset val="134"/>
          </rPr>
          <t>WALDEMIR IVAL LOTO:</t>
        </r>
        <r>
          <rPr>
            <sz val="9"/>
            <rFont val="Segoe UI"/>
            <charset val="134"/>
          </rPr>
          <t xml:space="preserve">
Troca dos rolamentos dos eixos do batedor</t>
        </r>
      </text>
    </comment>
  </commentList>
</comments>
</file>

<file path=xl/sharedStrings.xml><?xml version="1.0" encoding="utf-8"?>
<sst xmlns="http://schemas.openxmlformats.org/spreadsheetml/2006/main" count="1448" uniqueCount="552">
  <si>
    <t>PLANILHA DE CONTROLE DE MATERIAL PÁTIO</t>
  </si>
  <si>
    <t>Material</t>
  </si>
  <si>
    <t>Quantidade</t>
  </si>
  <si>
    <t>Situação</t>
  </si>
  <si>
    <t>Observações</t>
  </si>
  <si>
    <t xml:space="preserve">Touca Laranjada </t>
  </si>
  <si>
    <t>Ok</t>
  </si>
  <si>
    <t>Safra 18/19 Usada</t>
  </si>
  <si>
    <t>Safra 18/19 Nova</t>
  </si>
  <si>
    <t>Safra 19/20 Nova</t>
  </si>
  <si>
    <t>Totalizando</t>
  </si>
  <si>
    <t>Lona Transparente</t>
  </si>
  <si>
    <t>Obs.: A cada 4 Blocos gasta uma bobina transparente</t>
  </si>
  <si>
    <t xml:space="preserve">Madeira Eucalipto </t>
  </si>
  <si>
    <t>36 Unid x 300 Blocos</t>
  </si>
  <si>
    <t>Obs.: Gasta 36 toco por bloco e cada M³ tem 25 toco,</t>
  </si>
  <si>
    <t xml:space="preserve">sendo 1,44 M³ por bloco, isso da um total de 432 M³ </t>
  </si>
  <si>
    <t>Madeira Caibro 3,5x5x5</t>
  </si>
  <si>
    <t>Safra 18/19 Usado</t>
  </si>
  <si>
    <t>Obs.: A cada bloco gasta 30 unidades de caibro.</t>
  </si>
  <si>
    <t>Corda Verde 4mm</t>
  </si>
  <si>
    <t>Corda Verde 8mm</t>
  </si>
  <si>
    <t>Descrição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</si>
  <si>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</si>
  <si>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</si>
  <si>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</si>
  <si>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</si>
  <si>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</si>
  <si>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</si>
  <si>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</si>
  <si>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</si>
  <si>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</si>
  <si>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</si>
  <si>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</si>
  <si>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</si>
  <si>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VALOR TOTAL</t>
  </si>
  <si>
    <t>REVISÕES - SAFRA - 24/25</t>
  </si>
  <si>
    <t>BarracaoCaroco</t>
  </si>
  <si>
    <t>CasaBomba</t>
  </si>
  <si>
    <t>Caldeira</t>
  </si>
  <si>
    <t>Piranha</t>
  </si>
  <si>
    <t>PrensaCaroco</t>
  </si>
  <si>
    <t>HotBoxValvula</t>
  </si>
  <si>
    <t>TorreSecagem</t>
  </si>
  <si>
    <t>BatedorHorizontal</t>
  </si>
  <si>
    <t>BatedorInclinado</t>
  </si>
  <si>
    <t>HL</t>
  </si>
  <si>
    <t>RoscaAlimentadora</t>
  </si>
  <si>
    <t>AlimentadorLinha001</t>
  </si>
  <si>
    <t>AlimentadorLinha002</t>
  </si>
  <si>
    <t>DescaroçadorLinha001</t>
  </si>
  <si>
    <t>DescaroçadorLinha002</t>
  </si>
  <si>
    <t>LimpaPlumas001</t>
  </si>
  <si>
    <t>LimpaPlumas002</t>
  </si>
  <si>
    <t>SmartJet</t>
  </si>
  <si>
    <t>CondensadorPrincipal</t>
  </si>
  <si>
    <t>BicaCondensador</t>
  </si>
  <si>
    <t>PrensaFardinho</t>
  </si>
  <si>
    <t>SistemaHidraulico</t>
  </si>
  <si>
    <t>CarrinhoBuscaFardo</t>
  </si>
  <si>
    <t>PrensaFibrilha</t>
  </si>
  <si>
    <t>VentiladorLP01</t>
  </si>
  <si>
    <t>VentiladorLP02</t>
  </si>
  <si>
    <t>VentiladorFibrilha</t>
  </si>
  <si>
    <t>VentiladorCasquinha</t>
  </si>
  <si>
    <t>VentiladorSuccao</t>
  </si>
  <si>
    <t>VentiladorCondenPrincipal</t>
  </si>
  <si>
    <t>CompressorInterno</t>
  </si>
  <si>
    <t>RoscaAlimentadoraCaroco</t>
  </si>
  <si>
    <t>CompressorExterno</t>
  </si>
  <si>
    <t>CCM</t>
  </si>
  <si>
    <t>FotoVoltaica</t>
  </si>
  <si>
    <t>Briquetadeira</t>
  </si>
  <si>
    <t>BateriaCiclones</t>
  </si>
  <si>
    <t>Patio</t>
  </si>
  <si>
    <t>BarracaoUbaBriquetadeira</t>
  </si>
  <si>
    <t>DIVERSOS</t>
  </si>
  <si>
    <t>TOTAL</t>
  </si>
  <si>
    <t>EQUIPAMENTO:  BARRACÃO CAROÇO</t>
  </si>
  <si>
    <t>ATIVO: 001</t>
  </si>
  <si>
    <t xml:space="preserve">MAIO </t>
  </si>
  <si>
    <t>ESTRUTURA DE ALVENARIA</t>
  </si>
  <si>
    <t>SISTEMA DE TERMOMETRIA DA FOKING</t>
  </si>
  <si>
    <t>CABOS DA TERMOMETRIA</t>
  </si>
  <si>
    <t>PROTEÇÃO DOS TUNEIS DE VENTILAÇÃO</t>
  </si>
  <si>
    <t>FITA TRANSPORTADORA DE CAROÇO</t>
  </si>
  <si>
    <t>ROTES DA FITA</t>
  </si>
  <si>
    <t xml:space="preserve">MOTOR </t>
  </si>
  <si>
    <t>FITA TRANSPORTADORA DE CAROÇO INTERNA</t>
  </si>
  <si>
    <t>CARRINHO DA FITA</t>
  </si>
  <si>
    <t>ROLAMENTO DE MOTOR 6207</t>
  </si>
  <si>
    <t>ILUNIMAÇÃO DO BARRACÃO</t>
  </si>
  <si>
    <t>OUTROS</t>
  </si>
  <si>
    <t>EQUIPAMENTO:  PRENSA DO CARORÇO</t>
  </si>
  <si>
    <t>ATIVO: 002</t>
  </si>
  <si>
    <t>PISTÕES  DO CALCADOR DA PRENSA</t>
  </si>
  <si>
    <t>OLEO 68 HIDRAULICO</t>
  </si>
  <si>
    <t>GUIAS DE TECNIL</t>
  </si>
  <si>
    <t>MANGUEIRAS HIDRAULICAS</t>
  </si>
  <si>
    <t>MOTO REDUTOR COM CORRENTE</t>
  </si>
  <si>
    <t>MOTOR DE 5.0 CV</t>
  </si>
  <si>
    <t>QUADRO DE COMANDO</t>
  </si>
  <si>
    <t>PAINEL OPERACIONAL DO CAROÇO</t>
  </si>
  <si>
    <t>CABOS PP 5MM</t>
  </si>
  <si>
    <t>ROLAMENTO DO MOTOR 6209</t>
  </si>
  <si>
    <t>ROLAMENTO DA MOTO REDUTOR 6203</t>
  </si>
  <si>
    <t>EQUIPAMENTO:  CASA DE BOMBA</t>
  </si>
  <si>
    <t>ATIVO: 003</t>
  </si>
  <si>
    <t>QUADRO DE COMANDO DA BOMBA PRINCIPAL</t>
  </si>
  <si>
    <t>QUADRO DA SIRENE DE EMERGENCIA</t>
  </si>
  <si>
    <t>MOTOR DIESEL AUXILIAR</t>
  </si>
  <si>
    <t>CAIXA DE AGUA</t>
  </si>
  <si>
    <t>TUBULAÇÃO DE FERRO DO SISTEMA</t>
  </si>
  <si>
    <t>QUADRO DE INCENIO</t>
  </si>
  <si>
    <t>EXTINTORES UBA</t>
  </si>
  <si>
    <t>HIDRANTES</t>
  </si>
  <si>
    <t>ESGUICHO DE 1.1/2"</t>
  </si>
  <si>
    <t>MANGUEIRAS DE 2"1/2</t>
  </si>
  <si>
    <t>REDUÇÕES 2.1/2" PARA 1.1/2"</t>
  </si>
  <si>
    <t>EQUIPAMENTO:  CALDEIRA</t>
  </si>
  <si>
    <t>ATIVO: 004</t>
  </si>
  <si>
    <t>CALDEIRA DE  KG DE VAPOR</t>
  </si>
  <si>
    <t>BOMBA DE AGUA DA CAIXA 3.0 CV</t>
  </si>
  <si>
    <t>SISTEMA DE VAPOR</t>
  </si>
  <si>
    <t>MOTOR 0,75 CV DA ROSCA</t>
  </si>
  <si>
    <t>MOTO REDUTOR 3,0 CV</t>
  </si>
  <si>
    <t>MOTOR   VENTILADOR DA CASQUINHA</t>
  </si>
  <si>
    <t>MOTO BOMBA  ALIMENTAÇÃO DA CALDEIRA</t>
  </si>
  <si>
    <t>VISOR ( MANOMETROS )</t>
  </si>
  <si>
    <t>PAINEL DE CONTROLE</t>
  </si>
  <si>
    <t xml:space="preserve">MOTOR DO EXAUSTOR </t>
  </si>
  <si>
    <t>TUBULAÇÃO DO SISTEMA DE VAPOR</t>
  </si>
  <si>
    <t xml:space="preserve">TUBULAÇÃO DE RETORNO DE VAPOR </t>
  </si>
  <si>
    <t>MTO REDUTOR 3,0 CV  CARRINHO DA LENHA</t>
  </si>
  <si>
    <t>BARRACÃO DA CALDEIRA</t>
  </si>
  <si>
    <t>CAIXA DE AGUA DE RETORNO DE VAPOR</t>
  </si>
  <si>
    <t xml:space="preserve">MOTOR AS SUCÇÃO DE FUMAÇA 15 CV </t>
  </si>
  <si>
    <t>EXAUSTOR DE SUCÇÃO DE FUMAÇA</t>
  </si>
  <si>
    <t>EQUIPAMENTO:  DESAGREGADOR DE MODULOS ( PIRANHA )</t>
  </si>
  <si>
    <t>ATIVO: 005</t>
  </si>
  <si>
    <t>ROLAMENTO G 210.31.V22</t>
  </si>
  <si>
    <t>TECNIL DO ABRIDOR</t>
  </si>
  <si>
    <t>ROLO DA CAMA DA PIRANHA</t>
  </si>
  <si>
    <t>CORREIA C 82</t>
  </si>
  <si>
    <t>CORREIA B 133</t>
  </si>
  <si>
    <t>MANCAL P 210</t>
  </si>
  <si>
    <t>ROLAMENTO G 207.31</t>
  </si>
  <si>
    <t>CORRENTE ASA 80</t>
  </si>
  <si>
    <t>EMENDA ASA 80</t>
  </si>
  <si>
    <t>CORRENTE ASA 80 DUPLA</t>
  </si>
  <si>
    <t>ENGRENAGEM 86 DENTES DUPLA8</t>
  </si>
  <si>
    <t>ENGRENAGEM  22 DENTES SIMPLES DA CAMA</t>
  </si>
  <si>
    <t>ENGRENAGEM 118 DENTES SIMPLES</t>
  </si>
  <si>
    <t>MANCAL P 214</t>
  </si>
  <si>
    <t>ROLAMENTO DA VALVULA G 214</t>
  </si>
  <si>
    <t>VALVULA DA PIRANHA1</t>
  </si>
  <si>
    <t>EQUIPAMENTO:  HOT BOX VALVULA</t>
  </si>
  <si>
    <t>ATIVO: 006</t>
  </si>
  <si>
    <t>ROLO DO HOT BOX 25"</t>
  </si>
  <si>
    <t>ROLO DE ESTEIRA DO HOT BOX 25"</t>
  </si>
  <si>
    <t>ROLO DE ARRASTE DO HOT BOX 25"</t>
  </si>
  <si>
    <t>ENGRENAGEM ESTICADORA</t>
  </si>
  <si>
    <t xml:space="preserve">VALVULA DE VACUO </t>
  </si>
  <si>
    <t>MOTOR</t>
  </si>
  <si>
    <t>HOLO DO HOT BOX 25</t>
  </si>
  <si>
    <t>ROLO ESTEIRA HOT BOX 25"</t>
  </si>
  <si>
    <t>ROLO ARRASTE HOT BOX 25"</t>
  </si>
  <si>
    <t>MANCAL  14042-6</t>
  </si>
  <si>
    <t>BORRACHA DE VEDAÇÃO HB 254-A</t>
  </si>
  <si>
    <t>ENGRENAGEM  16005-1</t>
  </si>
  <si>
    <t>BUCHA CONICA BC 001</t>
  </si>
  <si>
    <t>ROLAMENTO 20151</t>
  </si>
  <si>
    <t>VALVULA DE VACUO HOT BOX 25"</t>
  </si>
  <si>
    <t>EQUIPAMENTO:  TORRE DE SECAGEM</t>
  </si>
  <si>
    <t>ATIVO: 007</t>
  </si>
  <si>
    <t>ROLO DE CANALETAS 48"</t>
  </si>
  <si>
    <t>ROLO DE CANALETAS 96"</t>
  </si>
  <si>
    <t>POLIA ESTICADORA</t>
  </si>
  <si>
    <t>MOTOR TORRE VERTICAL 48"</t>
  </si>
  <si>
    <t>VISOR</t>
  </si>
  <si>
    <t>MOLDURA DO VISOR</t>
  </si>
  <si>
    <t>PORTA DE INSPEÇÃO</t>
  </si>
  <si>
    <t>PORCA DE APERTO</t>
  </si>
  <si>
    <t>BC 002 BUCHA CONICA</t>
  </si>
  <si>
    <t>EQUIPAMENTO:  BATEDOR HORIZONTAL - VALVULA</t>
  </si>
  <si>
    <t>ATIVO: 008</t>
  </si>
  <si>
    <t>GRELHA ESQUERDA</t>
  </si>
  <si>
    <t>GRELHA DIREITA</t>
  </si>
  <si>
    <t>PARAFUSO</t>
  </si>
  <si>
    <t>ARRUELA</t>
  </si>
  <si>
    <t>BUCHA CÔNICA</t>
  </si>
  <si>
    <t>POLIA</t>
  </si>
  <si>
    <t>MANCAL COMPLETO  VALVULA DE VEDAÇÃO</t>
  </si>
  <si>
    <t>BUCHA DE FIXAÇÃO</t>
  </si>
  <si>
    <t>TEFRON</t>
  </si>
  <si>
    <t>CELERON</t>
  </si>
  <si>
    <t>CHAVETA</t>
  </si>
  <si>
    <t>ROTOR ESQUERDO</t>
  </si>
  <si>
    <t>MANCAL DO EIXO DO BATEDOR</t>
  </si>
  <si>
    <t>ROTOR DIREITO</t>
  </si>
  <si>
    <t>BUCHA CONICA</t>
  </si>
  <si>
    <t>CORREIA B 140</t>
  </si>
  <si>
    <t>ROLAMENTO</t>
  </si>
  <si>
    <t>MANCAL P 212</t>
  </si>
  <si>
    <t>CORREIA SINCRONIZADA 14000MM</t>
  </si>
  <si>
    <t>SPIKE</t>
  </si>
  <si>
    <t>CARREIA B 62</t>
  </si>
  <si>
    <t>ROLAMENTO 20151   G 212.39.V22</t>
  </si>
  <si>
    <t>BUCHA DE FIXAÇÃO 15401-3</t>
  </si>
  <si>
    <t>CILINDRO BATEDOR  PP 3555-E</t>
  </si>
  <si>
    <t>EQUIPAMENTO:  BATEDOR INCLIDANDO - VALVULA</t>
  </si>
  <si>
    <t>ATIVO: 009</t>
  </si>
  <si>
    <t>MANCAL COMPLETO PARA EIXO DE 2.7/16</t>
  </si>
  <si>
    <t xml:space="preserve">ROTOR ESQUERDO </t>
  </si>
  <si>
    <t>CORREIA B 116 SEGUNDO ESTAGIO</t>
  </si>
  <si>
    <t>CORREIA B 147 MOTOR PRIMEIRO ESTAGIO</t>
  </si>
  <si>
    <t>CORREIA B 62</t>
  </si>
  <si>
    <t>MOTOR DA VALVULA COM MOTO REDUTORA</t>
  </si>
  <si>
    <t>BORRACHAS DA VALVULA DO 72¨</t>
  </si>
  <si>
    <t>MANCAL 03353-2</t>
  </si>
  <si>
    <t>ROLAMENTO 20151 G 212 . 39-V22</t>
  </si>
  <si>
    <t>EQUIPAMENTO:   HL</t>
  </si>
  <si>
    <t>ATIVO: 0010</t>
  </si>
  <si>
    <t>ROLAMENTO G 212 39 V22</t>
  </si>
  <si>
    <t>TEFLON</t>
  </si>
  <si>
    <t>ROLO CANALETA 72"</t>
  </si>
  <si>
    <t>ROO DE CANALETA 120"</t>
  </si>
  <si>
    <t>ESCOVAS DO ROLO SAO DOIS 60</t>
  </si>
  <si>
    <t>CORREIA BX 97 MOTOR/ROLO ESCOVA</t>
  </si>
  <si>
    <t>CORREIA DO EIXO DE FORÇA BB 123</t>
  </si>
  <si>
    <t>CORREIA BX 93 ROLO DE SERRILHA</t>
  </si>
  <si>
    <t>ESCOVAS FIXAS</t>
  </si>
  <si>
    <t xml:space="preserve">ROLO DE SERRILHAS 2 </t>
  </si>
  <si>
    <t>OUTROS/ BALANCEAMENTO</t>
  </si>
  <si>
    <t>EQUIPAMENTO:  ROSCA ALIMENTADORA</t>
  </si>
  <si>
    <t>ATIVO: 0011</t>
  </si>
  <si>
    <t>ROLAMENTO G 215. 47 V22</t>
  </si>
  <si>
    <t>MANCAL CJ 15</t>
  </si>
  <si>
    <t>MANCAL INTERNO COM ROSCA</t>
  </si>
  <si>
    <t xml:space="preserve">MOTO REDUTOR </t>
  </si>
  <si>
    <t>OLEO PARA REDUTORA SP 320</t>
  </si>
  <si>
    <t>MOTOR COM REDUTOR</t>
  </si>
  <si>
    <t>HELICOIDE</t>
  </si>
  <si>
    <t>EIXO DA ROSCA</t>
  </si>
  <si>
    <t>CORREIA B 82</t>
  </si>
  <si>
    <t>EQUIPAMENTO:  ALIMENTADOR LINHA 001</t>
  </si>
  <si>
    <t>ATIVO: 0012</t>
  </si>
  <si>
    <t>EIXO DO ESTICADOR</t>
  </si>
  <si>
    <t>CHAVETA 1/2</t>
  </si>
  <si>
    <t>SUPORTE DO ESTICADOR</t>
  </si>
  <si>
    <t>MANCAL CJ 11</t>
  </si>
  <si>
    <t>ROLAMENTO G 210.31.V 22</t>
  </si>
  <si>
    <t>CHAPA DO ESTICADOR</t>
  </si>
  <si>
    <t>CORREIA 1400 14M 40 MM</t>
  </si>
  <si>
    <t>ROLAMENTO 211.32</t>
  </si>
  <si>
    <t>EMENDA ASA 80 SIMPLES</t>
  </si>
  <si>
    <t>CORREIA 173 MOTOR</t>
  </si>
  <si>
    <t>REDUÇÃO ASA 80 SIMPLES</t>
  </si>
  <si>
    <t>CORRENTE ASA 80 SIMPLES</t>
  </si>
  <si>
    <t>ROLAMENTO RA 206 ESTICADOR</t>
  </si>
  <si>
    <t>EMENDA ASA 60 SIMPLES</t>
  </si>
  <si>
    <t>ROLAMENTO RA 207</t>
  </si>
  <si>
    <t>CORREIA BB 144 ROLO DE SERRILHA</t>
  </si>
  <si>
    <t>ROLAMENTO G 212.39.V22</t>
  </si>
  <si>
    <t>CONJUNTO DE ROLAMENTO PARA EIXO 2.7/16</t>
  </si>
  <si>
    <t>ESCOVA FED 221-A</t>
  </si>
  <si>
    <t>SERRILHAS SM 076-A PARA DOIS ROLOS</t>
  </si>
  <si>
    <t>CORREIA B 105 ROLO DE ESCOVA</t>
  </si>
  <si>
    <t>REDUÇÃO ASA 60 SIMPLES</t>
  </si>
  <si>
    <t>ESCOVAS FIXA</t>
  </si>
  <si>
    <t>ROLO DO ALIMENTADOR</t>
  </si>
  <si>
    <t>SERVIÇO DE BALANCEAMENTO</t>
  </si>
  <si>
    <t>CORRENTE ASA 60 SIMPLES</t>
  </si>
  <si>
    <t>EQUIPAMENTO:  ALIMENTADOR DA LINHA 002</t>
  </si>
  <si>
    <t>ATIVO: 0013</t>
  </si>
  <si>
    <t xml:space="preserve">ROLAMENTO 211.32 </t>
  </si>
  <si>
    <t>ROLO DO ALIMENTADOR  PP 2086-E</t>
  </si>
  <si>
    <t xml:space="preserve">ESCOVAS FIXA </t>
  </si>
  <si>
    <t xml:space="preserve">ROLO DO ALIMENTADOR  </t>
  </si>
  <si>
    <t>EQUIPAMENTO:  DESCAROÇADOR DA LINHA 001</t>
  </si>
  <si>
    <t>ATIVO: 0014</t>
  </si>
  <si>
    <t>CORREIA BB 85 ROLO DE ESCOVA</t>
  </si>
  <si>
    <t>CORREIA AA 60</t>
  </si>
  <si>
    <t>CORREIA 8V 2240</t>
  </si>
  <si>
    <t>OLEO MOTOREDUTORA</t>
  </si>
  <si>
    <t>ROLAMENTO RA 205 AGITADOR</t>
  </si>
  <si>
    <t>ROLAMENTO G 209 AGITADOR</t>
  </si>
  <si>
    <t>MANCAL FLANGE DOIS FUROS 07</t>
  </si>
  <si>
    <t>MANCAL FLANGE DOIS FUROS</t>
  </si>
  <si>
    <t>ESCOVA 120"</t>
  </si>
  <si>
    <t>PASTILHAS PARA COSTELA</t>
  </si>
  <si>
    <t>PERFIL FIXAÇÃO 120"</t>
  </si>
  <si>
    <t>PARAFUSO DO ROLO DE ESCOVA</t>
  </si>
  <si>
    <t>SRRA DISCO 12" FURO 4 3/4 SMART</t>
  </si>
  <si>
    <t>ESPAÇADOR NCM8448.3290</t>
  </si>
  <si>
    <t>COSTELAS PARA DESCAROÇADOR 120"</t>
  </si>
  <si>
    <t>EIXO DE SERRA</t>
  </si>
  <si>
    <t>PARAFUSO DA COSTELA</t>
  </si>
  <si>
    <t>MANCAL 13799-0</t>
  </si>
  <si>
    <t>PARAFUSO DA REGUA SUPEIROR</t>
  </si>
  <si>
    <t>PARAFUSO DA REGUA INFERIOR</t>
  </si>
  <si>
    <t>PISTOES DA FRENTE DA MAQUINA</t>
  </si>
  <si>
    <t>MOTOR DO EIXO DO AGITADOR</t>
  </si>
  <si>
    <t>MOTO REDUTOR  DE EIXO DO AGITADOR</t>
  </si>
  <si>
    <t>SENSORES</t>
  </si>
  <si>
    <t>MANCAL PEDESAL PARA EIXO 2 7/16 COM COLAR</t>
  </si>
  <si>
    <t>MANCAL PEDES. 3 7/16 CARGA PESADA SYR</t>
  </si>
  <si>
    <t>CABO DOS SENSORES</t>
  </si>
  <si>
    <t>PONTA DE EIXO DO AGITADOR</t>
  </si>
  <si>
    <t>BALANCEAMENTO DE DOIS ROLOS</t>
  </si>
  <si>
    <t>EQUIPAMENTO:  DESCAROÇADOR DA LINHA 002</t>
  </si>
  <si>
    <t>ATIVO: 0015</t>
  </si>
  <si>
    <t>EQUIPAMENTO:  LIMPA PLUMAS 001</t>
  </si>
  <si>
    <t>ATIVO: 0016</t>
  </si>
  <si>
    <t>MOTORREDUTOR</t>
  </si>
  <si>
    <t>ROLO DE TELA ROLAMENTO E MANCAL INTERNO</t>
  </si>
  <si>
    <t xml:space="preserve">SENSORES </t>
  </si>
  <si>
    <t xml:space="preserve">BORRACHAS DO ROLO </t>
  </si>
  <si>
    <t>BORRACHAS DE VEDAÇÃO ANTI CHAMAS</t>
  </si>
  <si>
    <t xml:space="preserve">CORREIA BB 157 </t>
  </si>
  <si>
    <t>CORREIA B 116 MOTOR DO CONDENSADOR</t>
  </si>
  <si>
    <t>ROLO DE ESCOVA</t>
  </si>
  <si>
    <t>ROLO DE SERRILHAS</t>
  </si>
  <si>
    <t>EMENDA DA CORRENTE ASA 80 SIMPLES</t>
  </si>
  <si>
    <t>ESCOVAS 2.93 PARA ROLO DE ESCOVAS</t>
  </si>
  <si>
    <t>MANCAL PEDESTAL PARA EIXO 2.7/16</t>
  </si>
  <si>
    <t>ROL DO ESTICADOR  RA 207</t>
  </si>
  <si>
    <t>ROL DO ESTICADOR RA 210</t>
  </si>
  <si>
    <t>ROL DO ESTICADOR  RA 206</t>
  </si>
  <si>
    <t>ROL G 210 31 V 22</t>
  </si>
  <si>
    <t>BALANCEAMENTO DOS ROLOS</t>
  </si>
  <si>
    <t>EQUIPAMENTO:  LIMPA PLUMAS 002</t>
  </si>
  <si>
    <t>ATIVO: 0017</t>
  </si>
  <si>
    <t>EQUIPAMENTO:  SMART JET</t>
  </si>
  <si>
    <t>ATIVO: 0018</t>
  </si>
  <si>
    <t>ROSCA DO SMART JET</t>
  </si>
  <si>
    <t>FERRO CHATO</t>
  </si>
  <si>
    <t>EIXO</t>
  </si>
  <si>
    <t>ALAVANCA</t>
  </si>
  <si>
    <t>BRAÇO</t>
  </si>
  <si>
    <t>PORCA</t>
  </si>
  <si>
    <t>BUCHA DA ALAVANCA</t>
  </si>
  <si>
    <t>ALAVANCA SUPERIOR</t>
  </si>
  <si>
    <t>ROLAMENTO DA ROSCA 211.32.</t>
  </si>
  <si>
    <t>MOTOR DA ROSCA</t>
  </si>
  <si>
    <t>EQUIPAMENTO:  CONDESADOR PRINCIPAL</t>
  </si>
  <si>
    <t>ATIVO: 0019</t>
  </si>
  <si>
    <t>COOREIA B 114</t>
  </si>
  <si>
    <t>ENGRENAGEM ASA 80</t>
  </si>
  <si>
    <t xml:space="preserve">BORRACHAS DE VEDAÇÃO  </t>
  </si>
  <si>
    <t xml:space="preserve">REDUÇÃO ASA 80  </t>
  </si>
  <si>
    <t>ROLAMENTO G 210 - 31</t>
  </si>
  <si>
    <t>ENGRENAGEM ESTICADORA RA 207</t>
  </si>
  <si>
    <t>ROLAMENTO  G 211 35 V 22</t>
  </si>
  <si>
    <t>MANCAL P 211</t>
  </si>
  <si>
    <t>BORRACHAS DO ROLO DE BORRACHA</t>
  </si>
  <si>
    <t>EQUIPAMENTO:  BICA DO CONDENSADOR</t>
  </si>
  <si>
    <t>ATIVO: 0020</t>
  </si>
  <si>
    <t>ESCAMA</t>
  </si>
  <si>
    <t>SENSOR</t>
  </si>
  <si>
    <t>EQUIPAMENTO:  PRENSA</t>
  </si>
  <si>
    <t>ATIVO: 0021</t>
  </si>
  <si>
    <t>SISTEMA HIDRAULICO ( MANGUEIRAS )</t>
  </si>
  <si>
    <t>VALVULAS</t>
  </si>
  <si>
    <t>PISTAO LEVANTE DE CAIXA</t>
  </si>
  <si>
    <t>PISTAO DO CALCADOR  E PRENSAGEM</t>
  </si>
  <si>
    <t>PISTAO DE EJETAR FARDINHO</t>
  </si>
  <si>
    <t>ROLAMENTO  DO MOTOR</t>
  </si>
  <si>
    <t>ROLAMENTO DO MOTOR AUXILIAR</t>
  </si>
  <si>
    <t>SENSOR DE SEGURANCA</t>
  </si>
  <si>
    <t>BOMBAS ( 2 PRINCIPAIS E 1 AUXILIAR ).</t>
  </si>
  <si>
    <t>OLEO</t>
  </si>
  <si>
    <t>FILTROS</t>
  </si>
  <si>
    <t xml:space="preserve">REVISÃO PRENSA </t>
  </si>
  <si>
    <t>EQUIPAMENTO:   SISTEMA HIDRAULICO</t>
  </si>
  <si>
    <t>ATIVO: 00 22</t>
  </si>
  <si>
    <t>TUBULAÇÃO DE FERRO DE 2"</t>
  </si>
  <si>
    <t>MANGUEIRAS DE 4"</t>
  </si>
  <si>
    <t>MANGUEIRAS DE 2"</t>
  </si>
  <si>
    <t>CONEÇÃO DE 2"</t>
  </si>
  <si>
    <t>ENGATE RAPIDO DE 2"</t>
  </si>
  <si>
    <t>JOELHO DE 2"</t>
  </si>
  <si>
    <t>CURVA DE 2"</t>
  </si>
  <si>
    <t>CARRINHO FILTRA OLEO</t>
  </si>
  <si>
    <t>FILTRO PARA FILTRAGEM DE OLEO</t>
  </si>
  <si>
    <t>EMENDA ASA 80 DUPLA</t>
  </si>
  <si>
    <t>REDUÇÃO ASA 80 DUPLA</t>
  </si>
  <si>
    <t>EQUIPAMENTO:  CARRINHO BUSCA FARDO</t>
  </si>
  <si>
    <t>ATIVO: 0023</t>
  </si>
  <si>
    <t>CABOS GUIAS</t>
  </si>
  <si>
    <t>BOTAO LIGA DESLIGA</t>
  </si>
  <si>
    <t>CORRENTE ASA 60</t>
  </si>
  <si>
    <t>ROLETES DE TRANSPORTE</t>
  </si>
  <si>
    <t xml:space="preserve">FITA </t>
  </si>
  <si>
    <t xml:space="preserve">OLEO </t>
  </si>
  <si>
    <t>BORRACHA</t>
  </si>
  <si>
    <t>MOTOREDUTORA</t>
  </si>
  <si>
    <t>EQUIPAMENTO:  BARRACÃO DA UBA E BARRACÃO DA BRIQUETADEIRA</t>
  </si>
  <si>
    <t>ATIVO: 0024</t>
  </si>
  <si>
    <t>BARRACÃO DA UBA</t>
  </si>
  <si>
    <t>BARRACÃO DA BRIQUETADEIRA</t>
  </si>
  <si>
    <t>ILUMICAÇÃO ( REFLETORES )</t>
  </si>
  <si>
    <t xml:space="preserve">PORTÕES </t>
  </si>
  <si>
    <t>PISO pintura</t>
  </si>
  <si>
    <t>BEBEDOURO DE AGUA</t>
  </si>
  <si>
    <t>VASSOURAS/RODOS</t>
  </si>
  <si>
    <t xml:space="preserve">ASSOPRADORES </t>
  </si>
  <si>
    <t>TELHADO</t>
  </si>
  <si>
    <t>PINTURA INTERNA / EXTERNA</t>
  </si>
  <si>
    <t>COMPUTADORES</t>
  </si>
  <si>
    <t>AR CONDICIONADOS</t>
  </si>
  <si>
    <t>CAMARA FRIA</t>
  </si>
  <si>
    <t>IMPRESSORA</t>
  </si>
  <si>
    <t>TV</t>
  </si>
  <si>
    <t>PORTAS BLINDEX</t>
  </si>
  <si>
    <t>JANELAS BRINDEX</t>
  </si>
  <si>
    <t xml:space="preserve">ESCADAS </t>
  </si>
  <si>
    <t>ROÇADEIRA</t>
  </si>
  <si>
    <t>EQUIPAMENTO:  PATIO</t>
  </si>
  <si>
    <t>ATIVO: 0025</t>
  </si>
  <si>
    <t>TERRAPLANAGEM DA PATIO</t>
  </si>
  <si>
    <t xml:space="preserve">ILUMINAÇÃO </t>
  </si>
  <si>
    <t>POSTES DE PARA RAIO</t>
  </si>
  <si>
    <t xml:space="preserve">CERCAS </t>
  </si>
  <si>
    <t>MEIO FIO</t>
  </si>
  <si>
    <t xml:space="preserve">PISCINAS </t>
  </si>
  <si>
    <t>MANUTENÇÃO DOS PARA RAIOS</t>
  </si>
  <si>
    <t>EQUIPAMENTO:  ROSCA ALIMENTADORA DO CAROÇO</t>
  </si>
  <si>
    <t>ATIVO: 0026</t>
  </si>
  <si>
    <t>ROLAMENTO G215 39 V22</t>
  </si>
  <si>
    <t>MANCAL DA ROSCA ALIMENTADORA INTERNO</t>
  </si>
  <si>
    <t>MANCAL PARA ROSCA ALIMENTADORA CJ 15</t>
  </si>
  <si>
    <t>EIXO DA ROSCA ALIMENTADORA</t>
  </si>
  <si>
    <t>MOTO REDUTOR</t>
  </si>
  <si>
    <t>CORREIA B 81</t>
  </si>
  <si>
    <t xml:space="preserve">BASE DO MOTOR </t>
  </si>
  <si>
    <t>GRAXETA</t>
  </si>
  <si>
    <t>GRAXA AZUL BALDE</t>
  </si>
  <si>
    <t>FITA TRANSPORTADORA 250 X 10¨METROS</t>
  </si>
  <si>
    <t xml:space="preserve">ROLETES  </t>
  </si>
  <si>
    <t>EQUIPAMENTO:  PRENSA DA FIBRILHA</t>
  </si>
  <si>
    <t>ATIVO: 0027</t>
  </si>
  <si>
    <t xml:space="preserve">OLEO 68 </t>
  </si>
  <si>
    <t>MANGUEIRAS</t>
  </si>
  <si>
    <t xml:space="preserve">JOE STIKE </t>
  </si>
  <si>
    <t>PISTAO DE PRENSAGEM</t>
  </si>
  <si>
    <t>MANCAL 1 11.16</t>
  </si>
  <si>
    <t>ROLAMENTO 1 .11/16</t>
  </si>
  <si>
    <t>CORREIA 5V 470</t>
  </si>
  <si>
    <t>CORREIA A 81</t>
  </si>
  <si>
    <t>ROLO DO BATEDOR</t>
  </si>
  <si>
    <t>FILTRO DE OLEO</t>
  </si>
  <si>
    <t>ESTRUTURA</t>
  </si>
  <si>
    <t>ROL. BAT. FIBRILHA 6308 ZZC3</t>
  </si>
  <si>
    <t>EQUIPAMENTO:  BATERIA DE CICLONES</t>
  </si>
  <si>
    <t>ATIVO: 0028</t>
  </si>
  <si>
    <t>CICLONE DA BRIQUETADEIRA</t>
  </si>
  <si>
    <t>CURVAS</t>
  </si>
  <si>
    <t>ROLAMENTO G 215 47 V 22</t>
  </si>
  <si>
    <t xml:space="preserve">PINTURA  </t>
  </si>
  <si>
    <t>CAIXA DA ROSCA</t>
  </si>
  <si>
    <t>EIXO PRINCIPAL DA ROSCA</t>
  </si>
  <si>
    <t>TUBULAÇÃO</t>
  </si>
  <si>
    <t>ROLAMENTOS UC 211-32</t>
  </si>
  <si>
    <t>MANCAIS CJ 15</t>
  </si>
  <si>
    <t>ROLAMENTO DO MOTOR 6206 ZZC3</t>
  </si>
  <si>
    <t>PASSARELA</t>
  </si>
  <si>
    <t>ESCADAS</t>
  </si>
  <si>
    <t>QUADRADO PARA REDONDO</t>
  </si>
  <si>
    <t>EQUIPAMENTO:  BRIQUETADEIRA</t>
  </si>
  <si>
    <t>ATIVO: 0029</t>
  </si>
  <si>
    <t>OLEO 68</t>
  </si>
  <si>
    <t>MOTOR DE 250 VC</t>
  </si>
  <si>
    <t>MOTOR DE 3 CV</t>
  </si>
  <si>
    <t>MOTOR DE 10 CV</t>
  </si>
  <si>
    <t>KIT DE REPARO DA BRIQUETADEIRA</t>
  </si>
  <si>
    <t>CORREIAS</t>
  </si>
  <si>
    <t>RODA DIREITA</t>
  </si>
  <si>
    <t>RODA ESQUERDA</t>
  </si>
  <si>
    <t>BOMBA DE AGUA</t>
  </si>
  <si>
    <t>ROSCA ALIMENTADORA</t>
  </si>
  <si>
    <t>ROSCA DE SOBRAS</t>
  </si>
  <si>
    <t>CAIXA DE ALIMENTAÇÃO</t>
  </si>
  <si>
    <t xml:space="preserve">ROSCA DE PRENSAGEM </t>
  </si>
  <si>
    <t>CANHAO DE SAIDA</t>
  </si>
  <si>
    <t>MANOMETRO DE PRESSÃO DE OLEO</t>
  </si>
  <si>
    <t>MANOMETRO DE PRESSÃO DO MACACO</t>
  </si>
  <si>
    <t>EQUIPAMENTO:  VENTILADOR DO LP 01</t>
  </si>
  <si>
    <t>ATIVO: 0030</t>
  </si>
  <si>
    <t>CARACOL</t>
  </si>
  <si>
    <t>EIXO PRINCIPAL</t>
  </si>
  <si>
    <t>ROLAMENTO 22215 KC3</t>
  </si>
  <si>
    <t>MANCAL</t>
  </si>
  <si>
    <t>ESTRUTURA DO VENTILADOR</t>
  </si>
  <si>
    <t>ARANHA</t>
  </si>
  <si>
    <t>BALANCEAMENTO NO LOCAL</t>
  </si>
  <si>
    <t>CORREIA CX 063</t>
  </si>
  <si>
    <t>ROLAMENTOS DO MOTOR 6207</t>
  </si>
  <si>
    <t>EQUIPAMENTO:  VENTILADOR DO LP 02</t>
  </si>
  <si>
    <t>ATIVO: 0031</t>
  </si>
  <si>
    <t>CORREIA</t>
  </si>
  <si>
    <t>EQUIPAMENTO:  VENTILADOR DA FIBRILHA</t>
  </si>
  <si>
    <t>ATIVO: 0032</t>
  </si>
  <si>
    <t>ROLAMENTO 22217 KC3</t>
  </si>
  <si>
    <t>CORREIA CX 68</t>
  </si>
  <si>
    <t>ROLAMENTOS DO MOTOR 6209</t>
  </si>
  <si>
    <t>souza</t>
  </si>
  <si>
    <t>EQUIPAMENTO:  VENTILADOR DA CASQUINHA</t>
  </si>
  <si>
    <t>ATIVO: 0033</t>
  </si>
  <si>
    <t>EQUIPAMENTO:  VENTILADOR DE SUCÇÃO</t>
  </si>
  <si>
    <t>ATIVO: 0034</t>
  </si>
  <si>
    <t>ROLAMENTOS DO MOTOR 6212</t>
  </si>
  <si>
    <t>EQUIPAMENTO:  VENTILADOR DO CONDENSADOR PRINCIPAL</t>
  </si>
  <si>
    <t>ATIVO: 0035</t>
  </si>
  <si>
    <t>EQUIPAMENTO:  FOTO VOLTAICA</t>
  </si>
  <si>
    <t>ATIVO: 0036</t>
  </si>
  <si>
    <t>PLACAS</t>
  </si>
  <si>
    <t>MOTORES</t>
  </si>
  <si>
    <t>TRAKERS</t>
  </si>
  <si>
    <t>FIOS/CABOS</t>
  </si>
  <si>
    <t>CAMERA</t>
  </si>
  <si>
    <t>AR CONDICIONADO</t>
  </si>
  <si>
    <t>TRANSFORMADOR</t>
  </si>
  <si>
    <t>SISTEMA DE GERAÇÃO DE ENERGIA</t>
  </si>
  <si>
    <t>ALAMBRADO</t>
  </si>
  <si>
    <t>TORRE</t>
  </si>
  <si>
    <t>PARA RIO</t>
  </si>
  <si>
    <t>EQUIPAMENTO:  CCM</t>
  </si>
  <si>
    <t>ATIVO: 0037</t>
  </si>
  <si>
    <t>CCM DA PIRANHA</t>
  </si>
  <si>
    <t>CCM DE COMANDO DA USINA</t>
  </si>
  <si>
    <t>SISTEMA WARE LESS DA MAQUINA</t>
  </si>
  <si>
    <t>DISJUNTORES</t>
  </si>
  <si>
    <t>SOFT START</t>
  </si>
  <si>
    <t>CABIAMENTO</t>
  </si>
  <si>
    <t>CONTATORAS</t>
  </si>
  <si>
    <t>CHAVES</t>
  </si>
  <si>
    <t>SISTEMA DE CAMERA FRIA</t>
  </si>
  <si>
    <t>RASTREAMENTO DO PROGRAMA E ADEQUAÇÃO</t>
  </si>
  <si>
    <t>ACOMPANHAMENTO SAFRA</t>
  </si>
  <si>
    <t>EQUIPAMENTO:  COMPRESSOR DE AR INTERNO  ( NOVO )</t>
  </si>
  <si>
    <t>FILTRO</t>
  </si>
  <si>
    <t xml:space="preserve">MAO DE OBRA </t>
  </si>
  <si>
    <t>FILTRO DE AR</t>
  </si>
  <si>
    <t>CONTATORA</t>
  </si>
  <si>
    <t>RELE</t>
  </si>
  <si>
    <t xml:space="preserve">INVERSOR MOTOR </t>
  </si>
  <si>
    <t>TAMPÃO</t>
  </si>
  <si>
    <t>REGISTROS</t>
  </si>
  <si>
    <t>TUBILAÇÃO</t>
  </si>
  <si>
    <t>EQUIPAMENTO:  COMPRESSOR DE AR EXTERNO ( ANTIGO ).</t>
  </si>
  <si>
    <t>CABEÇOTE PARAFUSO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</si>
</sst>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32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Segoe UI"/>
      <charset val="134"/>
    </font>
    <font>
      <sz val="9"/>
      <name val="Segoe UI"/>
      <charset val="134"/>
    </font>
    <font>
      <b/>
      <sz val="9"/>
      <name val="Arial"/>
      <charset val="134"/>
    </font>
    <font>
      <sz val="9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5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3" applyNumberFormat="0" applyFill="0" applyAlignment="0" applyProtection="0">
      <alignment vertical="center"/>
    </xf>
    <xf numFmtId="0" fontId="15" fillId="0" borderId="53" applyNumberFormat="0" applyFill="0" applyAlignment="0" applyProtection="0">
      <alignment vertical="center"/>
    </xf>
    <xf numFmtId="0" fontId="16" fillId="0" borderId="5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55" applyNumberFormat="0" applyAlignment="0" applyProtection="0">
      <alignment vertical="center"/>
    </xf>
    <xf numFmtId="0" fontId="18" fillId="7" borderId="56" applyNumberFormat="0" applyAlignment="0" applyProtection="0">
      <alignment vertical="center"/>
    </xf>
    <xf numFmtId="0" fontId="19" fillId="7" borderId="55" applyNumberFormat="0" applyAlignment="0" applyProtection="0">
      <alignment vertical="center"/>
    </xf>
    <xf numFmtId="0" fontId="20" fillId="8" borderId="57" applyNumberFormat="0" applyAlignment="0" applyProtection="0">
      <alignment vertical="center"/>
    </xf>
    <xf numFmtId="0" fontId="21" fillId="0" borderId="58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20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Continuous"/>
    </xf>
    <xf numFmtId="0" fontId="1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/>
    </xf>
    <xf numFmtId="0" fontId="2" fillId="3" borderId="4" xfId="1" applyNumberFormat="1" applyFont="1" applyFill="1" applyBorder="1" applyAlignment="1">
      <alignment horizontal="center"/>
    </xf>
    <xf numFmtId="176" fontId="2" fillId="3" borderId="4" xfId="1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1" applyNumberFormat="1" applyFont="1" applyFill="1" applyBorder="1" applyAlignment="1">
      <alignment horizontal="center"/>
    </xf>
    <xf numFmtId="176" fontId="2" fillId="3" borderId="5" xfId="1" applyFont="1" applyFill="1" applyBorder="1"/>
    <xf numFmtId="0" fontId="2" fillId="3" borderId="6" xfId="0" applyFont="1" applyFill="1" applyBorder="1" applyAlignment="1">
      <alignment horizontal="left"/>
    </xf>
    <xf numFmtId="0" fontId="2" fillId="3" borderId="6" xfId="1" applyNumberFormat="1" applyFont="1" applyFill="1" applyBorder="1" applyAlignment="1">
      <alignment horizontal="center"/>
    </xf>
    <xf numFmtId="0" fontId="2" fillId="3" borderId="6" xfId="0" applyFont="1" applyFill="1" applyBorder="1" applyAlignment="1"/>
    <xf numFmtId="176" fontId="2" fillId="3" borderId="6" xfId="1" applyFont="1" applyFill="1" applyBorder="1"/>
    <xf numFmtId="0" fontId="1" fillId="3" borderId="3" xfId="0" applyFont="1" applyFill="1" applyBorder="1" applyAlignment="1"/>
    <xf numFmtId="176" fontId="1" fillId="3" borderId="3" xfId="1" applyFont="1" applyFill="1" applyBorder="1" applyAlignment="1">
      <alignment horizontal="center"/>
    </xf>
    <xf numFmtId="176" fontId="1" fillId="3" borderId="3" xfId="1" applyFont="1" applyFill="1" applyBorder="1"/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76" fontId="2" fillId="3" borderId="8" xfId="1" applyFont="1" applyFill="1" applyBorder="1"/>
    <xf numFmtId="176" fontId="1" fillId="3" borderId="7" xfId="1" applyFont="1" applyFill="1" applyBorder="1"/>
    <xf numFmtId="0" fontId="1" fillId="3" borderId="2" xfId="0" applyFont="1" applyFill="1" applyBorder="1" applyAlignment="1">
      <alignment horizontal="centerContinuous"/>
    </xf>
    <xf numFmtId="0" fontId="1" fillId="3" borderId="9" xfId="0" applyFont="1" applyFill="1" applyBorder="1" applyAlignment="1">
      <alignment horizontal="centerContinuous"/>
    </xf>
    <xf numFmtId="0" fontId="1" fillId="3" borderId="10" xfId="0" applyFont="1" applyFill="1" applyBorder="1" applyAlignment="1">
      <alignment horizontal="centerContinuous"/>
    </xf>
    <xf numFmtId="0" fontId="2" fillId="3" borderId="4" xfId="1" applyNumberFormat="1" applyFont="1" applyFill="1" applyBorder="1" applyAlignment="1">
      <alignment horizontal="center" vertical="center"/>
    </xf>
    <xf numFmtId="0" fontId="2" fillId="3" borderId="5" xfId="1" applyNumberFormat="1" applyFont="1" applyFill="1" applyBorder="1" applyAlignment="1">
      <alignment horizontal="center" vertical="center"/>
    </xf>
    <xf numFmtId="0" fontId="2" fillId="3" borderId="6" xfId="1" applyNumberFormat="1" applyFont="1" applyFill="1" applyBorder="1" applyAlignment="1">
      <alignment horizontal="center" vertical="center"/>
    </xf>
    <xf numFmtId="0" fontId="2" fillId="3" borderId="6" xfId="1" applyNumberFormat="1" applyFont="1" applyFill="1" applyBorder="1" applyAlignment="1">
      <alignment horizontal="right" vertical="center"/>
    </xf>
    <xf numFmtId="176" fontId="1" fillId="3" borderId="2" xfId="1" applyFont="1" applyFill="1" applyBorder="1"/>
    <xf numFmtId="0" fontId="1" fillId="3" borderId="11" xfId="0" applyFont="1" applyFill="1" applyBorder="1" applyAlignment="1">
      <alignment horizontal="centerContinuous"/>
    </xf>
    <xf numFmtId="176" fontId="2" fillId="3" borderId="12" xfId="1" applyFont="1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3" borderId="4" xfId="0" applyFont="1" applyFill="1" applyBorder="1" applyAlignment="1"/>
    <xf numFmtId="176" fontId="1" fillId="3" borderId="13" xfId="1" applyFont="1" applyFill="1" applyBorder="1"/>
    <xf numFmtId="176" fontId="1" fillId="3" borderId="14" xfId="1" applyFont="1" applyFill="1" applyBorder="1"/>
    <xf numFmtId="2" fontId="2" fillId="3" borderId="4" xfId="0" applyNumberFormat="1" applyFont="1" applyFill="1" applyBorder="1" applyAlignment="1"/>
    <xf numFmtId="0" fontId="2" fillId="3" borderId="5" xfId="0" applyFont="1" applyFill="1" applyBorder="1" applyAlignment="1"/>
    <xf numFmtId="2" fontId="2" fillId="3" borderId="5" xfId="0" applyNumberFormat="1" applyFont="1" applyFill="1" applyBorder="1" applyAlignment="1"/>
    <xf numFmtId="2" fontId="2" fillId="3" borderId="6" xfId="0" applyNumberFormat="1" applyFont="1" applyFill="1" applyBorder="1" applyAlignment="1"/>
    <xf numFmtId="0" fontId="1" fillId="3" borderId="3" xfId="0" applyFont="1" applyFill="1" applyBorder="1" applyAlignment="1">
      <alignment horizontal="center"/>
    </xf>
    <xf numFmtId="2" fontId="1" fillId="3" borderId="3" xfId="0" applyNumberFormat="1" applyFont="1" applyFill="1" applyBorder="1" applyAlignment="1"/>
    <xf numFmtId="2" fontId="2" fillId="3" borderId="8" xfId="0" applyNumberFormat="1" applyFont="1" applyFill="1" applyBorder="1" applyAlignment="1"/>
    <xf numFmtId="2" fontId="2" fillId="3" borderId="12" xfId="0" applyNumberFormat="1" applyFont="1" applyFill="1" applyBorder="1" applyAlignment="1"/>
    <xf numFmtId="2" fontId="1" fillId="3" borderId="7" xfId="0" applyNumberFormat="1" applyFont="1" applyFill="1" applyBorder="1" applyAlignment="1"/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Continuous"/>
    </xf>
    <xf numFmtId="0" fontId="1" fillId="3" borderId="16" xfId="0" applyFont="1" applyFill="1" applyBorder="1" applyAlignment="1">
      <alignment horizontal="centerContinuous"/>
    </xf>
    <xf numFmtId="0" fontId="1" fillId="3" borderId="17" xfId="0" applyFont="1" applyFill="1" applyBorder="1" applyAlignment="1">
      <alignment horizontal="centerContinuous"/>
    </xf>
    <xf numFmtId="0" fontId="1" fillId="3" borderId="18" xfId="0" applyFont="1" applyFill="1" applyBorder="1" applyAlignment="1">
      <alignment horizontal="centerContinuous"/>
    </xf>
    <xf numFmtId="0" fontId="2" fillId="3" borderId="19" xfId="0" applyFont="1" applyFill="1" applyBorder="1" applyAlignment="1">
      <alignment horizontal="left"/>
    </xf>
    <xf numFmtId="176" fontId="2" fillId="3" borderId="20" xfId="1" applyFont="1" applyFill="1" applyBorder="1"/>
    <xf numFmtId="0" fontId="2" fillId="3" borderId="21" xfId="0" applyFont="1" applyFill="1" applyBorder="1" applyAlignment="1">
      <alignment horizontal="left"/>
    </xf>
    <xf numFmtId="0" fontId="2" fillId="3" borderId="19" xfId="0" applyFont="1" applyFill="1" applyBorder="1" applyAlignment="1"/>
    <xf numFmtId="0" fontId="2" fillId="3" borderId="22" xfId="0" applyFont="1" applyFill="1" applyBorder="1" applyAlignment="1">
      <alignment horizontal="center"/>
    </xf>
    <xf numFmtId="0" fontId="2" fillId="3" borderId="21" xfId="0" applyFont="1" applyFill="1" applyBorder="1" applyAlignment="1"/>
    <xf numFmtId="176" fontId="2" fillId="3" borderId="23" xfId="1" applyFont="1" applyFill="1" applyBorder="1"/>
    <xf numFmtId="0" fontId="2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Continuous"/>
    </xf>
    <xf numFmtId="176" fontId="2" fillId="3" borderId="26" xfId="1" applyFont="1" applyFill="1" applyBorder="1"/>
    <xf numFmtId="0" fontId="2" fillId="0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176" fontId="2" fillId="0" borderId="26" xfId="1" applyFont="1" applyFill="1" applyBorder="1"/>
    <xf numFmtId="176" fontId="2" fillId="0" borderId="5" xfId="1" applyFont="1" applyFill="1" applyBorder="1"/>
    <xf numFmtId="0" fontId="2" fillId="0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176" fontId="2" fillId="3" borderId="27" xfId="1" applyFont="1" applyFill="1" applyBorder="1"/>
    <xf numFmtId="176" fontId="2" fillId="3" borderId="28" xfId="1" applyFont="1" applyFill="1" applyBorder="1"/>
    <xf numFmtId="176" fontId="2" fillId="3" borderId="29" xfId="1" applyFont="1" applyFill="1" applyBorder="1"/>
    <xf numFmtId="176" fontId="2" fillId="0" borderId="29" xfId="1" applyFont="1" applyFill="1" applyBorder="1"/>
    <xf numFmtId="176" fontId="2" fillId="0" borderId="28" xfId="1" applyFont="1" applyFill="1" applyBorder="1"/>
    <xf numFmtId="176" fontId="2" fillId="0" borderId="30" xfId="1" applyFont="1" applyFill="1" applyBorder="1"/>
    <xf numFmtId="176" fontId="2" fillId="3" borderId="30" xfId="1" applyFont="1" applyFill="1" applyBorder="1"/>
    <xf numFmtId="176" fontId="2" fillId="3" borderId="31" xfId="1" applyFont="1" applyFill="1" applyBorder="1"/>
    <xf numFmtId="176" fontId="2" fillId="3" borderId="25" xfId="1" applyFont="1" applyFill="1" applyBorder="1"/>
    <xf numFmtId="176" fontId="1" fillId="3" borderId="11" xfId="1" applyFont="1" applyFill="1" applyBorder="1"/>
    <xf numFmtId="176" fontId="2" fillId="3" borderId="3" xfId="1" applyFont="1" applyFill="1" applyBorder="1"/>
    <xf numFmtId="176" fontId="2" fillId="3" borderId="32" xfId="1" applyFont="1" applyFill="1" applyBorder="1"/>
    <xf numFmtId="0" fontId="1" fillId="3" borderId="3" xfId="0" applyFont="1" applyFill="1" applyBorder="1" applyAlignment="1">
      <alignment horizontal="centerContinuous"/>
    </xf>
    <xf numFmtId="0" fontId="2" fillId="3" borderId="26" xfId="0" applyFont="1" applyFill="1" applyBorder="1" applyAlignment="1"/>
    <xf numFmtId="0" fontId="2" fillId="3" borderId="26" xfId="0" applyFont="1" applyFill="1" applyBorder="1" applyAlignment="1">
      <alignment horizontal="center"/>
    </xf>
    <xf numFmtId="0" fontId="2" fillId="3" borderId="24" xfId="0" applyFont="1" applyFill="1" applyBorder="1" applyAlignment="1"/>
    <xf numFmtId="176" fontId="2" fillId="3" borderId="24" xfId="1" applyFont="1" applyFill="1" applyBorder="1"/>
    <xf numFmtId="176" fontId="2" fillId="3" borderId="33" xfId="1" applyFont="1" applyFill="1" applyBorder="1"/>
    <xf numFmtId="176" fontId="2" fillId="3" borderId="7" xfId="1" applyFont="1" applyFill="1" applyBorder="1"/>
    <xf numFmtId="0" fontId="1" fillId="3" borderId="3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176" fontId="2" fillId="3" borderId="5" xfId="1" applyFont="1" applyFill="1" applyBorder="1" applyAlignment="1">
      <alignment horizontal="center"/>
    </xf>
    <xf numFmtId="0" fontId="3" fillId="3" borderId="0" xfId="0" applyFont="1" applyFill="1" applyAlignment="1"/>
    <xf numFmtId="0" fontId="2" fillId="3" borderId="23" xfId="0" applyFont="1" applyFill="1" applyBorder="1" applyAlignment="1">
      <alignment horizontal="center"/>
    </xf>
    <xf numFmtId="0" fontId="1" fillId="3" borderId="34" xfId="0" applyFont="1" applyFill="1" applyBorder="1" applyAlignment="1"/>
    <xf numFmtId="0" fontId="1" fillId="3" borderId="7" xfId="0" applyNumberFormat="1" applyFont="1" applyFill="1" applyBorder="1" applyAlignment="1">
      <alignment horizontal="center"/>
    </xf>
    <xf numFmtId="176" fontId="2" fillId="4" borderId="5" xfId="1" applyFont="1" applyFill="1" applyBorder="1"/>
    <xf numFmtId="176" fontId="2" fillId="3" borderId="4" xfId="1" applyFont="1" applyFill="1" applyBorder="1" applyAlignment="1">
      <alignment horizontal="center"/>
    </xf>
    <xf numFmtId="176" fontId="2" fillId="2" borderId="26" xfId="1" applyFont="1" applyFill="1" applyBorder="1"/>
    <xf numFmtId="176" fontId="2" fillId="2" borderId="5" xfId="1" applyFont="1" applyFill="1" applyBorder="1"/>
    <xf numFmtId="176" fontId="2" fillId="2" borderId="5" xfId="1" applyFont="1" applyFill="1" applyBorder="1" applyAlignment="1">
      <alignment horizontal="center"/>
    </xf>
    <xf numFmtId="0" fontId="1" fillId="3" borderId="34" xfId="0" applyNumberFormat="1" applyFont="1" applyFill="1" applyBorder="1" applyAlignment="1">
      <alignment horizontal="center"/>
    </xf>
    <xf numFmtId="176" fontId="1" fillId="3" borderId="34" xfId="1" applyFont="1" applyFill="1" applyBorder="1"/>
    <xf numFmtId="176" fontId="3" fillId="3" borderId="32" xfId="1" applyFont="1" applyFill="1" applyBorder="1"/>
    <xf numFmtId="0" fontId="1" fillId="2" borderId="2" xfId="0" applyFont="1" applyFill="1" applyBorder="1" applyAlignment="1">
      <alignment horizontal="centerContinuous"/>
    </xf>
    <xf numFmtId="0" fontId="1" fillId="3" borderId="7" xfId="0" applyFont="1" applyFill="1" applyBorder="1" applyAlignment="1">
      <alignment horizontal="centerContinuous"/>
    </xf>
    <xf numFmtId="176" fontId="2" fillId="2" borderId="4" xfId="1" applyFont="1" applyFill="1" applyBorder="1"/>
    <xf numFmtId="0" fontId="2" fillId="2" borderId="4" xfId="0" applyFont="1" applyFill="1" applyBorder="1" applyAlignment="1"/>
    <xf numFmtId="0" fontId="2" fillId="2" borderId="5" xfId="0" applyFont="1" applyFill="1" applyBorder="1" applyAlignment="1"/>
    <xf numFmtId="0" fontId="2" fillId="2" borderId="24" xfId="0" applyFont="1" applyFill="1" applyBorder="1" applyAlignment="1"/>
    <xf numFmtId="176" fontId="2" fillId="2" borderId="24" xfId="1" applyFont="1" applyFill="1" applyBorder="1"/>
    <xf numFmtId="176" fontId="2" fillId="3" borderId="6" xfId="1" applyFont="1" applyFill="1" applyBorder="1" applyAlignment="1">
      <alignment horizontal="center"/>
    </xf>
    <xf numFmtId="0" fontId="1" fillId="3" borderId="24" xfId="0" applyFont="1" applyFill="1" applyBorder="1" applyAlignment="1"/>
    <xf numFmtId="0" fontId="1" fillId="3" borderId="24" xfId="0" applyNumberFormat="1" applyFont="1" applyFill="1" applyBorder="1" applyAlignment="1">
      <alignment horizontal="center"/>
    </xf>
    <xf numFmtId="176" fontId="1" fillId="3" borderId="24" xfId="1" applyFont="1" applyFill="1" applyBorder="1"/>
    <xf numFmtId="176" fontId="2" fillId="3" borderId="35" xfId="1" applyFont="1" applyFill="1" applyBorder="1"/>
    <xf numFmtId="176" fontId="2" fillId="3" borderId="19" xfId="1" applyFont="1" applyFill="1" applyBorder="1"/>
    <xf numFmtId="176" fontId="2" fillId="3" borderId="21" xfId="1" applyFont="1" applyFill="1" applyBorder="1"/>
    <xf numFmtId="176" fontId="1" fillId="3" borderId="1" xfId="1" applyFont="1" applyFill="1" applyBorder="1"/>
    <xf numFmtId="0" fontId="2" fillId="3" borderId="34" xfId="0" applyFont="1" applyFill="1" applyBorder="1" applyAlignment="1"/>
    <xf numFmtId="0" fontId="2" fillId="3" borderId="34" xfId="0" applyNumberFormat="1" applyFont="1" applyFill="1" applyBorder="1" applyAlignment="1">
      <alignment horizontal="center"/>
    </xf>
    <xf numFmtId="176" fontId="2" fillId="3" borderId="34" xfId="1" applyFont="1" applyFill="1" applyBorder="1"/>
    <xf numFmtId="0" fontId="2" fillId="3" borderId="3" xfId="0" applyFont="1" applyFill="1" applyBorder="1" applyAlignment="1"/>
    <xf numFmtId="0" fontId="2" fillId="3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3" borderId="35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6" fontId="2" fillId="3" borderId="22" xfId="1" applyFont="1" applyFill="1" applyBorder="1"/>
    <xf numFmtId="0" fontId="1" fillId="3" borderId="0" xfId="0" applyFont="1" applyFill="1" applyAlignment="1">
      <alignment horizontal="centerContinuous"/>
    </xf>
    <xf numFmtId="0" fontId="4" fillId="3" borderId="2" xfId="0" applyFont="1" applyFill="1" applyBorder="1" applyAlignment="1">
      <alignment horizontal="centerContinuous"/>
    </xf>
    <xf numFmtId="0" fontId="2" fillId="2" borderId="5" xfId="0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0" fillId="3" borderId="0" xfId="0" applyFill="1" applyBorder="1"/>
    <xf numFmtId="0" fontId="1" fillId="3" borderId="1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3" borderId="0" xfId="0" applyFont="1" applyFill="1" applyBorder="1"/>
    <xf numFmtId="0" fontId="2" fillId="3" borderId="4" xfId="0" applyFont="1" applyFill="1" applyBorder="1" applyAlignment="1">
      <alignment horizontal="center" vertical="center"/>
    </xf>
    <xf numFmtId="176" fontId="2" fillId="3" borderId="4" xfId="1" applyFont="1" applyFill="1" applyBorder="1" applyAlignment="1">
      <alignment vertical="center"/>
    </xf>
    <xf numFmtId="0" fontId="1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 vertical="center"/>
    </xf>
    <xf numFmtId="176" fontId="2" fillId="3" borderId="5" xfId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/>
    <xf numFmtId="0" fontId="2" fillId="3" borderId="6" xfId="0" applyFont="1" applyFill="1" applyBorder="1" applyAlignment="1">
      <alignment horizontal="center" vertical="center"/>
    </xf>
    <xf numFmtId="176" fontId="2" fillId="3" borderId="6" xfId="1" applyFont="1" applyFill="1" applyBorder="1" applyAlignment="1">
      <alignment vertical="center"/>
    </xf>
    <xf numFmtId="0" fontId="1" fillId="3" borderId="3" xfId="0" applyFont="1" applyFill="1" applyBorder="1"/>
    <xf numFmtId="176" fontId="1" fillId="3" borderId="3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6" fontId="1" fillId="3" borderId="8" xfId="1" applyFont="1" applyFill="1" applyBorder="1" applyAlignment="1">
      <alignment vertical="center"/>
    </xf>
    <xf numFmtId="176" fontId="2" fillId="3" borderId="5" xfId="1" applyFont="1" applyFill="1" applyBorder="1" applyAlignment="1">
      <alignment horizontal="right" vertical="center"/>
    </xf>
    <xf numFmtId="176" fontId="1" fillId="3" borderId="12" xfId="1" applyFont="1" applyFill="1" applyBorder="1" applyAlignment="1">
      <alignment vertical="center"/>
    </xf>
    <xf numFmtId="176" fontId="1" fillId="3" borderId="3" xfId="1" applyFont="1" applyFill="1" applyBorder="1" applyAlignment="1">
      <alignment vertical="center"/>
    </xf>
    <xf numFmtId="176" fontId="1" fillId="3" borderId="7" xfId="1" applyFont="1" applyFill="1" applyBorder="1" applyAlignment="1">
      <alignment horizontal="center" vertical="center"/>
    </xf>
    <xf numFmtId="0" fontId="0" fillId="3" borderId="0" xfId="0" applyFill="1"/>
    <xf numFmtId="0" fontId="0" fillId="3" borderId="15" xfId="0" applyFill="1" applyBorder="1"/>
    <xf numFmtId="0" fontId="0" fillId="3" borderId="16" xfId="0" applyFill="1" applyBorder="1"/>
    <xf numFmtId="0" fontId="0" fillId="3" borderId="36" xfId="0" applyFill="1" applyBorder="1"/>
    <xf numFmtId="0" fontId="0" fillId="3" borderId="37" xfId="0" applyFill="1" applyBorder="1"/>
    <xf numFmtId="0" fontId="0" fillId="3" borderId="38" xfId="0" applyFill="1" applyBorder="1"/>
    <xf numFmtId="0" fontId="0" fillId="3" borderId="12" xfId="0" applyFill="1" applyBorder="1"/>
    <xf numFmtId="0" fontId="0" fillId="3" borderId="39" xfId="0" applyFill="1" applyBorder="1"/>
    <xf numFmtId="0" fontId="0" fillId="3" borderId="4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0" fillId="0" borderId="35" xfId="0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0" fillId="0" borderId="42" xfId="0" applyFont="1" applyBorder="1"/>
    <xf numFmtId="0" fontId="0" fillId="0" borderId="28" xfId="0" applyFont="1" applyBorder="1"/>
    <xf numFmtId="0" fontId="7" fillId="0" borderId="35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0" fillId="0" borderId="42" xfId="0" applyBorder="1"/>
    <xf numFmtId="0" fontId="7" fillId="0" borderId="42" xfId="0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/>
    <xf numFmtId="0" fontId="7" fillId="0" borderId="44" xfId="0" applyFont="1" applyBorder="1" applyAlignment="1">
      <alignment horizontal="center" vertical="center"/>
    </xf>
    <xf numFmtId="0" fontId="0" fillId="0" borderId="45" xfId="0" applyBorder="1"/>
    <xf numFmtId="0" fontId="7" fillId="0" borderId="19" xfId="0" applyFont="1" applyBorder="1" applyAlignment="1"/>
    <xf numFmtId="0" fontId="7" fillId="0" borderId="43" xfId="0" applyFont="1" applyBorder="1" applyAlignment="1"/>
    <xf numFmtId="0" fontId="7" fillId="0" borderId="44" xfId="0" applyFont="1" applyBorder="1"/>
    <xf numFmtId="0" fontId="0" fillId="0" borderId="19" xfId="0" applyBorder="1" applyAlignment="1"/>
    <xf numFmtId="0" fontId="0" fillId="0" borderId="43" xfId="0" applyBorder="1" applyAlignment="1"/>
    <xf numFmtId="0" fontId="0" fillId="0" borderId="46" xfId="0" applyBorder="1"/>
    <xf numFmtId="0" fontId="7" fillId="0" borderId="19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0" fillId="0" borderId="47" xfId="0" applyBorder="1"/>
    <xf numFmtId="0" fontId="0" fillId="0" borderId="39" xfId="0" applyBorder="1"/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50" xfId="0" applyBorder="1"/>
    <xf numFmtId="0" fontId="0" fillId="0" borderId="51" xfId="0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5" Type="http://schemas.openxmlformats.org/officeDocument/2006/relationships/styles" Target="styles.xml"/><Relationship Id="rId44" Type="http://schemas.openxmlformats.org/officeDocument/2006/relationships/sharedStrings" Target="sharedStrings.xml"/><Relationship Id="rId43" Type="http://schemas.openxmlformats.org/officeDocument/2006/relationships/theme" Target="theme/theme1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Briquetadeira!A1"/><Relationship Id="rId8" Type="http://schemas.openxmlformats.org/officeDocument/2006/relationships/hyperlink" Target="#BateriaCiclones!A1"/><Relationship Id="rId7" Type="http://schemas.openxmlformats.org/officeDocument/2006/relationships/hyperlink" Target="#BicaCondensador!A1"/><Relationship Id="rId6" Type="http://schemas.openxmlformats.org/officeDocument/2006/relationships/hyperlink" Target="#BatedorHorizontal!A1"/><Relationship Id="rId5" Type="http://schemas.openxmlformats.org/officeDocument/2006/relationships/hyperlink" Target="#BarracaoUbaBriquetadeira!A1"/><Relationship Id="rId4" Type="http://schemas.openxmlformats.org/officeDocument/2006/relationships/hyperlink" Target="#Barrac&#227;oCaro&#231;o!A1"/><Relationship Id="rId39" Type="http://schemas.openxmlformats.org/officeDocument/2006/relationships/hyperlink" Target="#SistemaHidraulico!A1"/><Relationship Id="rId38" Type="http://schemas.openxmlformats.org/officeDocument/2006/relationships/hyperlink" Target="#RoscaAlimentadoraCaroco!A1"/><Relationship Id="rId37" Type="http://schemas.openxmlformats.org/officeDocument/2006/relationships/hyperlink" Target="#RoscaAlimentadora!A1"/><Relationship Id="rId36" Type="http://schemas.openxmlformats.org/officeDocument/2006/relationships/hyperlink" Target="#VentiladorCasquinha!A1"/><Relationship Id="rId35" Type="http://schemas.openxmlformats.org/officeDocument/2006/relationships/hyperlink" Target="#TorreSecagem!A1"/><Relationship Id="rId34" Type="http://schemas.openxmlformats.org/officeDocument/2006/relationships/hyperlink" Target="#SmartJet!A1"/><Relationship Id="rId33" Type="http://schemas.openxmlformats.org/officeDocument/2006/relationships/hyperlink" Target="#PrensaCaro&#231;o!A1"/><Relationship Id="rId32" Type="http://schemas.openxmlformats.org/officeDocument/2006/relationships/hyperlink" Target="#PrensaFibrilha!A1"/><Relationship Id="rId31" Type="http://schemas.openxmlformats.org/officeDocument/2006/relationships/hyperlink" Target="#PrensaFardinho!A1"/><Relationship Id="rId30" Type="http://schemas.openxmlformats.org/officeDocument/2006/relationships/hyperlink" Target="#PATIO!A1"/><Relationship Id="rId3" Type="http://schemas.openxmlformats.org/officeDocument/2006/relationships/hyperlink" Target="#AlimentadorLinha002!A1"/><Relationship Id="rId29" Type="http://schemas.openxmlformats.org/officeDocument/2006/relationships/hyperlink" Target="#LimpaPlumas002!A1"/><Relationship Id="rId28" Type="http://schemas.openxmlformats.org/officeDocument/2006/relationships/hyperlink" Target="#LimpaPlumas001!A1"/><Relationship Id="rId27" Type="http://schemas.openxmlformats.org/officeDocument/2006/relationships/hyperlink" Target="#HotBoxValvula!A1"/><Relationship Id="rId26" Type="http://schemas.openxmlformats.org/officeDocument/2006/relationships/hyperlink" Target="#HL!A1"/><Relationship Id="rId25" Type="http://schemas.openxmlformats.org/officeDocument/2006/relationships/hyperlink" Target="#FotoVoltaica!A1"/><Relationship Id="rId24" Type="http://schemas.openxmlformats.org/officeDocument/2006/relationships/hyperlink" Target="#Descaro&#231;adorLinha002!A1"/><Relationship Id="rId23" Type="http://schemas.openxmlformats.org/officeDocument/2006/relationships/hyperlink" Target="#Piranha!A1"/><Relationship Id="rId22" Type="http://schemas.openxmlformats.org/officeDocument/2006/relationships/hyperlink" Target="#CondensadorPrincipal!A1"/><Relationship Id="rId21" Type="http://schemas.openxmlformats.org/officeDocument/2006/relationships/hyperlink" Target="#CompressorInterno!A1"/><Relationship Id="rId20" Type="http://schemas.openxmlformats.org/officeDocument/2006/relationships/hyperlink" Target="#Descaro&#231;adorLinha001!A1"/><Relationship Id="rId2" Type="http://schemas.openxmlformats.org/officeDocument/2006/relationships/hyperlink" Target="#AlimentadorLinha001!A1"/><Relationship Id="rId19" Type="http://schemas.openxmlformats.org/officeDocument/2006/relationships/hyperlink" Target="#VentiladorSuccao!A1"/><Relationship Id="rId18" Type="http://schemas.openxmlformats.org/officeDocument/2006/relationships/hyperlink" Target="#VentiladorLP02!A1"/><Relationship Id="rId17" Type="http://schemas.openxmlformats.org/officeDocument/2006/relationships/hyperlink" Target="#VentiladorLP01!A1"/><Relationship Id="rId16" Type="http://schemas.openxmlformats.org/officeDocument/2006/relationships/hyperlink" Target="#VentiladorCondenPrincipal!A1"/><Relationship Id="rId15" Type="http://schemas.openxmlformats.org/officeDocument/2006/relationships/hyperlink" Target="#VentiladorFibrilha!A1"/><Relationship Id="rId14" Type="http://schemas.openxmlformats.org/officeDocument/2006/relationships/hyperlink" Target="#CompressorExterno!A1"/><Relationship Id="rId13" Type="http://schemas.openxmlformats.org/officeDocument/2006/relationships/hyperlink" Target="#CCM!A1"/><Relationship Id="rId12" Type="http://schemas.openxmlformats.org/officeDocument/2006/relationships/hyperlink" Target="#CasaBomba!A1"/><Relationship Id="rId11" Type="http://schemas.openxmlformats.org/officeDocument/2006/relationships/hyperlink" Target="#CarrinhoBuscaFardo!A1"/><Relationship Id="rId10" Type="http://schemas.openxmlformats.org/officeDocument/2006/relationships/hyperlink" Target="#Caldeira!A1"/><Relationship Id="rId1" Type="http://schemas.openxmlformats.org/officeDocument/2006/relationships/hyperlink" Target="#BatedorInclinado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10"/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11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12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13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14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15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16"/><Relationship Id="rId1" Type="http://schemas.openxmlformats.org/officeDocument/2006/relationships/hyperlink" Target="#Hom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17"/><Relationship Id="rId1" Type="http://schemas.openxmlformats.org/officeDocument/2006/relationships/hyperlink" Target="#Home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18"/><Relationship Id="rId1" Type="http://schemas.openxmlformats.org/officeDocument/2006/relationships/hyperlink" Target="#Home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19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20"/><Relationship Id="rId1" Type="http://schemas.openxmlformats.org/officeDocument/2006/relationships/hyperlink" Target="#Home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21"/><Relationship Id="rId1" Type="http://schemas.openxmlformats.org/officeDocument/2006/relationships/hyperlink" Target="#Home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22"/><Relationship Id="rId1" Type="http://schemas.openxmlformats.org/officeDocument/2006/relationships/hyperlink" Target="#Home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23"/><Relationship Id="rId1" Type="http://schemas.openxmlformats.org/officeDocument/2006/relationships/hyperlink" Target="#Home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24"/><Relationship Id="rId1" Type="http://schemas.openxmlformats.org/officeDocument/2006/relationships/hyperlink" Target="#Home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25"/><Relationship Id="rId1" Type="http://schemas.openxmlformats.org/officeDocument/2006/relationships/hyperlink" Target="#Home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41"/><Relationship Id="rId1" Type="http://schemas.openxmlformats.org/officeDocument/2006/relationships/hyperlink" Target="#Home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40"/><Relationship Id="rId1" Type="http://schemas.openxmlformats.org/officeDocument/2006/relationships/hyperlink" Target="#Home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34"/><Relationship Id="rId1" Type="http://schemas.openxmlformats.org/officeDocument/2006/relationships/hyperlink" Target="#Home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26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3"/><Relationship Id="rId1" Type="http://schemas.openxmlformats.org/officeDocument/2006/relationships/hyperlink" Target="#Home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39"/><Relationship Id="rId1" Type="http://schemas.openxmlformats.org/officeDocument/2006/relationships/hyperlink" Target="#Home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38"/><Relationship Id="rId1" Type="http://schemas.openxmlformats.org/officeDocument/2006/relationships/hyperlink" Target="#Home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27"/><Relationship Id="rId1" Type="http://schemas.openxmlformats.org/officeDocument/2006/relationships/hyperlink" Target="#Home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28"/><Relationship Id="rId1" Type="http://schemas.openxmlformats.org/officeDocument/2006/relationships/hyperlink" Target="#Home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29"/><Relationship Id="rId1" Type="http://schemas.openxmlformats.org/officeDocument/2006/relationships/hyperlink" Target="#Home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30"/><Relationship Id="rId1" Type="http://schemas.openxmlformats.org/officeDocument/2006/relationships/hyperlink" Target="#Home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31"/><Relationship Id="rId1" Type="http://schemas.openxmlformats.org/officeDocument/2006/relationships/hyperlink" Target="#Home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32"/><Relationship Id="rId1" Type="http://schemas.openxmlformats.org/officeDocument/2006/relationships/hyperlink" Target="#Home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37"/><Relationship Id="rId1" Type="http://schemas.openxmlformats.org/officeDocument/2006/relationships/hyperlink" Target="#Home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36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7"/><Relationship Id="rId1" Type="http://schemas.openxmlformats.org/officeDocument/2006/relationships/hyperlink" Target="#Home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33"/><Relationship Id="rId1" Type="http://schemas.openxmlformats.org/officeDocument/2006/relationships/hyperlink" Target="#Home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35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4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5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6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8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Revis&#245;es!A9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381000</xdr:colOff>
      <xdr:row>2</xdr:row>
      <xdr:rowOff>0</xdr:rowOff>
    </xdr:from>
    <xdr:to>
      <xdr:col>21</xdr:col>
      <xdr:colOff>375285</xdr:colOff>
      <xdr:row>33</xdr:row>
      <xdr:rowOff>66675</xdr:rowOff>
    </xdr:to>
    <xdr:grpSp>
      <xdr:nvGrpSpPr>
        <xdr:cNvPr id="43" name="Grupo 42"/>
        <xdr:cNvGrpSpPr/>
      </xdr:nvGrpSpPr>
      <xdr:grpSpPr>
        <a:xfrm>
          <a:off x="981075" y="390525"/>
          <a:ext cx="11995785" cy="5972175"/>
          <a:chOff x="1399" y="369"/>
          <a:chExt cx="18750" cy="9916"/>
        </a:xfrm>
      </xdr:grpSpPr>
      <xdr:grpSp>
        <xdr:nvGrpSpPr>
          <xdr:cNvPr id="44" name="Grupo 43"/>
          <xdr:cNvGrpSpPr/>
        </xdr:nvGrpSpPr>
        <xdr:grpSpPr>
          <a:xfrm>
            <a:off x="1484" y="369"/>
            <a:ext cx="18439" cy="1442"/>
            <a:chOff x="1484" y="580"/>
            <a:chExt cx="17680" cy="1446"/>
          </a:xfrm>
        </xdr:grpSpPr>
        <xdr:sp>
          <xdr:nvSpPr>
            <xdr:cNvPr id="45" name="Retângulo arredondado 44">
              <a:hlinkClick xmlns:r="http://schemas.openxmlformats.org/officeDocument/2006/relationships" r:id="rId1"/>
            </xdr:cNvPr>
            <xdr:cNvSpPr/>
          </xdr:nvSpPr>
          <xdr:spPr>
            <a:xfrm>
              <a:off x="16741" y="580"/>
              <a:ext cx="2423" cy="1166"/>
            </a:xfrm>
            <a:prstGeom prst="roundRect">
              <a:avLst/>
            </a:prstGeom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  <a:alpha val="94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Batedor Inclinado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009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grpSp>
          <xdr:nvGrpSpPr>
            <xdr:cNvPr id="46" name="Grupo 45"/>
            <xdr:cNvGrpSpPr/>
          </xdr:nvGrpSpPr>
          <xdr:grpSpPr>
            <a:xfrm>
              <a:off x="1484" y="617"/>
              <a:ext cx="14967" cy="1409"/>
              <a:chOff x="1484" y="617"/>
              <a:chExt cx="14967" cy="1409"/>
            </a:xfrm>
          </xdr:grpSpPr>
          <xdr:sp>
            <xdr:nvSpPr>
              <xdr:cNvPr id="47" name="Retângulo arredondado 46">
                <a:hlinkClick xmlns:r="http://schemas.openxmlformats.org/officeDocument/2006/relationships" r:id="rId2"/>
              </xdr:cNvPr>
              <xdr:cNvSpPr/>
            </xdr:nvSpPr>
            <xdr:spPr>
              <a:xfrm>
                <a:off x="1484" y="744"/>
                <a:ext cx="1964" cy="1152"/>
              </a:xfrm>
              <a:prstGeom prst="roundRect">
                <a:avLst/>
              </a:prstGeom>
              <a:gradFill>
                <a:gsLst>
                  <a:gs pos="100000">
                    <a:schemeClr val="accent1">
                      <a:lumMod val="5000"/>
                      <a:lumOff val="95000"/>
                    </a:schemeClr>
                  </a:gs>
                  <a:gs pos="0">
                    <a:schemeClr val="tx1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89000">
                    <a:schemeClr val="tx1">
                      <a:lumMod val="85000"/>
                      <a:lumOff val="15000"/>
                    </a:schemeClr>
                  </a:gs>
                </a:gsLst>
                <a:path path="rect">
                  <a:fillToRect t="100000" r="100000"/>
                </a:path>
                <a:tileRect l="-100000" b="-100000"/>
              </a:gradFill>
              <a:ln>
                <a:solidFill>
                  <a:schemeClr val="accent1">
                    <a:lumMod val="75000"/>
                    <a:alpha val="94000"/>
                  </a:schemeClr>
                </a:solidFill>
              </a:ln>
              <a:effectLst>
                <a:glow rad="101600">
                  <a:schemeClr val="bg1">
                    <a:lumMod val="85000"/>
                    <a:alpha val="40000"/>
                  </a:schemeClr>
                </a:glow>
                <a:outerShdw blurRad="50800" dist="38100" algn="l" rotWithShape="0">
                  <a:prstClr val="black">
                    <a:alpha val="65000"/>
                  </a:prstClr>
                </a:outerShdw>
                <a:reflection blurRad="6350" stA="71000" endA="300" endPos="30000" dir="5400000" sy="-100000" algn="bl" rotWithShape="0"/>
              </a:effectLst>
              <a:scene3d>
                <a:camera prst="orthographicFront"/>
                <a:lightRig rig="soft" dir="t">
                  <a:rot lat="0" lon="0" rev="0"/>
                </a:lightRig>
              </a:scene3d>
              <a:sp3d extrusionH="76200">
                <a:extrusionClr>
                  <a:schemeClr val="bg2">
                    <a:lumMod val="90000"/>
                  </a:schemeClr>
                </a:extrusionClr>
              </a:sp3d>
            </xdr:spPr>
            <xdr:style>
              <a:lnRef idx="2">
                <a:schemeClr val="accent1">
                  <a:lumMod val="75000"/>
                </a:schemeClr>
              </a:lnRef>
              <a:fillRef idx="1">
                <a:schemeClr val="accent1"/>
              </a:fillRef>
              <a:effectRef idx="0">
                <a:srgbClr val="FFFFFF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ctr" anchorCtr="0"/>
              <a:lstStyle>
                <a:defPPr>
                  <a:defRPr lang="pt-BR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altLang="en-US" sz="1200" b="1">
                    <a:ln w="12700" cmpd="sng">
                      <a:noFill/>
                      <a:prstDash val="solid"/>
                    </a:ln>
                    <a:solidFill>
                      <a:schemeClr val="bg1"/>
                    </a:solidFill>
                    <a:effectLst>
                      <a:outerShdw blurRad="50800" dist="50800" dir="5400000" algn="ctr" rotWithShape="0">
                        <a:srgbClr val="858585">
                          <a:alpha val="100000"/>
                        </a:srgbClr>
                      </a:outerShdw>
                    </a:effectLst>
                  </a:rPr>
                  <a:t>Alimentador 01</a:t>
                </a:r>
                <a:endPara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endParaRPr>
              </a:p>
              <a:p>
                <a:pPr algn="ctr"/>
                <a:r>
                  <a:rPr lang="pt-BR" altLang="en-US" sz="1200" b="1">
                    <a:ln w="12700" cmpd="sng">
                      <a:noFill/>
                      <a:prstDash val="solid"/>
                    </a:ln>
                    <a:solidFill>
                      <a:schemeClr val="bg1"/>
                    </a:solidFill>
                    <a:effectLst>
                      <a:outerShdw blurRad="50800" dist="50800" dir="5400000" algn="ctr" rotWithShape="0">
                        <a:srgbClr val="858585">
                          <a:alpha val="100000"/>
                        </a:srgbClr>
                      </a:outerShdw>
                    </a:effectLst>
                  </a:rPr>
                  <a:t>Ativo: 012</a:t>
                </a:r>
                <a:endPara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endParaRPr>
              </a:p>
            </xdr:txBody>
          </xdr:sp>
          <xdr:sp>
            <xdr:nvSpPr>
              <xdr:cNvPr id="48" name="Retângulo arredondado 47">
                <a:hlinkClick xmlns:r="http://schemas.openxmlformats.org/officeDocument/2006/relationships" r:id="rId3"/>
              </xdr:cNvPr>
              <xdr:cNvSpPr/>
            </xdr:nvSpPr>
            <xdr:spPr>
              <a:xfrm>
                <a:off x="3728" y="735"/>
                <a:ext cx="1964" cy="1166"/>
              </a:xfrm>
              <a:prstGeom prst="roundRect">
                <a:avLst/>
              </a:prstGeom>
              <a:gradFill>
                <a:gsLst>
                  <a:gs pos="100000">
                    <a:schemeClr val="accent1">
                      <a:lumMod val="5000"/>
                      <a:lumOff val="95000"/>
                    </a:schemeClr>
                  </a:gs>
                  <a:gs pos="0">
                    <a:schemeClr val="tx1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89000">
                    <a:schemeClr val="tx1">
                      <a:lumMod val="85000"/>
                      <a:lumOff val="15000"/>
                    </a:schemeClr>
                  </a:gs>
                </a:gsLst>
                <a:path path="rect">
                  <a:fillToRect t="100000" r="100000"/>
                </a:path>
                <a:tileRect l="-100000" b="-100000"/>
              </a:gradFill>
              <a:ln>
                <a:solidFill>
                  <a:schemeClr val="accent1">
                    <a:lumMod val="75000"/>
                    <a:alpha val="94000"/>
                  </a:schemeClr>
                </a:solidFill>
              </a:ln>
              <a:effectLst>
                <a:glow rad="101600">
                  <a:schemeClr val="bg1">
                    <a:lumMod val="85000"/>
                    <a:alpha val="40000"/>
                  </a:schemeClr>
                </a:glow>
                <a:outerShdw blurRad="50800" dist="38100" algn="l" rotWithShape="0">
                  <a:prstClr val="black">
                    <a:alpha val="65000"/>
                  </a:prstClr>
                </a:outerShdw>
                <a:reflection blurRad="6350" stA="71000" endA="300" endPos="30000" dir="5400000" sy="-100000" algn="bl" rotWithShape="0"/>
              </a:effectLst>
              <a:scene3d>
                <a:camera prst="orthographicFront"/>
                <a:lightRig rig="soft" dir="t">
                  <a:rot lat="0" lon="0" rev="0"/>
                </a:lightRig>
              </a:scene3d>
              <a:sp3d extrusionH="76200">
                <a:extrusionClr>
                  <a:schemeClr val="bg2">
                    <a:lumMod val="90000"/>
                  </a:schemeClr>
                </a:extrusionClr>
              </a:sp3d>
            </xdr:spPr>
            <xdr:style>
              <a:lnRef idx="2">
                <a:schemeClr val="accent1">
                  <a:lumMod val="75000"/>
                </a:schemeClr>
              </a:lnRef>
              <a:fillRef idx="1">
                <a:schemeClr val="accent1"/>
              </a:fillRef>
              <a:effectRef idx="0">
                <a:srgbClr val="FFFFFF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ctr" anchorCtr="0"/>
              <a:lstStyle>
                <a:defPPr>
                  <a:defRPr lang="pt-BR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altLang="en-US" sz="1200" b="1">
                    <a:ln w="12700" cmpd="sng">
                      <a:noFill/>
                      <a:prstDash val="solid"/>
                    </a:ln>
                    <a:solidFill>
                      <a:schemeClr val="bg1"/>
                    </a:solidFill>
                    <a:effectLst>
                      <a:outerShdw blurRad="50800" dist="50800" dir="5400000" algn="ctr" rotWithShape="0">
                        <a:srgbClr val="858585">
                          <a:alpha val="100000"/>
                        </a:srgbClr>
                      </a:outerShdw>
                    </a:effectLst>
                  </a:rPr>
                  <a:t>Alimentador 02</a:t>
                </a:r>
                <a:endPara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endParaRPr>
              </a:p>
              <a:p>
                <a:pPr algn="ctr"/>
                <a:r>
                  <a:rPr lang="pt-BR" altLang="en-US" sz="1200" b="1">
                    <a:ln w="12700" cmpd="sng">
                      <a:noFill/>
                      <a:prstDash val="solid"/>
                    </a:ln>
                    <a:solidFill>
                      <a:schemeClr val="bg1"/>
                    </a:solidFill>
                    <a:effectLst>
                      <a:outerShdw blurRad="50800" dist="50800" dir="5400000" algn="ctr" rotWithShape="0">
                        <a:srgbClr val="858585">
                          <a:alpha val="100000"/>
                        </a:srgbClr>
                      </a:outerShdw>
                    </a:effectLst>
                  </a:rPr>
                  <a:t>Ativo: 013</a:t>
                </a:r>
                <a:endPara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endParaRPr>
              </a:p>
            </xdr:txBody>
          </xdr:sp>
          <xdr:sp>
            <xdr:nvSpPr>
              <xdr:cNvPr id="49" name="Retângulo arredondado 48">
                <a:hlinkClick xmlns:r="http://schemas.openxmlformats.org/officeDocument/2006/relationships" r:id="rId4"/>
              </xdr:cNvPr>
              <xdr:cNvSpPr/>
            </xdr:nvSpPr>
            <xdr:spPr>
              <a:xfrm>
                <a:off x="6116" y="717"/>
                <a:ext cx="2192" cy="934"/>
              </a:xfrm>
              <a:prstGeom prst="roundRect">
                <a:avLst/>
              </a:prstGeom>
              <a:gradFill>
                <a:gsLst>
                  <a:gs pos="100000">
                    <a:schemeClr val="accent1">
                      <a:lumMod val="5000"/>
                      <a:lumOff val="95000"/>
                    </a:schemeClr>
                  </a:gs>
                  <a:gs pos="0">
                    <a:schemeClr val="tx1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89000">
                    <a:schemeClr val="tx1">
                      <a:lumMod val="85000"/>
                      <a:lumOff val="15000"/>
                    </a:schemeClr>
                  </a:gs>
                </a:gsLst>
                <a:path path="rect">
                  <a:fillToRect t="100000" r="100000"/>
                </a:path>
                <a:tileRect l="-100000" b="-100000"/>
              </a:gradFill>
              <a:ln>
                <a:solidFill>
                  <a:schemeClr val="accent1">
                    <a:lumMod val="75000"/>
                    <a:alpha val="94000"/>
                  </a:schemeClr>
                </a:solidFill>
              </a:ln>
              <a:effectLst>
                <a:glow rad="101600">
                  <a:schemeClr val="bg1">
                    <a:lumMod val="85000"/>
                    <a:alpha val="40000"/>
                  </a:schemeClr>
                </a:glow>
                <a:outerShdw blurRad="50800" dist="38100" algn="l" rotWithShape="0">
                  <a:prstClr val="black">
                    <a:alpha val="65000"/>
                  </a:prstClr>
                </a:outerShdw>
                <a:reflection blurRad="6350" stA="71000" endA="300" endPos="30000" dir="5400000" sy="-100000" algn="bl" rotWithShape="0"/>
              </a:effectLst>
              <a:scene3d>
                <a:camera prst="orthographicFront"/>
                <a:lightRig rig="soft" dir="t">
                  <a:rot lat="0" lon="0" rev="0"/>
                </a:lightRig>
              </a:scene3d>
              <a:sp3d extrusionH="76200">
                <a:extrusionClr>
                  <a:schemeClr val="bg2">
                    <a:lumMod val="90000"/>
                  </a:schemeClr>
                </a:extrusionClr>
              </a:sp3d>
            </xdr:spPr>
            <xdr:style>
              <a:lnRef idx="2">
                <a:schemeClr val="accent1">
                  <a:lumMod val="75000"/>
                </a:schemeClr>
              </a:lnRef>
              <a:fillRef idx="1">
                <a:schemeClr val="accent1"/>
              </a:fillRef>
              <a:effectRef idx="0">
                <a:srgbClr val="FFFFFF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ctr" anchorCtr="0"/>
              <a:lstStyle>
                <a:defPPr>
                  <a:defRPr lang="pt-BR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altLang="en-US" sz="1200" b="1">
                    <a:ln w="12700" cmpd="sng">
                      <a:noFill/>
                      <a:prstDash val="solid"/>
                    </a:ln>
                    <a:solidFill>
                      <a:schemeClr val="bg1"/>
                    </a:solidFill>
                    <a:effectLst>
                      <a:outerShdw blurRad="50800" dist="50800" dir="5400000" algn="ctr" rotWithShape="0">
                        <a:srgbClr val="858585">
                          <a:alpha val="100000"/>
                        </a:srgbClr>
                      </a:outerShdw>
                    </a:effectLst>
                  </a:rPr>
                  <a:t>Barracão Caroço</a:t>
                </a:r>
                <a:endPara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endParaRPr>
              </a:p>
              <a:p>
                <a:pPr algn="ctr"/>
                <a:r>
                  <a:rPr lang="pt-BR" altLang="en-US" sz="1200" b="1">
                    <a:ln w="12700" cmpd="sng">
                      <a:noFill/>
                      <a:prstDash val="solid"/>
                    </a:ln>
                    <a:solidFill>
                      <a:schemeClr val="bg1"/>
                    </a:solidFill>
                    <a:effectLst>
                      <a:outerShdw blurRad="50800" dist="50800" dir="5400000" algn="ctr" rotWithShape="0">
                        <a:srgbClr val="858585">
                          <a:alpha val="100000"/>
                        </a:srgbClr>
                      </a:outerShdw>
                    </a:effectLst>
                  </a:rPr>
                  <a:t>Ativo: 001</a:t>
                </a:r>
                <a:endPara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endParaRPr>
              </a:p>
              <a:p>
                <a:pPr algn="l"/>
                <a:endPara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endParaRPr>
              </a:p>
            </xdr:txBody>
          </xdr:sp>
          <xdr:sp>
            <xdr:nvSpPr>
              <xdr:cNvPr id="50" name="Retângulo arredondado 49">
                <a:hlinkClick xmlns:r="http://schemas.openxmlformats.org/officeDocument/2006/relationships" r:id="rId5"/>
              </xdr:cNvPr>
              <xdr:cNvSpPr/>
            </xdr:nvSpPr>
            <xdr:spPr>
              <a:xfrm>
                <a:off x="8781" y="673"/>
                <a:ext cx="2380" cy="1353"/>
              </a:xfrm>
              <a:prstGeom prst="roundRect">
                <a:avLst/>
              </a:prstGeom>
              <a:gradFill>
                <a:gsLst>
                  <a:gs pos="100000">
                    <a:schemeClr val="accent1">
                      <a:lumMod val="5000"/>
                      <a:lumOff val="95000"/>
                    </a:schemeClr>
                  </a:gs>
                  <a:gs pos="0">
                    <a:schemeClr val="tx1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89000">
                    <a:schemeClr val="tx1">
                      <a:lumMod val="85000"/>
                      <a:lumOff val="15000"/>
                    </a:schemeClr>
                  </a:gs>
                </a:gsLst>
                <a:path path="rect">
                  <a:fillToRect t="100000" r="100000"/>
                </a:path>
                <a:tileRect l="-100000" b="-100000"/>
              </a:gradFill>
              <a:ln>
                <a:solidFill>
                  <a:schemeClr val="bg2">
                    <a:lumMod val="75000"/>
                    <a:alpha val="94000"/>
                  </a:schemeClr>
                </a:solidFill>
              </a:ln>
              <a:effectLst>
                <a:glow rad="101600">
                  <a:schemeClr val="bg1">
                    <a:lumMod val="85000"/>
                    <a:alpha val="40000"/>
                  </a:schemeClr>
                </a:glow>
                <a:outerShdw blurRad="50800" dist="38100" algn="l" rotWithShape="0">
                  <a:prstClr val="black">
                    <a:alpha val="65000"/>
                  </a:prstClr>
                </a:outerShdw>
                <a:reflection blurRad="6350" stA="71000" endA="300" endPos="30000" dir="5400000" sy="-100000" algn="bl" rotWithShape="0"/>
              </a:effectLst>
              <a:scene3d>
                <a:camera prst="orthographicFront"/>
                <a:lightRig rig="soft" dir="t">
                  <a:rot lat="0" lon="0" rev="0"/>
                </a:lightRig>
              </a:scene3d>
              <a:sp3d extrusionH="76200">
                <a:extrusionClr>
                  <a:schemeClr val="bg2">
                    <a:lumMod val="90000"/>
                  </a:schemeClr>
                </a:extrusionClr>
              </a:sp3d>
            </xdr:spPr>
            <xdr:style>
              <a:lnRef idx="2">
                <a:schemeClr val="accent1">
                  <a:lumMod val="75000"/>
                </a:schemeClr>
              </a:lnRef>
              <a:fillRef idx="1">
                <a:schemeClr val="accent1"/>
              </a:fillRef>
              <a:effectRef idx="0">
                <a:srgbClr val="FFFFFF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ctr" anchorCtr="0"/>
              <a:lstStyle>
                <a:defPPr>
                  <a:defRPr lang="pt-BR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altLang="en-US" sz="1200" b="1">
                    <a:ln w="12700" cmpd="sng">
                      <a:noFill/>
                      <a:prstDash val="solid"/>
                    </a:ln>
                    <a:solidFill>
                      <a:schemeClr val="bg1"/>
                    </a:solidFill>
                    <a:effectLst>
                      <a:outerShdw blurRad="50800" dist="50800" dir="5400000" algn="ctr" rotWithShape="0">
                        <a:srgbClr val="858585">
                          <a:alpha val="100000"/>
                        </a:srgbClr>
                      </a:outerShdw>
                    </a:effectLst>
                  </a:rPr>
                  <a:t>Barracão UBA e Briquetadeira</a:t>
                </a:r>
                <a:endPara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endParaRPr>
              </a:p>
              <a:p>
                <a:pPr algn="ctr"/>
                <a:r>
                  <a:rPr lang="pt-BR" altLang="en-US" sz="1200" b="1">
                    <a:ln w="12700" cmpd="sng">
                      <a:noFill/>
                      <a:prstDash val="solid"/>
                    </a:ln>
                    <a:solidFill>
                      <a:schemeClr val="bg1"/>
                    </a:solidFill>
                    <a:effectLst>
                      <a:outerShdw blurRad="50800" dist="50800" dir="5400000" algn="ctr" rotWithShape="0">
                        <a:srgbClr val="858585">
                          <a:alpha val="100000"/>
                        </a:srgbClr>
                      </a:outerShdw>
                    </a:effectLst>
                  </a:rPr>
                  <a:t>Ativo: 024</a:t>
                </a:r>
                <a:endPara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endParaRPr>
              </a:p>
            </xdr:txBody>
          </xdr:sp>
          <xdr:sp>
            <xdr:nvSpPr>
              <xdr:cNvPr id="51" name="Retângulo arredondado 50">
                <a:hlinkClick xmlns:r="http://schemas.openxmlformats.org/officeDocument/2006/relationships" r:id="rId6"/>
              </xdr:cNvPr>
              <xdr:cNvSpPr/>
            </xdr:nvSpPr>
            <xdr:spPr>
              <a:xfrm>
                <a:off x="13906" y="617"/>
                <a:ext cx="2545" cy="931"/>
              </a:xfrm>
              <a:prstGeom prst="roundRect">
                <a:avLst/>
              </a:prstGeom>
              <a:gradFill>
                <a:gsLst>
                  <a:gs pos="100000">
                    <a:schemeClr val="accent1">
                      <a:lumMod val="5000"/>
                      <a:lumOff val="95000"/>
                    </a:schemeClr>
                  </a:gs>
                  <a:gs pos="0">
                    <a:schemeClr val="tx1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89000">
                    <a:schemeClr val="tx1">
                      <a:lumMod val="85000"/>
                      <a:lumOff val="15000"/>
                    </a:schemeClr>
                  </a:gs>
                </a:gsLst>
                <a:path path="rect">
                  <a:fillToRect t="100000" r="100000"/>
                </a:path>
                <a:tileRect l="-100000" b="-100000"/>
              </a:gradFill>
              <a:ln>
                <a:solidFill>
                  <a:schemeClr val="bg2">
                    <a:lumMod val="75000"/>
                    <a:alpha val="94000"/>
                  </a:schemeClr>
                </a:solidFill>
              </a:ln>
              <a:effectLst>
                <a:glow rad="101600">
                  <a:schemeClr val="bg1">
                    <a:lumMod val="85000"/>
                    <a:alpha val="40000"/>
                  </a:schemeClr>
                </a:glow>
                <a:outerShdw blurRad="50800" dist="38100" algn="l" rotWithShape="0">
                  <a:prstClr val="black">
                    <a:alpha val="65000"/>
                  </a:prstClr>
                </a:outerShdw>
                <a:reflection blurRad="6350" stA="71000" endA="300" endPos="30000" dir="5400000" sy="-100000" algn="bl" rotWithShape="0"/>
              </a:effectLst>
              <a:scene3d>
                <a:camera prst="orthographicFront"/>
                <a:lightRig rig="soft" dir="t">
                  <a:rot lat="0" lon="0" rev="0"/>
                </a:lightRig>
              </a:scene3d>
              <a:sp3d extrusionH="76200">
                <a:extrusionClr>
                  <a:schemeClr val="bg2">
                    <a:lumMod val="90000"/>
                  </a:schemeClr>
                </a:extrusionClr>
              </a:sp3d>
            </xdr:spPr>
            <xdr:style>
              <a:lnRef idx="2">
                <a:schemeClr val="accent1">
                  <a:lumMod val="75000"/>
                </a:schemeClr>
              </a:lnRef>
              <a:fillRef idx="1">
                <a:schemeClr val="accent1"/>
              </a:fillRef>
              <a:effectRef idx="0">
                <a:srgbClr val="FFFFFF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ctr" anchorCtr="0"/>
              <a:lstStyle>
                <a:defPPr>
                  <a:defRPr lang="pt-BR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altLang="en-US" sz="1200" b="1">
                    <a:ln w="12700" cmpd="sng">
                      <a:noFill/>
                      <a:prstDash val="solid"/>
                    </a:ln>
                    <a:solidFill>
                      <a:schemeClr val="bg1"/>
                    </a:solidFill>
                    <a:effectLst>
                      <a:outerShdw blurRad="50800" dist="50800" dir="5400000" algn="ctr" rotWithShape="0">
                        <a:srgbClr val="858585">
                          <a:alpha val="100000"/>
                        </a:srgbClr>
                      </a:outerShdw>
                    </a:effectLst>
                  </a:rPr>
                  <a:t>Batedor Horizontal</a:t>
                </a:r>
                <a:endPara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endParaRPr>
              </a:p>
              <a:p>
                <a:pPr algn="ctr"/>
                <a:r>
                  <a:rPr lang="pt-BR" altLang="en-US" sz="1200" b="1">
                    <a:ln w="12700" cmpd="sng">
                      <a:noFill/>
                      <a:prstDash val="solid"/>
                    </a:ln>
                    <a:solidFill>
                      <a:schemeClr val="bg1"/>
                    </a:solidFill>
                    <a:effectLst>
                      <a:outerShdw blurRad="50800" dist="50800" dir="5400000" algn="ctr" rotWithShape="0">
                        <a:srgbClr val="858585">
                          <a:alpha val="100000"/>
                        </a:srgbClr>
                      </a:outerShdw>
                    </a:effectLst>
                  </a:rPr>
                  <a:t>Ativo: 008</a:t>
                </a:r>
                <a:endPara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endParaRPr>
              </a:p>
            </xdr:txBody>
          </xdr:sp>
          <xdr:sp>
            <xdr:nvSpPr>
              <xdr:cNvPr id="52" name="Retângulo arredondado 51">
                <a:hlinkClick xmlns:r="http://schemas.openxmlformats.org/officeDocument/2006/relationships" r:id="rId7"/>
              </xdr:cNvPr>
              <xdr:cNvSpPr/>
            </xdr:nvSpPr>
            <xdr:spPr>
              <a:xfrm>
                <a:off x="11454" y="652"/>
                <a:ext cx="2167" cy="962"/>
              </a:xfrm>
              <a:prstGeom prst="roundRect">
                <a:avLst/>
              </a:prstGeom>
              <a:gradFill>
                <a:gsLst>
                  <a:gs pos="100000">
                    <a:schemeClr val="accent1">
                      <a:lumMod val="5000"/>
                      <a:lumOff val="95000"/>
                    </a:schemeClr>
                  </a:gs>
                  <a:gs pos="0">
                    <a:schemeClr val="tx1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89000">
                    <a:schemeClr val="tx1">
                      <a:lumMod val="85000"/>
                      <a:lumOff val="15000"/>
                    </a:schemeClr>
                  </a:gs>
                </a:gsLst>
                <a:path path="rect">
                  <a:fillToRect t="100000" r="100000"/>
                </a:path>
                <a:tileRect l="-100000" b="-100000"/>
              </a:gradFill>
              <a:ln>
                <a:solidFill>
                  <a:schemeClr val="bg2">
                    <a:lumMod val="75000"/>
                    <a:alpha val="94000"/>
                  </a:schemeClr>
                </a:solidFill>
              </a:ln>
              <a:effectLst>
                <a:glow rad="101600">
                  <a:schemeClr val="bg1">
                    <a:lumMod val="85000"/>
                    <a:alpha val="40000"/>
                  </a:schemeClr>
                </a:glow>
                <a:outerShdw blurRad="50800" dist="38100" algn="l" rotWithShape="0">
                  <a:prstClr val="black">
                    <a:alpha val="65000"/>
                  </a:prstClr>
                </a:outerShdw>
                <a:reflection blurRad="6350" stA="71000" endA="300" endPos="30000" dir="5400000" sy="-100000" algn="bl" rotWithShape="0"/>
              </a:effectLst>
              <a:scene3d>
                <a:camera prst="orthographicFront"/>
                <a:lightRig rig="soft" dir="t">
                  <a:rot lat="0" lon="0" rev="0"/>
                </a:lightRig>
              </a:scene3d>
              <a:sp3d extrusionH="76200">
                <a:extrusionClr>
                  <a:schemeClr val="bg2">
                    <a:lumMod val="90000"/>
                  </a:schemeClr>
                </a:extrusionClr>
              </a:sp3d>
            </xdr:spPr>
            <xdr:style>
              <a:lnRef idx="2">
                <a:schemeClr val="accent1">
                  <a:lumMod val="75000"/>
                </a:schemeClr>
              </a:lnRef>
              <a:fillRef idx="1">
                <a:schemeClr val="accent1"/>
              </a:fillRef>
              <a:effectRef idx="0">
                <a:srgbClr val="FFFFFF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ctr" anchorCtr="0"/>
              <a:lstStyle>
                <a:defPPr>
                  <a:defRPr lang="pt-BR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altLang="en-US" sz="1200" b="1">
                    <a:ln w="12700" cmpd="sng">
                      <a:noFill/>
                      <a:prstDash val="solid"/>
                    </a:ln>
                    <a:solidFill>
                      <a:schemeClr val="bg1"/>
                    </a:solidFill>
                    <a:effectLst>
                      <a:outerShdw blurRad="50800" dist="50800" dir="5400000" algn="ctr" rotWithShape="0">
                        <a:srgbClr val="858585">
                          <a:alpha val="100000"/>
                        </a:srgbClr>
                      </a:outerShdw>
                    </a:effectLst>
                  </a:rPr>
                  <a:t>Bica Condensador</a:t>
                </a:r>
                <a:endPara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endParaRPr>
              </a:p>
              <a:p>
                <a:pPr algn="ctr"/>
                <a:r>
                  <a:rPr lang="pt-BR" altLang="en-US" sz="1200" b="1">
                    <a:ln w="12700" cmpd="sng">
                      <a:noFill/>
                      <a:prstDash val="solid"/>
                    </a:ln>
                    <a:solidFill>
                      <a:schemeClr val="bg1"/>
                    </a:solidFill>
                    <a:effectLst>
                      <a:outerShdw blurRad="50800" dist="50800" dir="5400000" algn="ctr" rotWithShape="0">
                        <a:srgbClr val="858585">
                          <a:alpha val="100000"/>
                        </a:srgbClr>
                      </a:outerShdw>
                    </a:effectLst>
                  </a:rPr>
                  <a:t>Ativo: 020</a:t>
                </a:r>
                <a:endPara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endParaRPr>
              </a:p>
            </xdr:txBody>
          </xdr:sp>
        </xdr:grpSp>
      </xdr:grpSp>
      <xdr:grpSp>
        <xdr:nvGrpSpPr>
          <xdr:cNvPr id="53" name="Grupo 52"/>
          <xdr:cNvGrpSpPr/>
        </xdr:nvGrpSpPr>
        <xdr:grpSpPr>
          <a:xfrm>
            <a:off x="1451" y="2164"/>
            <a:ext cx="18454" cy="1366"/>
            <a:chOff x="1451" y="2464"/>
            <a:chExt cx="17589" cy="1366"/>
          </a:xfrm>
        </xdr:grpSpPr>
        <xdr:sp>
          <xdr:nvSpPr>
            <xdr:cNvPr id="54" name="Retângulo arredondado 53">
              <a:hlinkClick xmlns:r="http://schemas.openxmlformats.org/officeDocument/2006/relationships" r:id="rId8"/>
            </xdr:cNvPr>
            <xdr:cNvSpPr/>
          </xdr:nvSpPr>
          <xdr:spPr>
            <a:xfrm>
              <a:off x="1451" y="2600"/>
              <a:ext cx="2279" cy="1104"/>
            </a:xfrm>
            <a:prstGeom prst="roundRect">
              <a:avLst/>
            </a:prstGeom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Ciclones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028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55" name="Retângulo arredondado 54">
              <a:hlinkClick xmlns:r="http://schemas.openxmlformats.org/officeDocument/2006/relationships" r:id="rId9"/>
            </xdr:cNvPr>
            <xdr:cNvSpPr/>
          </xdr:nvSpPr>
          <xdr:spPr>
            <a:xfrm>
              <a:off x="4137" y="2577"/>
              <a:ext cx="1958" cy="1006"/>
            </a:xfrm>
            <a:prstGeom prst="roundRect">
              <a:avLst/>
            </a:prstGeom>
            <a:gradFill>
              <a:gsLst>
                <a:gs pos="98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Briquetadeira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029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56" name="Retângulo arredondado 55">
              <a:hlinkClick xmlns:r="http://schemas.openxmlformats.org/officeDocument/2006/relationships" r:id="rId10"/>
            </xdr:cNvPr>
            <xdr:cNvSpPr/>
          </xdr:nvSpPr>
          <xdr:spPr>
            <a:xfrm>
              <a:off x="6555" y="2558"/>
              <a:ext cx="1974" cy="970"/>
            </a:xfrm>
            <a:prstGeom prst="roundRect">
              <a:avLst/>
            </a:prstGeom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Caldeira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004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57" name="Retângulo arredondado 56">
              <a:hlinkClick xmlns:r="http://schemas.openxmlformats.org/officeDocument/2006/relationships" r:id="rId11"/>
            </xdr:cNvPr>
            <xdr:cNvSpPr/>
          </xdr:nvSpPr>
          <xdr:spPr>
            <a:xfrm>
              <a:off x="8934" y="2503"/>
              <a:ext cx="2155" cy="1327"/>
            </a:xfrm>
            <a:prstGeom prst="roundRect">
              <a:avLst/>
            </a:prstGeom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Carrinho 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Busca Fardo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023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58" name="Retângulo arredondado 57">
              <a:hlinkClick xmlns:r="http://schemas.openxmlformats.org/officeDocument/2006/relationships" r:id="rId12"/>
            </xdr:cNvPr>
            <xdr:cNvSpPr/>
          </xdr:nvSpPr>
          <xdr:spPr>
            <a:xfrm>
              <a:off x="11607" y="2482"/>
              <a:ext cx="1969" cy="1081"/>
            </a:xfrm>
            <a:prstGeom prst="roundRect">
              <a:avLst/>
            </a:prstGeom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Casa de Bombas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003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59" name="Retângulo arredondado 58">
              <a:hlinkClick xmlns:r="http://schemas.openxmlformats.org/officeDocument/2006/relationships" r:id="rId13"/>
            </xdr:cNvPr>
            <xdr:cNvSpPr/>
          </xdr:nvSpPr>
          <xdr:spPr>
            <a:xfrm>
              <a:off x="14046" y="2464"/>
              <a:ext cx="1964" cy="939"/>
            </a:xfrm>
            <a:prstGeom prst="roundRect">
              <a:avLst/>
            </a:prstGeom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CCM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037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60" name="Retângulo arredondado 59">
              <a:hlinkClick xmlns:r="http://schemas.openxmlformats.org/officeDocument/2006/relationships" r:id="rId14"/>
            </xdr:cNvPr>
            <xdr:cNvSpPr/>
          </xdr:nvSpPr>
          <xdr:spPr>
            <a:xfrm>
              <a:off x="16543" y="2464"/>
              <a:ext cx="2497" cy="1090"/>
            </a:xfrm>
            <a:prstGeom prst="roundRect">
              <a:avLst/>
            </a:prstGeom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Compressor Externo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037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</xdr:grpSp>
      <xdr:grpSp>
        <xdr:nvGrpSpPr>
          <xdr:cNvPr id="61" name="Grupo 60"/>
          <xdr:cNvGrpSpPr/>
        </xdr:nvGrpSpPr>
        <xdr:grpSpPr>
          <a:xfrm>
            <a:off x="3485" y="8930"/>
            <a:ext cx="14271" cy="1355"/>
            <a:chOff x="1399" y="8931"/>
            <a:chExt cx="14272" cy="1355"/>
          </a:xfrm>
        </xdr:grpSpPr>
        <xdr:sp>
          <xdr:nvSpPr>
            <xdr:cNvPr id="62" name="Retângulo arredondado 61">
              <a:hlinkClick xmlns:r="http://schemas.openxmlformats.org/officeDocument/2006/relationships" r:id="rId15"/>
            </xdr:cNvPr>
            <xdr:cNvSpPr>
              <a:spLocks noChangeAspect="1"/>
            </xdr:cNvSpPr>
          </xdr:nvSpPr>
          <xdr:spPr>
            <a:xfrm>
              <a:off x="1399" y="9021"/>
              <a:ext cx="2395" cy="1149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Ventilador Fibrilha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032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63" name="Retângulo arredondado 62">
              <a:hlinkClick xmlns:r="http://schemas.openxmlformats.org/officeDocument/2006/relationships" r:id="rId16"/>
            </xdr:cNvPr>
            <xdr:cNvSpPr/>
          </xdr:nvSpPr>
          <xdr:spPr>
            <a:xfrm>
              <a:off x="4599" y="8986"/>
              <a:ext cx="2740" cy="1300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Ventilador 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Condensador Principal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035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64" name="Retângulo arredondado 63">
              <a:hlinkClick xmlns:r="http://schemas.openxmlformats.org/officeDocument/2006/relationships" r:id="rId17"/>
            </xdr:cNvPr>
            <xdr:cNvSpPr/>
          </xdr:nvSpPr>
          <xdr:spPr>
            <a:xfrm>
              <a:off x="7850" y="8988"/>
              <a:ext cx="2073" cy="932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Ventilador LP 01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030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65" name="Retângulo arredondado 64">
              <a:hlinkClick xmlns:r="http://schemas.openxmlformats.org/officeDocument/2006/relationships" r:id="rId18"/>
            </xdr:cNvPr>
            <xdr:cNvSpPr/>
          </xdr:nvSpPr>
          <xdr:spPr>
            <a:xfrm>
              <a:off x="10486" y="8971"/>
              <a:ext cx="2131" cy="985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Ventilador LP 02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031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66" name="Retângulo arredondado 65">
              <a:hlinkClick xmlns:r="http://schemas.openxmlformats.org/officeDocument/2006/relationships" r:id="rId19"/>
            </xdr:cNvPr>
            <xdr:cNvSpPr/>
          </xdr:nvSpPr>
          <xdr:spPr>
            <a:xfrm>
              <a:off x="13253" y="8931"/>
              <a:ext cx="2418" cy="1041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Ventilador Sucção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1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034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1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</xdr:grpSp>
      <xdr:grpSp>
        <xdr:nvGrpSpPr>
          <xdr:cNvPr id="67" name="Grupo 66"/>
          <xdr:cNvGrpSpPr/>
        </xdr:nvGrpSpPr>
        <xdr:grpSpPr>
          <a:xfrm>
            <a:off x="1436" y="4032"/>
            <a:ext cx="18538" cy="1234"/>
            <a:chOff x="1436" y="4032"/>
            <a:chExt cx="18132" cy="1236"/>
          </a:xfrm>
        </xdr:grpSpPr>
        <xdr:sp>
          <xdr:nvSpPr>
            <xdr:cNvPr id="68" name="Retângulo arredondado 67">
              <a:hlinkClick xmlns:r="http://schemas.openxmlformats.org/officeDocument/2006/relationships" r:id="rId20"/>
            </xdr:cNvPr>
            <xdr:cNvSpPr/>
          </xdr:nvSpPr>
          <xdr:spPr>
            <a:xfrm>
              <a:off x="10401" y="4032"/>
              <a:ext cx="2039" cy="1091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Descaroçador 01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014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69" name="Retângulo arredondado 15">
              <a:hlinkClick xmlns:r="http://schemas.openxmlformats.org/officeDocument/2006/relationships" r:id="rId21"/>
            </xdr:cNvPr>
            <xdr:cNvSpPr/>
          </xdr:nvSpPr>
          <xdr:spPr>
            <a:xfrm>
              <a:off x="1436" y="4090"/>
              <a:ext cx="2571" cy="1014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Compressor Interno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037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70" name="Retângulo arredondado 16">
              <a:hlinkClick xmlns:r="http://schemas.openxmlformats.org/officeDocument/2006/relationships" r:id="rId22"/>
            </xdr:cNvPr>
            <xdr:cNvSpPr/>
          </xdr:nvSpPr>
          <xdr:spPr>
            <a:xfrm>
              <a:off x="4321" y="4058"/>
              <a:ext cx="2690" cy="1082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Condensador Principal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019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71" name="Retângulo arredondado 17">
              <a:hlinkClick xmlns:r="http://schemas.openxmlformats.org/officeDocument/2006/relationships" r:id="rId23"/>
            </xdr:cNvPr>
            <xdr:cNvSpPr/>
          </xdr:nvSpPr>
          <xdr:spPr>
            <a:xfrm>
              <a:off x="7445" y="4035"/>
              <a:ext cx="2627" cy="1233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Desagregador Piranha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005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72" name="Retângulo arredondado 19">
              <a:hlinkClick xmlns:r="http://schemas.openxmlformats.org/officeDocument/2006/relationships" r:id="rId24"/>
            </xdr:cNvPr>
            <xdr:cNvSpPr/>
          </xdr:nvSpPr>
          <xdr:spPr>
            <a:xfrm>
              <a:off x="12931" y="4040"/>
              <a:ext cx="2428" cy="980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Descaoraçador 02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015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73" name="Retângulo arredondado 20">
              <a:hlinkClick xmlns:r="http://schemas.openxmlformats.org/officeDocument/2006/relationships" r:id="rId25"/>
            </xdr:cNvPr>
            <xdr:cNvSpPr/>
          </xdr:nvSpPr>
          <xdr:spPr>
            <a:xfrm>
              <a:off x="15557" y="4070"/>
              <a:ext cx="1785" cy="925"/>
            </a:xfrm>
            <a:prstGeom prst="round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FotoVoltaica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036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74" name="Retângulo arredondado 21">
              <a:hlinkClick xmlns:r="http://schemas.openxmlformats.org/officeDocument/2006/relationships" r:id="rId26"/>
            </xdr:cNvPr>
            <xdr:cNvSpPr/>
          </xdr:nvSpPr>
          <xdr:spPr>
            <a:xfrm>
              <a:off x="17789" y="4034"/>
              <a:ext cx="1779" cy="959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3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HL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010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</xdr:grpSp>
      <xdr:grpSp>
        <xdr:nvGrpSpPr>
          <xdr:cNvPr id="75" name="Grupo 74"/>
          <xdr:cNvGrpSpPr/>
        </xdr:nvGrpSpPr>
        <xdr:grpSpPr>
          <a:xfrm>
            <a:off x="1413" y="5597"/>
            <a:ext cx="18622" cy="1079"/>
            <a:chOff x="1413" y="5599"/>
            <a:chExt cx="17300" cy="1077"/>
          </a:xfrm>
        </xdr:grpSpPr>
        <xdr:sp>
          <xdr:nvSpPr>
            <xdr:cNvPr id="76" name="Retângulo arredondado 22">
              <a:hlinkClick xmlns:r="http://schemas.openxmlformats.org/officeDocument/2006/relationships" r:id="rId27"/>
            </xdr:cNvPr>
            <xdr:cNvSpPr/>
          </xdr:nvSpPr>
          <xdr:spPr>
            <a:xfrm>
              <a:off x="1413" y="5634"/>
              <a:ext cx="2089" cy="1042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Hot Box Válvula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00</a:t>
              </a:r>
              <a:r>
                <a:rPr lang="pt-BR" altLang="en-US" sz="10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6</a:t>
              </a:r>
              <a:endParaRPr lang="pt-BR" altLang="en-US" sz="10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77" name="Retângulo arredondado 23">
              <a:hlinkClick xmlns:r="http://schemas.openxmlformats.org/officeDocument/2006/relationships" r:id="rId28"/>
            </xdr:cNvPr>
            <xdr:cNvSpPr/>
          </xdr:nvSpPr>
          <xdr:spPr>
            <a:xfrm>
              <a:off x="4126" y="5627"/>
              <a:ext cx="2201" cy="979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Limpa Plumas 01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16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78" name="Retângulo arredondado 24">
              <a:hlinkClick xmlns:r="http://schemas.openxmlformats.org/officeDocument/2006/relationships" r:id="rId29"/>
            </xdr:cNvPr>
            <xdr:cNvSpPr/>
          </xdr:nvSpPr>
          <xdr:spPr>
            <a:xfrm>
              <a:off x="6999" y="5625"/>
              <a:ext cx="2158" cy="946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Limpa Plumas 02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017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79" name="Retângulo arredondado 25">
              <a:hlinkClick xmlns:r="http://schemas.openxmlformats.org/officeDocument/2006/relationships" r:id="rId30"/>
            </xdr:cNvPr>
            <xdr:cNvSpPr/>
          </xdr:nvSpPr>
          <xdr:spPr>
            <a:xfrm>
              <a:off x="9674" y="5612"/>
              <a:ext cx="1787" cy="945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Pátio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25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80" name="Retângulo arredondado 26">
              <a:hlinkClick xmlns:r="http://schemas.openxmlformats.org/officeDocument/2006/relationships" r:id="rId31"/>
            </xdr:cNvPr>
            <xdr:cNvSpPr/>
          </xdr:nvSpPr>
          <xdr:spPr>
            <a:xfrm>
              <a:off x="11823" y="5613"/>
              <a:ext cx="1952" cy="979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Prensa Fardinho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021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81" name="Retângulo arredondado 27">
              <a:hlinkClick xmlns:r="http://schemas.openxmlformats.org/officeDocument/2006/relationships" r:id="rId32"/>
            </xdr:cNvPr>
            <xdr:cNvSpPr/>
          </xdr:nvSpPr>
          <xdr:spPr>
            <a:xfrm>
              <a:off x="14057" y="5600"/>
              <a:ext cx="2174" cy="974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Prensa Fibrilha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027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82" name="Retângulo arredondado 28">
              <a:hlinkClick xmlns:r="http://schemas.openxmlformats.org/officeDocument/2006/relationships" r:id="rId33"/>
            </xdr:cNvPr>
            <xdr:cNvSpPr/>
          </xdr:nvSpPr>
          <xdr:spPr>
            <a:xfrm>
              <a:off x="16608" y="5599"/>
              <a:ext cx="2105" cy="954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Prensa Caroço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002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</xdr:grpSp>
      <xdr:grpSp>
        <xdr:nvGrpSpPr>
          <xdr:cNvPr id="83" name="Grupo 82"/>
          <xdr:cNvGrpSpPr/>
        </xdr:nvGrpSpPr>
        <xdr:grpSpPr>
          <a:xfrm>
            <a:off x="1399" y="7137"/>
            <a:ext cx="18750" cy="1300"/>
            <a:chOff x="1399" y="7139"/>
            <a:chExt cx="16121" cy="1298"/>
          </a:xfrm>
        </xdr:grpSpPr>
        <xdr:sp>
          <xdr:nvSpPr>
            <xdr:cNvPr id="84" name="Retângulo arredondado 83">
              <a:hlinkClick xmlns:r="http://schemas.openxmlformats.org/officeDocument/2006/relationships" r:id="rId34"/>
            </xdr:cNvPr>
            <xdr:cNvSpPr>
              <a:spLocks noChangeAspect="1"/>
            </xdr:cNvSpPr>
          </xdr:nvSpPr>
          <xdr:spPr>
            <a:xfrm>
              <a:off x="9923" y="7148"/>
              <a:ext cx="1787" cy="978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Smart Jet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018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85" name="Retângulo arredondado 84">
              <a:hlinkClick xmlns:r="http://schemas.openxmlformats.org/officeDocument/2006/relationships" r:id="rId35"/>
            </xdr:cNvPr>
            <xdr:cNvSpPr>
              <a:spLocks noChangeAspect="1"/>
            </xdr:cNvSpPr>
          </xdr:nvSpPr>
          <xdr:spPr>
            <a:xfrm>
              <a:off x="12209" y="7166"/>
              <a:ext cx="2276" cy="1105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Torre de Secagem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07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86" name="Retângulo arredondado 85">
              <a:hlinkClick xmlns:r="http://schemas.openxmlformats.org/officeDocument/2006/relationships" r:id="rId36"/>
            </xdr:cNvPr>
            <xdr:cNvSpPr>
              <a:spLocks noChangeAspect="1"/>
            </xdr:cNvSpPr>
          </xdr:nvSpPr>
          <xdr:spPr>
            <a:xfrm>
              <a:off x="14865" y="7155"/>
              <a:ext cx="2655" cy="1101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1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Ventilador Casquinha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33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87" name="Retângulo arredondado 29">
              <a:hlinkClick xmlns:r="http://schemas.openxmlformats.org/officeDocument/2006/relationships" r:id="rId37"/>
            </xdr:cNvPr>
            <xdr:cNvSpPr>
              <a:spLocks noChangeAspect="1"/>
            </xdr:cNvSpPr>
          </xdr:nvSpPr>
          <xdr:spPr>
            <a:xfrm>
              <a:off x="1399" y="7162"/>
              <a:ext cx="2099" cy="1231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Rosca Alimentadora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011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88" name="Retângulo arredondado 30">
              <a:hlinkClick xmlns:r="http://schemas.openxmlformats.org/officeDocument/2006/relationships" r:id="rId38"/>
            </xdr:cNvPr>
            <xdr:cNvSpPr>
              <a:spLocks noChangeAspect="1"/>
            </xdr:cNvSpPr>
          </xdr:nvSpPr>
          <xdr:spPr>
            <a:xfrm>
              <a:off x="4076" y="7139"/>
              <a:ext cx="2566" cy="1298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Rosca 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Alimentadora Caroço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26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  <xdr:sp>
          <xdr:nvSpPr>
            <xdr:cNvPr id="89" name="Retângulo arredondado 31">
              <a:hlinkClick xmlns:r="http://schemas.openxmlformats.org/officeDocument/2006/relationships" r:id="rId39"/>
            </xdr:cNvPr>
            <xdr:cNvSpPr>
              <a:spLocks noChangeAspect="1"/>
            </xdr:cNvSpPr>
          </xdr:nvSpPr>
          <xdr:spPr>
            <a:xfrm>
              <a:off x="7026" y="7141"/>
              <a:ext cx="2444" cy="921"/>
            </a:xfrm>
            <a:prstGeom prst="roundRect">
              <a:avLst/>
            </a:prstGeom>
            <a:gradFill>
              <a:gsLst>
                <a:gs pos="97000">
                  <a:schemeClr val="accent1">
                    <a:lumMod val="5000"/>
                    <a:lumOff val="95000"/>
                  </a:schemeClr>
                </a:gs>
                <a:gs pos="0">
                  <a:schemeClr val="tx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9000">
                  <a:schemeClr val="tx1">
                    <a:lumMod val="85000"/>
                    <a:lumOff val="15000"/>
                  </a:schemeClr>
                </a:gs>
              </a:gsLst>
              <a:path path="rect">
                <a:fillToRect t="100000" r="100000"/>
              </a:path>
              <a:tileRect l="-100000" b="-100000"/>
            </a:gradFill>
            <a:ln>
              <a:solidFill>
                <a:schemeClr val="bg2">
                  <a:lumMod val="75000"/>
                </a:schemeClr>
              </a:solidFill>
            </a:ln>
            <a:effectLst>
              <a:glow rad="101600">
                <a:schemeClr val="bg1">
                  <a:lumMod val="85000"/>
                  <a:alpha val="40000"/>
                </a:schemeClr>
              </a:glow>
              <a:outerShdw blurRad="50800" dist="38100" algn="l" rotWithShape="0">
                <a:prstClr val="black">
                  <a:alpha val="65000"/>
                </a:prstClr>
              </a:outerShdw>
              <a:reflection blurRad="6350" stA="71000" endA="300" endPos="30000" dir="5400000" sy="-100000" algn="bl" rotWithShape="0"/>
            </a:effectLst>
            <a:scene3d>
              <a:camera prst="orthographicFront"/>
              <a:lightRig rig="soft" dir="t">
                <a:rot lat="0" lon="0" rev="0"/>
              </a:lightRig>
            </a:scene3d>
            <a:sp3d extrusionH="76200">
              <a:extrusionClr>
                <a:schemeClr val="bg2">
                  <a:lumMod val="90000"/>
                </a:schemeClr>
              </a:extrusionClr>
            </a:sp3d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Sistema Hidráulico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  <a:p>
              <a:pPr algn="ctr"/>
              <a:r>
                <a:rPr lang="pt-BR" altLang="en-US" sz="1200" b="1">
                  <a:ln w="12700" cmpd="sng">
                    <a:noFill/>
                    <a:prstDash val="solid"/>
                  </a:ln>
                  <a:solidFill>
                    <a:schemeClr val="bg2"/>
                  </a:solidFill>
                  <a:effectLst>
                    <a:outerShdw blurRad="50800" dist="50800" dir="5400000" algn="ctr" rotWithShape="0">
                      <a:srgbClr val="858585">
                        <a:alpha val="100000"/>
                      </a:srgbClr>
                    </a:outerShdw>
                  </a:effectLst>
                </a:rPr>
                <a:t>Ativo: 0022</a:t>
              </a:r>
              <a:endParaRPr lang="pt-BR" altLang="en-US" sz="1200" b="1">
                <a:ln w="12700" cmpd="sng">
                  <a:noFill/>
                  <a:prstDash val="solid"/>
                </a:ln>
                <a:solidFill>
                  <a:schemeClr val="bg2"/>
                </a:solidFill>
                <a:effectLst>
                  <a:outerShdw blurRad="50800" dist="50800" dir="5400000" algn="ctr" rotWithShape="0">
                    <a:srgbClr val="858585">
                      <a:alpha val="100000"/>
                    </a:srgbClr>
                  </a:outerShdw>
                </a:effectLst>
              </a:endParaRPr>
            </a:p>
          </xdr:txBody>
        </xdr:sp>
      </xdr:grp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40</xdr:row>
      <xdr:rowOff>0</xdr:rowOff>
    </xdr:from>
    <xdr:to>
      <xdr:col>4</xdr:col>
      <xdr:colOff>799465</xdr:colOff>
      <xdr:row>42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391150" y="97917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47625</xdr:colOff>
      <xdr:row>40</xdr:row>
      <xdr:rowOff>0</xdr:rowOff>
    </xdr:from>
    <xdr:to>
      <xdr:col>6</xdr:col>
      <xdr:colOff>776605</xdr:colOff>
      <xdr:row>42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372350" y="97917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41</xdr:row>
      <xdr:rowOff>0</xdr:rowOff>
    </xdr:from>
    <xdr:to>
      <xdr:col>5</xdr:col>
      <xdr:colOff>561340</xdr:colOff>
      <xdr:row>43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6438900" y="992505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41</xdr:row>
      <xdr:rowOff>0</xdr:rowOff>
    </xdr:from>
    <xdr:to>
      <xdr:col>7</xdr:col>
      <xdr:colOff>433705</xdr:colOff>
      <xdr:row>43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8420100" y="992505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28</xdr:row>
      <xdr:rowOff>0</xdr:rowOff>
    </xdr:from>
    <xdr:to>
      <xdr:col>6</xdr:col>
      <xdr:colOff>628015</xdr:colOff>
      <xdr:row>30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6819900" y="664845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962025</xdr:colOff>
      <xdr:row>28</xdr:row>
      <xdr:rowOff>0</xdr:rowOff>
    </xdr:from>
    <xdr:to>
      <xdr:col>8</xdr:col>
      <xdr:colOff>405130</xdr:colOff>
      <xdr:row>30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8801100" y="664845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26</xdr:row>
      <xdr:rowOff>0</xdr:rowOff>
    </xdr:from>
    <xdr:to>
      <xdr:col>7</xdr:col>
      <xdr:colOff>456565</xdr:colOff>
      <xdr:row>28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7210425" y="60960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790575</xdr:colOff>
      <xdr:row>26</xdr:row>
      <xdr:rowOff>0</xdr:rowOff>
    </xdr:from>
    <xdr:to>
      <xdr:col>9</xdr:col>
      <xdr:colOff>557530</xdr:colOff>
      <xdr:row>28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9191625" y="60960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47</xdr:row>
      <xdr:rowOff>0</xdr:rowOff>
    </xdr:from>
    <xdr:to>
      <xdr:col>5</xdr:col>
      <xdr:colOff>561340</xdr:colOff>
      <xdr:row>49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6524625" y="1152525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47</xdr:row>
      <xdr:rowOff>0</xdr:rowOff>
    </xdr:from>
    <xdr:to>
      <xdr:col>7</xdr:col>
      <xdr:colOff>433705</xdr:colOff>
      <xdr:row>49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8505825" y="1152525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48</xdr:row>
      <xdr:rowOff>0</xdr:rowOff>
    </xdr:from>
    <xdr:to>
      <xdr:col>5</xdr:col>
      <xdr:colOff>561340</xdr:colOff>
      <xdr:row>50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6638925" y="1171575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48</xdr:row>
      <xdr:rowOff>0</xdr:rowOff>
    </xdr:from>
    <xdr:to>
      <xdr:col>7</xdr:col>
      <xdr:colOff>433705</xdr:colOff>
      <xdr:row>50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8620125" y="1171575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41</xdr:row>
      <xdr:rowOff>0</xdr:rowOff>
    </xdr:from>
    <xdr:to>
      <xdr:col>5</xdr:col>
      <xdr:colOff>542290</xdr:colOff>
      <xdr:row>43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6962775" y="99822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876300</xdr:colOff>
      <xdr:row>41</xdr:row>
      <xdr:rowOff>0</xdr:rowOff>
    </xdr:from>
    <xdr:to>
      <xdr:col>7</xdr:col>
      <xdr:colOff>328930</xdr:colOff>
      <xdr:row>43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8943975" y="99822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43</xdr:row>
      <xdr:rowOff>0</xdr:rowOff>
    </xdr:from>
    <xdr:to>
      <xdr:col>5</xdr:col>
      <xdr:colOff>542290</xdr:colOff>
      <xdr:row>45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6962775" y="1042035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876300</xdr:colOff>
      <xdr:row>43</xdr:row>
      <xdr:rowOff>0</xdr:rowOff>
    </xdr:from>
    <xdr:to>
      <xdr:col>7</xdr:col>
      <xdr:colOff>328930</xdr:colOff>
      <xdr:row>45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8943975" y="1042035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29</xdr:row>
      <xdr:rowOff>0</xdr:rowOff>
    </xdr:from>
    <xdr:to>
      <xdr:col>5</xdr:col>
      <xdr:colOff>561340</xdr:colOff>
      <xdr:row>31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7286625" y="706755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29</xdr:row>
      <xdr:rowOff>0</xdr:rowOff>
    </xdr:from>
    <xdr:to>
      <xdr:col>7</xdr:col>
      <xdr:colOff>433705</xdr:colOff>
      <xdr:row>31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9267825" y="706755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29</xdr:row>
      <xdr:rowOff>0</xdr:rowOff>
    </xdr:from>
    <xdr:to>
      <xdr:col>4</xdr:col>
      <xdr:colOff>799465</xdr:colOff>
      <xdr:row>31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6438900" y="70104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47625</xdr:colOff>
      <xdr:row>29</xdr:row>
      <xdr:rowOff>0</xdr:rowOff>
    </xdr:from>
    <xdr:to>
      <xdr:col>6</xdr:col>
      <xdr:colOff>776605</xdr:colOff>
      <xdr:row>31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8420100" y="70104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476885</xdr:colOff>
      <xdr:row>1</xdr:row>
      <xdr:rowOff>16510</xdr:rowOff>
    </xdr:from>
    <xdr:to>
      <xdr:col>0</xdr:col>
      <xdr:colOff>1267460</xdr:colOff>
      <xdr:row>1</xdr:row>
      <xdr:rowOff>453390</xdr:rowOff>
    </xdr:to>
    <xdr:pic>
      <xdr:nvPicPr>
        <xdr:cNvPr id="2" name="Imagem 1" descr="63b6298d-b579-456b-b39d-8fe42ecea75d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885" y="880110"/>
          <a:ext cx="790575" cy="436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690880</xdr:colOff>
      <xdr:row>0</xdr:row>
      <xdr:rowOff>200025</xdr:rowOff>
    </xdr:from>
    <xdr:to>
      <xdr:col>0</xdr:col>
      <xdr:colOff>2395220</xdr:colOff>
      <xdr:row>0</xdr:row>
      <xdr:rowOff>690245</xdr:rowOff>
    </xdr:to>
    <xdr:sp>
      <xdr:nvSpPr>
        <xdr:cNvPr id="5" name="Retângulo arredondado 4">
          <a:hlinkClick xmlns:r="http://schemas.openxmlformats.org/officeDocument/2006/relationships" r:id="rId2"/>
        </xdr:cNvPr>
        <xdr:cNvSpPr/>
      </xdr:nvSpPr>
      <xdr:spPr>
        <a:xfrm>
          <a:off x="690880" y="200025"/>
          <a:ext cx="1704340" cy="49022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23</xdr:row>
      <xdr:rowOff>0</xdr:rowOff>
    </xdr:from>
    <xdr:to>
      <xdr:col>5</xdr:col>
      <xdr:colOff>561340</xdr:colOff>
      <xdr:row>25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591175" y="54102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23</xdr:row>
      <xdr:rowOff>0</xdr:rowOff>
    </xdr:from>
    <xdr:to>
      <xdr:col>7</xdr:col>
      <xdr:colOff>433705</xdr:colOff>
      <xdr:row>25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572375" y="54102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24</xdr:row>
      <xdr:rowOff>0</xdr:rowOff>
    </xdr:from>
    <xdr:to>
      <xdr:col>4</xdr:col>
      <xdr:colOff>799465</xdr:colOff>
      <xdr:row>26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391150" y="56007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47625</xdr:colOff>
      <xdr:row>24</xdr:row>
      <xdr:rowOff>0</xdr:rowOff>
    </xdr:from>
    <xdr:to>
      <xdr:col>6</xdr:col>
      <xdr:colOff>776605</xdr:colOff>
      <xdr:row>26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372350" y="56007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22</xdr:row>
      <xdr:rowOff>0</xdr:rowOff>
    </xdr:from>
    <xdr:to>
      <xdr:col>7</xdr:col>
      <xdr:colOff>456565</xdr:colOff>
      <xdr:row>24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695950" y="52197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790575</xdr:colOff>
      <xdr:row>22</xdr:row>
      <xdr:rowOff>0</xdr:rowOff>
    </xdr:from>
    <xdr:to>
      <xdr:col>9</xdr:col>
      <xdr:colOff>557530</xdr:colOff>
      <xdr:row>24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677150" y="52197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22</xdr:row>
      <xdr:rowOff>0</xdr:rowOff>
    </xdr:from>
    <xdr:to>
      <xdr:col>5</xdr:col>
      <xdr:colOff>561340</xdr:colOff>
      <xdr:row>24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6743700" y="52197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22</xdr:row>
      <xdr:rowOff>0</xdr:rowOff>
    </xdr:from>
    <xdr:to>
      <xdr:col>7</xdr:col>
      <xdr:colOff>433705</xdr:colOff>
      <xdr:row>24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8724900" y="52197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29</xdr:row>
      <xdr:rowOff>0</xdr:rowOff>
    </xdr:from>
    <xdr:to>
      <xdr:col>4</xdr:col>
      <xdr:colOff>656590</xdr:colOff>
      <xdr:row>31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095875" y="71247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990600</xdr:colOff>
      <xdr:row>29</xdr:row>
      <xdr:rowOff>0</xdr:rowOff>
    </xdr:from>
    <xdr:to>
      <xdr:col>6</xdr:col>
      <xdr:colOff>633730</xdr:colOff>
      <xdr:row>31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077075" y="71247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19</xdr:row>
      <xdr:rowOff>0</xdr:rowOff>
    </xdr:from>
    <xdr:to>
      <xdr:col>5</xdr:col>
      <xdr:colOff>561340</xdr:colOff>
      <xdr:row>21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019675" y="459105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19</xdr:row>
      <xdr:rowOff>0</xdr:rowOff>
    </xdr:from>
    <xdr:to>
      <xdr:col>7</xdr:col>
      <xdr:colOff>433705</xdr:colOff>
      <xdr:row>21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000875" y="459105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28</xdr:row>
      <xdr:rowOff>0</xdr:rowOff>
    </xdr:from>
    <xdr:to>
      <xdr:col>5</xdr:col>
      <xdr:colOff>561340</xdr:colOff>
      <xdr:row>30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6134100" y="68199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28</xdr:row>
      <xdr:rowOff>0</xdr:rowOff>
    </xdr:from>
    <xdr:to>
      <xdr:col>7</xdr:col>
      <xdr:colOff>433705</xdr:colOff>
      <xdr:row>30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8115300" y="68199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19</xdr:row>
      <xdr:rowOff>0</xdr:rowOff>
    </xdr:from>
    <xdr:to>
      <xdr:col>4</xdr:col>
      <xdr:colOff>799465</xdr:colOff>
      <xdr:row>21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4972050" y="459105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47625</xdr:colOff>
      <xdr:row>19</xdr:row>
      <xdr:rowOff>0</xdr:rowOff>
    </xdr:from>
    <xdr:to>
      <xdr:col>6</xdr:col>
      <xdr:colOff>776605</xdr:colOff>
      <xdr:row>21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6953250" y="459105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24</xdr:row>
      <xdr:rowOff>0</xdr:rowOff>
    </xdr:from>
    <xdr:to>
      <xdr:col>3</xdr:col>
      <xdr:colOff>656590</xdr:colOff>
      <xdr:row>26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181600" y="58293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0</xdr:colOff>
      <xdr:row>24</xdr:row>
      <xdr:rowOff>0</xdr:rowOff>
    </xdr:from>
    <xdr:to>
      <xdr:col>5</xdr:col>
      <xdr:colOff>662305</xdr:colOff>
      <xdr:row>26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162800" y="58293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23</xdr:row>
      <xdr:rowOff>0</xdr:rowOff>
    </xdr:from>
    <xdr:to>
      <xdr:col>5</xdr:col>
      <xdr:colOff>561340</xdr:colOff>
      <xdr:row>25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429250" y="56388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23</xdr:row>
      <xdr:rowOff>0</xdr:rowOff>
    </xdr:from>
    <xdr:to>
      <xdr:col>7</xdr:col>
      <xdr:colOff>433705</xdr:colOff>
      <xdr:row>25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410450" y="56388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21</xdr:row>
      <xdr:rowOff>0</xdr:rowOff>
    </xdr:from>
    <xdr:to>
      <xdr:col>5</xdr:col>
      <xdr:colOff>561340</xdr:colOff>
      <xdr:row>23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6372225" y="489585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20</xdr:row>
      <xdr:rowOff>191135</xdr:rowOff>
    </xdr:from>
    <xdr:to>
      <xdr:col>7</xdr:col>
      <xdr:colOff>433705</xdr:colOff>
      <xdr:row>23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8353425" y="489585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762000</xdr:colOff>
      <xdr:row>27</xdr:row>
      <xdr:rowOff>0</xdr:rowOff>
    </xdr:from>
    <xdr:to>
      <xdr:col>5</xdr:col>
      <xdr:colOff>332740</xdr:colOff>
      <xdr:row>29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838825" y="657225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666750</xdr:colOff>
      <xdr:row>27</xdr:row>
      <xdr:rowOff>0</xdr:rowOff>
    </xdr:from>
    <xdr:to>
      <xdr:col>7</xdr:col>
      <xdr:colOff>205105</xdr:colOff>
      <xdr:row>29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820025" y="657225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27</xdr:row>
      <xdr:rowOff>0</xdr:rowOff>
    </xdr:from>
    <xdr:to>
      <xdr:col>4</xdr:col>
      <xdr:colOff>656590</xdr:colOff>
      <xdr:row>29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314950" y="657225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990600</xdr:colOff>
      <xdr:row>27</xdr:row>
      <xdr:rowOff>0</xdr:rowOff>
    </xdr:from>
    <xdr:to>
      <xdr:col>6</xdr:col>
      <xdr:colOff>633730</xdr:colOff>
      <xdr:row>29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296150" y="657225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20</xdr:row>
      <xdr:rowOff>0</xdr:rowOff>
    </xdr:from>
    <xdr:to>
      <xdr:col>5</xdr:col>
      <xdr:colOff>561340</xdr:colOff>
      <xdr:row>22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572125" y="48387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20</xdr:row>
      <xdr:rowOff>0</xdr:rowOff>
    </xdr:from>
    <xdr:to>
      <xdr:col>7</xdr:col>
      <xdr:colOff>433705</xdr:colOff>
      <xdr:row>22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553325" y="48387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22</xdr:row>
      <xdr:rowOff>0</xdr:rowOff>
    </xdr:from>
    <xdr:to>
      <xdr:col>5</xdr:col>
      <xdr:colOff>561340</xdr:colOff>
      <xdr:row>24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572125" y="52197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22</xdr:row>
      <xdr:rowOff>0</xdr:rowOff>
    </xdr:from>
    <xdr:to>
      <xdr:col>7</xdr:col>
      <xdr:colOff>433705</xdr:colOff>
      <xdr:row>24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553325" y="52197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21</xdr:row>
      <xdr:rowOff>0</xdr:rowOff>
    </xdr:from>
    <xdr:to>
      <xdr:col>5</xdr:col>
      <xdr:colOff>561340</xdr:colOff>
      <xdr:row>23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572125" y="50292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21</xdr:row>
      <xdr:rowOff>0</xdr:rowOff>
    </xdr:from>
    <xdr:to>
      <xdr:col>7</xdr:col>
      <xdr:colOff>433705</xdr:colOff>
      <xdr:row>23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553325" y="50292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22</xdr:row>
      <xdr:rowOff>0</xdr:rowOff>
    </xdr:from>
    <xdr:to>
      <xdr:col>5</xdr:col>
      <xdr:colOff>561340</xdr:colOff>
      <xdr:row>24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572125" y="52197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22</xdr:row>
      <xdr:rowOff>0</xdr:rowOff>
    </xdr:from>
    <xdr:to>
      <xdr:col>7</xdr:col>
      <xdr:colOff>433705</xdr:colOff>
      <xdr:row>24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553325" y="52197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22</xdr:row>
      <xdr:rowOff>0</xdr:rowOff>
    </xdr:from>
    <xdr:to>
      <xdr:col>5</xdr:col>
      <xdr:colOff>561340</xdr:colOff>
      <xdr:row>24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572125" y="52197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22</xdr:row>
      <xdr:rowOff>0</xdr:rowOff>
    </xdr:from>
    <xdr:to>
      <xdr:col>7</xdr:col>
      <xdr:colOff>433705</xdr:colOff>
      <xdr:row>24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553325" y="52197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21</xdr:row>
      <xdr:rowOff>0</xdr:rowOff>
    </xdr:from>
    <xdr:to>
      <xdr:col>5</xdr:col>
      <xdr:colOff>561340</xdr:colOff>
      <xdr:row>23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429250" y="50292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21</xdr:row>
      <xdr:rowOff>0</xdr:rowOff>
    </xdr:from>
    <xdr:to>
      <xdr:col>7</xdr:col>
      <xdr:colOff>433705</xdr:colOff>
      <xdr:row>23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410450" y="50292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22</xdr:row>
      <xdr:rowOff>0</xdr:rowOff>
    </xdr:from>
    <xdr:to>
      <xdr:col>5</xdr:col>
      <xdr:colOff>561340</xdr:colOff>
      <xdr:row>24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686425" y="52197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22</xdr:row>
      <xdr:rowOff>0</xdr:rowOff>
    </xdr:from>
    <xdr:to>
      <xdr:col>7</xdr:col>
      <xdr:colOff>433705</xdr:colOff>
      <xdr:row>24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667625" y="52197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21</xdr:row>
      <xdr:rowOff>0</xdr:rowOff>
    </xdr:from>
    <xdr:to>
      <xdr:col>4</xdr:col>
      <xdr:colOff>799465</xdr:colOff>
      <xdr:row>23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6000750" y="50292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47625</xdr:colOff>
      <xdr:row>21</xdr:row>
      <xdr:rowOff>0</xdr:rowOff>
    </xdr:from>
    <xdr:to>
      <xdr:col>6</xdr:col>
      <xdr:colOff>776605</xdr:colOff>
      <xdr:row>23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981950" y="50292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20</xdr:row>
      <xdr:rowOff>0</xdr:rowOff>
    </xdr:from>
    <xdr:to>
      <xdr:col>6</xdr:col>
      <xdr:colOff>628015</xdr:colOff>
      <xdr:row>22</xdr:row>
      <xdr:rowOff>186055</xdr:rowOff>
    </xdr:to>
    <xdr:sp>
      <xdr:nvSpPr>
        <xdr:cNvPr id="4" name="Retângulo arredondado 3">
          <a:hlinkClick xmlns:r="http://schemas.openxmlformats.org/officeDocument/2006/relationships" r:id="rId1"/>
        </xdr:cNvPr>
        <xdr:cNvSpPr/>
      </xdr:nvSpPr>
      <xdr:spPr>
        <a:xfrm>
          <a:off x="6896100" y="470535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962025</xdr:colOff>
      <xdr:row>20</xdr:row>
      <xdr:rowOff>0</xdr:rowOff>
    </xdr:from>
    <xdr:to>
      <xdr:col>8</xdr:col>
      <xdr:colOff>405130</xdr:colOff>
      <xdr:row>22</xdr:row>
      <xdr:rowOff>186690</xdr:rowOff>
    </xdr:to>
    <xdr:sp>
      <xdr:nvSpPr>
        <xdr:cNvPr id="5" name="Retângulo arredondado 4">
          <a:hlinkClick xmlns:r="http://schemas.openxmlformats.org/officeDocument/2006/relationships" r:id="rId2"/>
        </xdr:cNvPr>
        <xdr:cNvSpPr/>
      </xdr:nvSpPr>
      <xdr:spPr>
        <a:xfrm>
          <a:off x="8877300" y="470535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104775</xdr:colOff>
      <xdr:row>21</xdr:row>
      <xdr:rowOff>0</xdr:rowOff>
    </xdr:from>
    <xdr:to>
      <xdr:col>5</xdr:col>
      <xdr:colOff>666115</xdr:colOff>
      <xdr:row>23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4772025" y="50292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1000125</xdr:colOff>
      <xdr:row>21</xdr:row>
      <xdr:rowOff>0</xdr:rowOff>
    </xdr:from>
    <xdr:to>
      <xdr:col>7</xdr:col>
      <xdr:colOff>538480</xdr:colOff>
      <xdr:row>23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6753225" y="50292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19</xdr:row>
      <xdr:rowOff>0</xdr:rowOff>
    </xdr:from>
    <xdr:to>
      <xdr:col>5</xdr:col>
      <xdr:colOff>561340</xdr:colOff>
      <xdr:row>21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4933950" y="464820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19</xdr:row>
      <xdr:rowOff>0</xdr:rowOff>
    </xdr:from>
    <xdr:to>
      <xdr:col>7</xdr:col>
      <xdr:colOff>433705</xdr:colOff>
      <xdr:row>21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6915150" y="464820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20</xdr:row>
      <xdr:rowOff>0</xdr:rowOff>
    </xdr:from>
    <xdr:to>
      <xdr:col>5</xdr:col>
      <xdr:colOff>561340</xdr:colOff>
      <xdr:row>22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6962775" y="4810125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20</xdr:row>
      <xdr:rowOff>0</xdr:rowOff>
    </xdr:from>
    <xdr:to>
      <xdr:col>7</xdr:col>
      <xdr:colOff>433705</xdr:colOff>
      <xdr:row>22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8943975" y="4810125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27</xdr:row>
      <xdr:rowOff>0</xdr:rowOff>
    </xdr:from>
    <xdr:to>
      <xdr:col>5</xdr:col>
      <xdr:colOff>561340</xdr:colOff>
      <xdr:row>29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6086475" y="6429375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27</xdr:row>
      <xdr:rowOff>0</xdr:rowOff>
    </xdr:from>
    <xdr:to>
      <xdr:col>7</xdr:col>
      <xdr:colOff>433705</xdr:colOff>
      <xdr:row>29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8067675" y="6429375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26</xdr:row>
      <xdr:rowOff>0</xdr:rowOff>
    </xdr:from>
    <xdr:to>
      <xdr:col>5</xdr:col>
      <xdr:colOff>542290</xdr:colOff>
      <xdr:row>28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6172200" y="626745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876300</xdr:colOff>
      <xdr:row>26</xdr:row>
      <xdr:rowOff>0</xdr:rowOff>
    </xdr:from>
    <xdr:to>
      <xdr:col>7</xdr:col>
      <xdr:colOff>414655</xdr:colOff>
      <xdr:row>28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8153400" y="626745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25</xdr:row>
      <xdr:rowOff>0</xdr:rowOff>
    </xdr:from>
    <xdr:to>
      <xdr:col>5</xdr:col>
      <xdr:colOff>561340</xdr:colOff>
      <xdr:row>27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438775" y="6076950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895350</xdr:colOff>
      <xdr:row>25</xdr:row>
      <xdr:rowOff>0</xdr:rowOff>
    </xdr:from>
    <xdr:to>
      <xdr:col>7</xdr:col>
      <xdr:colOff>433705</xdr:colOff>
      <xdr:row>27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419975" y="6076950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21</xdr:row>
      <xdr:rowOff>0</xdr:rowOff>
    </xdr:from>
    <xdr:to>
      <xdr:col>6</xdr:col>
      <xdr:colOff>628015</xdr:colOff>
      <xdr:row>23</xdr:row>
      <xdr:rowOff>186055</xdr:rowOff>
    </xdr:to>
    <xdr:sp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5867400" y="4905375"/>
          <a:ext cx="1647190" cy="567055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Home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962025</xdr:colOff>
      <xdr:row>21</xdr:row>
      <xdr:rowOff>0</xdr:rowOff>
    </xdr:from>
    <xdr:to>
      <xdr:col>8</xdr:col>
      <xdr:colOff>405130</xdr:colOff>
      <xdr:row>23</xdr:row>
      <xdr:rowOff>186690</xdr:rowOff>
    </xdr:to>
    <xdr:sp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7848600" y="4905375"/>
          <a:ext cx="1748155" cy="56769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0">
              <a:schemeClr val="tx1"/>
            </a:gs>
            <a:gs pos="100000">
              <a:schemeClr val="accent1">
                <a:lumMod val="45000"/>
                <a:lumOff val="55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rect">
            <a:fillToRect t="100000" r="100000"/>
          </a:path>
          <a:tileRect l="-100000" b="-100000"/>
        </a:gradFill>
        <a:effectLst>
          <a:glow rad="101600">
            <a:schemeClr val="bg1">
              <a:lumMod val="85000"/>
              <a:alpha val="40000"/>
            </a:schemeClr>
          </a:glow>
          <a:outerShdw blurRad="50800" dist="38100" algn="l" rotWithShape="0">
            <a:prstClr val="black">
              <a:alpha val="65000"/>
            </a:prstClr>
          </a:outerShdw>
          <a:reflection blurRad="6350" stA="71000" endA="300" endPos="30000" dir="5400000" sy="-100000" algn="bl" rotWithShape="0"/>
        </a:effectLst>
        <a:scene3d>
          <a:camera prst="orthographicFront"/>
          <a:lightRig rig="soft" dir="t">
            <a:rot lat="0" lon="0" rev="0"/>
          </a:lightRig>
        </a:scene3d>
        <a:sp3d extrusionH="76200">
          <a:extrusionClr>
            <a:schemeClr val="bg2">
              <a:lumMod val="90000"/>
            </a:schemeClr>
          </a:extrusionClr>
        </a:sp3d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800">
              <a:ln w="12700" cmpd="sng">
                <a:gradFill>
                  <a:gsLst>
                    <a:gs pos="40000">
                      <a:schemeClr val="bg1">
                        <a:lumMod val="95000"/>
                      </a:schemeClr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9000">
                      <a:srgbClr val="F5F6F8">
                        <a:alpha val="100000"/>
                      </a:srgbClr>
                    </a:gs>
                    <a:gs pos="6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2"/>
              </a:solidFill>
              <a:effectLst>
                <a:outerShdw blurRad="50800" dist="50800" dir="5400000" algn="ctr" rotWithShape="0">
                  <a:srgbClr val="858585">
                    <a:alpha val="100000"/>
                  </a:srgbClr>
                </a:outerShdw>
              </a:effectLst>
            </a:rPr>
            <a:t>Revisões</a:t>
          </a:r>
          <a:endParaRPr lang="pt-BR" altLang="en-US" sz="1800">
            <a:ln w="12700" cmpd="sng">
              <a:gradFill>
                <a:gsLst>
                  <a:gs pos="40000">
                    <a:schemeClr val="bg1">
                      <a:lumMod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9000">
                    <a:srgbClr val="F5F6F8">
                      <a:alpha val="100000"/>
                    </a:srgbClr>
                  </a:gs>
                  <a:gs pos="63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2"/>
            </a:solidFill>
            <a:effectLst>
              <a:outerShdw blurRad="50800" dist="50800" dir="5400000" algn="ctr" rotWithShape="0">
                <a:srgbClr val="858585">
                  <a:alpha val="100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3.xml"/><Relationship Id="rId1" Type="http://schemas.openxmlformats.org/officeDocument/2006/relationships/comments" Target="../comments2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4.xml"/><Relationship Id="rId1" Type="http://schemas.openxmlformats.org/officeDocument/2006/relationships/comments" Target="../comments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6.xml"/><Relationship Id="rId1" Type="http://schemas.openxmlformats.org/officeDocument/2006/relationships/comments" Target="../comments22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7.xml"/><Relationship Id="rId1" Type="http://schemas.openxmlformats.org/officeDocument/2006/relationships/comments" Target="../comments23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8.xml"/><Relationship Id="rId1" Type="http://schemas.openxmlformats.org/officeDocument/2006/relationships/comments" Target="../comments2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9.xml"/><Relationship Id="rId1" Type="http://schemas.openxmlformats.org/officeDocument/2006/relationships/comments" Target="../comments2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30.xml"/><Relationship Id="rId1" Type="http://schemas.openxmlformats.org/officeDocument/2006/relationships/comments" Target="../comments26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31.xml"/><Relationship Id="rId1" Type="http://schemas.openxmlformats.org/officeDocument/2006/relationships/comments" Target="../comments27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32.xml"/><Relationship Id="rId1" Type="http://schemas.openxmlformats.org/officeDocument/2006/relationships/comments" Target="../comments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3.xml"/><Relationship Id="rId1" Type="http://schemas.openxmlformats.org/officeDocument/2006/relationships/comments" Target="../comments29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4.xml"/><Relationship Id="rId1" Type="http://schemas.openxmlformats.org/officeDocument/2006/relationships/comments" Target="../comments30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5.xml"/><Relationship Id="rId1" Type="http://schemas.openxmlformats.org/officeDocument/2006/relationships/comments" Target="../comments31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6.xml"/><Relationship Id="rId1" Type="http://schemas.openxmlformats.org/officeDocument/2006/relationships/comments" Target="../comments32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7.xml"/><Relationship Id="rId1" Type="http://schemas.openxmlformats.org/officeDocument/2006/relationships/comments" Target="../comments3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9.xml"/><Relationship Id="rId1" Type="http://schemas.openxmlformats.org/officeDocument/2006/relationships/comments" Target="../comments34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40.xml"/><Relationship Id="rId1" Type="http://schemas.openxmlformats.org/officeDocument/2006/relationships/comments" Target="../comments3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33"/>
  <sheetViews>
    <sheetView showGridLines="0" topLeftCell="A10" workbookViewId="0">
      <selection activeCell="H23" sqref="H23"/>
    </sheetView>
  </sheetViews>
  <sheetFormatPr defaultColWidth="9" defaultRowHeight="15" outlineLevelCol="5"/>
  <cols>
    <col min="1" max="1" width="2.43809523809524" customWidth="1"/>
    <col min="2" max="2" width="10" customWidth="1"/>
    <col min="3" max="3" width="13.8857142857143" customWidth="1"/>
    <col min="4" max="4" width="18.552380952381" customWidth="1"/>
    <col min="5" max="5" width="11.3333333333333" customWidth="1"/>
    <col min="6" max="6" width="46.8857142857143" customWidth="1"/>
  </cols>
  <sheetData>
    <row r="1" ht="15.75"/>
    <row r="2" spans="2:6">
      <c r="B2" s="174" t="s">
        <v>0</v>
      </c>
      <c r="C2" s="175"/>
      <c r="D2" s="175"/>
      <c r="E2" s="175"/>
      <c r="F2" s="176"/>
    </row>
    <row r="3" ht="15.75" spans="2:6">
      <c r="B3" s="177"/>
      <c r="C3" s="178"/>
      <c r="D3" s="178"/>
      <c r="E3" s="178"/>
      <c r="F3" s="179"/>
    </row>
    <row r="4" ht="15.75" spans="2:6">
      <c r="B4" s="180" t="s">
        <v>1</v>
      </c>
      <c r="C4" s="181"/>
      <c r="D4" s="182" t="s">
        <v>2</v>
      </c>
      <c r="E4" s="182" t="s">
        <v>3</v>
      </c>
      <c r="F4" s="183" t="s">
        <v>4</v>
      </c>
    </row>
    <row r="5" spans="2:6">
      <c r="B5" s="184" t="s">
        <v>5</v>
      </c>
      <c r="C5" s="185"/>
      <c r="D5" s="186"/>
      <c r="E5" s="187" t="s">
        <v>6</v>
      </c>
      <c r="F5" s="188"/>
    </row>
    <row r="6" spans="2:6">
      <c r="B6" s="189" t="s">
        <v>7</v>
      </c>
      <c r="C6" s="190"/>
      <c r="D6" s="191">
        <v>170</v>
      </c>
      <c r="E6" s="192"/>
      <c r="F6" s="193"/>
    </row>
    <row r="7" spans="2:6">
      <c r="B7" s="189" t="s">
        <v>8</v>
      </c>
      <c r="C7" s="190"/>
      <c r="D7" s="191">
        <v>30</v>
      </c>
      <c r="E7" s="192"/>
      <c r="F7" s="193"/>
    </row>
    <row r="8" spans="2:6">
      <c r="B8" s="189" t="s">
        <v>9</v>
      </c>
      <c r="C8" s="190"/>
      <c r="D8" s="191">
        <v>165</v>
      </c>
      <c r="E8" s="192"/>
      <c r="F8" s="193"/>
    </row>
    <row r="9" spans="2:6">
      <c r="B9" s="194" t="s">
        <v>10</v>
      </c>
      <c r="C9" s="195"/>
      <c r="D9" s="196">
        <f>SUM(D6:D8)</f>
        <v>365</v>
      </c>
      <c r="E9" s="192"/>
      <c r="F9" s="193"/>
    </row>
    <row r="10" spans="2:6">
      <c r="B10" s="197"/>
      <c r="C10" s="198"/>
      <c r="D10" s="199"/>
      <c r="E10" s="192"/>
      <c r="F10" s="193"/>
    </row>
    <row r="11" spans="2:6">
      <c r="B11" s="200" t="s">
        <v>11</v>
      </c>
      <c r="C11" s="201"/>
      <c r="D11" s="191"/>
      <c r="E11" s="192" t="s">
        <v>6</v>
      </c>
      <c r="F11" s="193"/>
    </row>
    <row r="12" spans="2:6">
      <c r="B12" s="189" t="s">
        <v>9</v>
      </c>
      <c r="C12" s="190"/>
      <c r="D12" s="191">
        <v>180</v>
      </c>
      <c r="E12" s="192"/>
      <c r="F12" s="193" t="s">
        <v>12</v>
      </c>
    </row>
    <row r="13" spans="2:6">
      <c r="B13" s="194" t="s">
        <v>10</v>
      </c>
      <c r="C13" s="195"/>
      <c r="D13" s="196">
        <f>D12</f>
        <v>180</v>
      </c>
      <c r="E13" s="192"/>
      <c r="F13" s="193"/>
    </row>
    <row r="14" spans="2:6">
      <c r="B14" s="189"/>
      <c r="C14" s="190"/>
      <c r="D14" s="191"/>
      <c r="E14" s="192"/>
      <c r="F14" s="193"/>
    </row>
    <row r="15" spans="2:6">
      <c r="B15" s="200" t="s">
        <v>13</v>
      </c>
      <c r="C15" s="201"/>
      <c r="D15" s="191"/>
      <c r="E15" s="192"/>
      <c r="F15" s="193"/>
    </row>
    <row r="16" spans="2:6">
      <c r="B16" s="189" t="s">
        <v>14</v>
      </c>
      <c r="C16" s="190"/>
      <c r="D16" s="196">
        <v>10800</v>
      </c>
      <c r="E16" s="192"/>
      <c r="F16" s="202" t="s">
        <v>15</v>
      </c>
    </row>
    <row r="17" spans="2:6">
      <c r="B17" s="189"/>
      <c r="C17" s="190"/>
      <c r="D17" s="191"/>
      <c r="E17" s="192"/>
      <c r="F17" s="203" t="s">
        <v>16</v>
      </c>
    </row>
    <row r="18" spans="2:6">
      <c r="B18" s="189"/>
      <c r="C18" s="190"/>
      <c r="D18" s="191"/>
      <c r="E18" s="192"/>
      <c r="F18" s="193"/>
    </row>
    <row r="19" spans="2:6">
      <c r="B19" s="200" t="s">
        <v>17</v>
      </c>
      <c r="C19" s="201"/>
      <c r="D19" s="191"/>
      <c r="E19" s="192"/>
      <c r="F19" s="193"/>
    </row>
    <row r="20" spans="2:6">
      <c r="B20" s="189" t="s">
        <v>18</v>
      </c>
      <c r="C20" s="190"/>
      <c r="D20" s="191">
        <v>1500</v>
      </c>
      <c r="E20" s="192"/>
      <c r="F20" s="193" t="s">
        <v>19</v>
      </c>
    </row>
    <row r="21" spans="2:6">
      <c r="B21" s="189" t="s">
        <v>9</v>
      </c>
      <c r="C21" s="190"/>
      <c r="D21" s="191">
        <v>7500</v>
      </c>
      <c r="E21" s="192"/>
      <c r="F21" s="193"/>
    </row>
    <row r="22" spans="2:6">
      <c r="B22" s="194" t="s">
        <v>10</v>
      </c>
      <c r="C22" s="195"/>
      <c r="D22" s="196">
        <f>D20+D21</f>
        <v>9000</v>
      </c>
      <c r="E22" s="192"/>
      <c r="F22" s="193"/>
    </row>
    <row r="23" spans="2:6">
      <c r="B23" s="189"/>
      <c r="C23" s="190"/>
      <c r="D23" s="191"/>
      <c r="E23" s="192"/>
      <c r="F23" s="193"/>
    </row>
    <row r="24" spans="2:6">
      <c r="B24" s="200" t="s">
        <v>20</v>
      </c>
      <c r="C24" s="201"/>
      <c r="D24" s="191"/>
      <c r="E24" s="192"/>
      <c r="F24" s="193"/>
    </row>
    <row r="25" spans="2:6">
      <c r="B25" s="189" t="s">
        <v>8</v>
      </c>
      <c r="C25" s="190"/>
      <c r="D25" s="191">
        <v>0</v>
      </c>
      <c r="E25" s="192"/>
      <c r="F25" s="193"/>
    </row>
    <row r="26" spans="2:6">
      <c r="B26" s="189" t="s">
        <v>9</v>
      </c>
      <c r="C26" s="190"/>
      <c r="D26" s="191">
        <v>9500</v>
      </c>
      <c r="E26" s="192"/>
      <c r="F26" s="193"/>
    </row>
    <row r="27" spans="2:6">
      <c r="B27" s="194" t="s">
        <v>10</v>
      </c>
      <c r="C27" s="195"/>
      <c r="D27" s="196">
        <f>D25+D26</f>
        <v>9500</v>
      </c>
      <c r="E27" s="192"/>
      <c r="F27" s="193"/>
    </row>
    <row r="28" spans="2:6">
      <c r="B28" s="194"/>
      <c r="C28" s="195"/>
      <c r="D28" s="196"/>
      <c r="E28" s="192"/>
      <c r="F28" s="193"/>
    </row>
    <row r="29" spans="2:6">
      <c r="B29" s="200" t="s">
        <v>21</v>
      </c>
      <c r="C29" s="201"/>
      <c r="D29" s="191"/>
      <c r="E29" s="192"/>
      <c r="F29" s="193"/>
    </row>
    <row r="30" spans="2:6">
      <c r="B30" s="189" t="s">
        <v>8</v>
      </c>
      <c r="C30" s="190"/>
      <c r="D30" s="191">
        <v>0</v>
      </c>
      <c r="E30" s="192"/>
      <c r="F30" s="193"/>
    </row>
    <row r="31" spans="2:6">
      <c r="B31" s="189" t="s">
        <v>9</v>
      </c>
      <c r="C31" s="190"/>
      <c r="D31" s="191">
        <v>12500</v>
      </c>
      <c r="E31" s="192"/>
      <c r="F31" s="193"/>
    </row>
    <row r="32" spans="2:6">
      <c r="B32" s="194" t="s">
        <v>10</v>
      </c>
      <c r="C32" s="195"/>
      <c r="D32" s="196">
        <f>D30+D31</f>
        <v>12500</v>
      </c>
      <c r="E32" s="192"/>
      <c r="F32" s="193"/>
    </row>
    <row r="33" ht="15.75" spans="2:6">
      <c r="B33" s="204"/>
      <c r="C33" s="205"/>
      <c r="D33" s="206"/>
      <c r="E33" s="206"/>
      <c r="F33" s="207"/>
    </row>
  </sheetData>
  <mergeCells count="23">
    <mergeCell ref="B4:C4"/>
    <mergeCell ref="B5:C5"/>
    <mergeCell ref="B6:C6"/>
    <mergeCell ref="B7:C7"/>
    <mergeCell ref="B8:C8"/>
    <mergeCell ref="B11:C11"/>
    <mergeCell ref="B12:C12"/>
    <mergeCell ref="B14:C14"/>
    <mergeCell ref="B15:C15"/>
    <mergeCell ref="B16:C16"/>
    <mergeCell ref="B18:C18"/>
    <mergeCell ref="B19:C19"/>
    <mergeCell ref="B20:C20"/>
    <mergeCell ref="B21:C21"/>
    <mergeCell ref="B23:C23"/>
    <mergeCell ref="B24:C24"/>
    <mergeCell ref="B25:C25"/>
    <mergeCell ref="B26:C26"/>
    <mergeCell ref="B29:C29"/>
    <mergeCell ref="B30:C30"/>
    <mergeCell ref="B31:C31"/>
    <mergeCell ref="B33:C33"/>
    <mergeCell ref="B2:F3"/>
  </mergeCells>
  <pageMargins left="0.511811024" right="0.511811024" top="0.787401575" bottom="0.787401575" header="0.31496062" footer="0.31496062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zoomScale="65" zoomScaleNormal="65" workbookViewId="0">
      <selection activeCell="A1" sqref="A1"/>
    </sheetView>
  </sheetViews>
  <sheetFormatPr defaultColWidth="9.14285714285714" defaultRowHeight="15"/>
  <cols>
    <col min="1" max="1" width="32" customWidth="1"/>
    <col min="2" max="2" width="17" customWidth="1"/>
    <col min="3" max="3" width="10" customWidth="1"/>
    <col min="4" max="4" width="12.7142857142857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14.8571428571429" customWidth="1"/>
    <col min="13" max="13" width="9.85714285714286" customWidth="1"/>
    <col min="14" max="14" width="10.8571428571429" customWidth="1"/>
    <col min="15" max="15" width="20.2857142857143" customWidth="1"/>
  </cols>
  <sheetData>
    <row r="1" ht="21.75" spans="1:15">
      <c r="A1" s="5" t="s">
        <v>173</v>
      </c>
      <c r="B1" s="24"/>
      <c r="C1" s="24"/>
      <c r="D1" s="24"/>
      <c r="E1" s="24"/>
      <c r="F1" s="112"/>
      <c r="G1" s="112"/>
      <c r="H1" s="112"/>
      <c r="I1" s="24"/>
      <c r="J1" s="24"/>
      <c r="K1" s="24"/>
      <c r="L1" s="24"/>
      <c r="M1" s="24"/>
      <c r="N1" s="24"/>
      <c r="O1" s="113"/>
    </row>
    <row r="2" ht="21.75" spans="1:15">
      <c r="A2" s="56" t="s">
        <v>174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6" t="s">
        <v>22</v>
      </c>
      <c r="B3" s="6" t="s">
        <v>2</v>
      </c>
      <c r="C3" s="95" t="s">
        <v>23</v>
      </c>
      <c r="D3" s="95" t="s">
        <v>24</v>
      </c>
      <c r="E3" s="95" t="s">
        <v>25</v>
      </c>
      <c r="F3" s="95" t="s">
        <v>26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31</v>
      </c>
      <c r="L3" s="95" t="s">
        <v>32</v>
      </c>
      <c r="M3" s="95" t="s">
        <v>80</v>
      </c>
      <c r="N3" s="95" t="s">
        <v>34</v>
      </c>
      <c r="O3" s="96" t="s">
        <v>35</v>
      </c>
    </row>
    <row r="4" ht="19.5" spans="1:15">
      <c r="A4" s="41" t="s">
        <v>175</v>
      </c>
      <c r="B4" s="36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>
        <f t="shared" ref="O4:O13" si="0">SUM(C4:N4)</f>
        <v>0</v>
      </c>
    </row>
    <row r="5" ht="19.5" spans="1:15">
      <c r="A5" s="45" t="s">
        <v>176</v>
      </c>
      <c r="B5" s="37">
        <v>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9">
        <f t="shared" si="0"/>
        <v>0</v>
      </c>
    </row>
    <row r="6" ht="19.5" spans="1:15">
      <c r="A6" s="45" t="s">
        <v>177</v>
      </c>
      <c r="B6" s="37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9">
        <f t="shared" si="0"/>
        <v>0</v>
      </c>
    </row>
    <row r="7" ht="19.5" spans="1:15">
      <c r="A7" s="45" t="s">
        <v>178</v>
      </c>
      <c r="B7" s="37">
        <v>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9">
        <f t="shared" si="0"/>
        <v>0</v>
      </c>
    </row>
    <row r="8" ht="19.5" spans="1:15">
      <c r="A8" s="45" t="s">
        <v>179</v>
      </c>
      <c r="B8" s="37">
        <v>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9">
        <f t="shared" si="0"/>
        <v>0</v>
      </c>
    </row>
    <row r="9" ht="19.5" spans="1:15">
      <c r="A9" s="45" t="s">
        <v>180</v>
      </c>
      <c r="B9" s="37">
        <v>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9">
        <f t="shared" si="0"/>
        <v>0</v>
      </c>
    </row>
    <row r="10" ht="19.5" spans="1:15">
      <c r="A10" s="45" t="s">
        <v>181</v>
      </c>
      <c r="B10" s="37">
        <v>2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9">
        <f t="shared" si="0"/>
        <v>0</v>
      </c>
    </row>
    <row r="11" ht="19.5" spans="1:15">
      <c r="A11" s="45" t="s">
        <v>182</v>
      </c>
      <c r="B11" s="37">
        <v>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9">
        <f t="shared" si="0"/>
        <v>0</v>
      </c>
    </row>
    <row r="12" ht="19.5" spans="1:15">
      <c r="A12" s="45" t="s">
        <v>183</v>
      </c>
      <c r="B12" s="37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9">
        <f t="shared" si="0"/>
        <v>0</v>
      </c>
    </row>
    <row r="13" ht="18.75" spans="1:15">
      <c r="A13" s="116" t="s">
        <v>92</v>
      </c>
      <c r="B13" s="37"/>
      <c r="C13" s="12"/>
      <c r="D13" s="12"/>
      <c r="E13" s="12"/>
      <c r="F13" s="12"/>
      <c r="G13" s="12"/>
      <c r="H13" s="12"/>
      <c r="I13" s="12"/>
      <c r="J13" s="12"/>
      <c r="K13" s="12"/>
      <c r="L13" s="12">
        <v>2000</v>
      </c>
      <c r="M13" s="12"/>
      <c r="N13" s="12"/>
      <c r="O13" s="9">
        <f t="shared" si="0"/>
        <v>2000</v>
      </c>
    </row>
    <row r="14" ht="21.75" spans="1:15">
      <c r="A14" s="120" t="s">
        <v>77</v>
      </c>
      <c r="B14" s="121">
        <f t="shared" ref="B14:O14" si="1">SUM(B4:B13)</f>
        <v>23</v>
      </c>
      <c r="C14" s="122">
        <f t="shared" si="1"/>
        <v>0</v>
      </c>
      <c r="D14" s="122">
        <f t="shared" si="1"/>
        <v>0</v>
      </c>
      <c r="E14" s="122">
        <f t="shared" si="1"/>
        <v>0</v>
      </c>
      <c r="F14" s="122">
        <f t="shared" si="1"/>
        <v>0</v>
      </c>
      <c r="G14" s="122">
        <f t="shared" si="1"/>
        <v>0</v>
      </c>
      <c r="H14" s="122">
        <f t="shared" si="1"/>
        <v>0</v>
      </c>
      <c r="I14" s="122">
        <f t="shared" si="1"/>
        <v>0</v>
      </c>
      <c r="J14" s="122">
        <f t="shared" si="1"/>
        <v>0</v>
      </c>
      <c r="K14" s="122">
        <f t="shared" si="1"/>
        <v>0</v>
      </c>
      <c r="L14" s="122">
        <f t="shared" si="1"/>
        <v>2000</v>
      </c>
      <c r="M14" s="122">
        <f t="shared" si="1"/>
        <v>0</v>
      </c>
      <c r="N14" s="122">
        <f t="shared" si="1"/>
        <v>0</v>
      </c>
      <c r="O14" s="122">
        <f t="shared" si="1"/>
        <v>2000</v>
      </c>
    </row>
  </sheetData>
  <pageMargins left="0.75" right="0.75" top="1" bottom="1" header="0.5" footer="0.5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zoomScale="65" zoomScaleNormal="65" workbookViewId="0">
      <pane xSplit="1" ySplit="3" topLeftCell="B19" activePane="bottomRight" state="frozen"/>
      <selection/>
      <selection pane="topRight"/>
      <selection pane="bottomLeft"/>
      <selection pane="bottomRight" activeCell="A1" sqref="A1:O2"/>
    </sheetView>
  </sheetViews>
  <sheetFormatPr defaultColWidth="9.14285714285714" defaultRowHeight="15"/>
  <cols>
    <col min="1" max="1" width="49" customWidth="1"/>
    <col min="2" max="2" width="17" customWidth="1"/>
    <col min="3" max="3" width="14.8571428571429" customWidth="1"/>
    <col min="4" max="4" width="12.7142857142857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85714285714286" customWidth="1"/>
    <col min="14" max="14" width="10.8571428571429" customWidth="1"/>
    <col min="15" max="15" width="20.2857142857143" customWidth="1"/>
  </cols>
  <sheetData>
    <row r="1" ht="21.75" spans="1:15">
      <c r="A1" s="1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0"/>
    </row>
    <row r="2" ht="21.75" spans="1:15">
      <c r="A2" s="56" t="s">
        <v>185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6" t="s">
        <v>22</v>
      </c>
      <c r="B3" s="6" t="s">
        <v>2</v>
      </c>
      <c r="C3" s="95" t="s">
        <v>23</v>
      </c>
      <c r="D3" s="95" t="s">
        <v>24</v>
      </c>
      <c r="E3" s="95" t="s">
        <v>25</v>
      </c>
      <c r="F3" s="95" t="s">
        <v>26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31</v>
      </c>
      <c r="L3" s="95" t="s">
        <v>32</v>
      </c>
      <c r="M3" s="95" t="s">
        <v>80</v>
      </c>
      <c r="N3" s="95" t="s">
        <v>34</v>
      </c>
      <c r="O3" s="96" t="s">
        <v>35</v>
      </c>
    </row>
    <row r="4" ht="19.5" spans="1:15">
      <c r="A4" s="41" t="s">
        <v>186</v>
      </c>
      <c r="B4" s="36">
        <v>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>
        <f t="shared" ref="O4:O35" si="0">SUM(C4:N4)</f>
        <v>0</v>
      </c>
    </row>
    <row r="5" ht="19.5" spans="1:15">
      <c r="A5" s="45" t="s">
        <v>187</v>
      </c>
      <c r="B5" s="37">
        <v>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9">
        <f t="shared" si="0"/>
        <v>0</v>
      </c>
    </row>
    <row r="6" ht="19.5" spans="1:15">
      <c r="A6" s="45" t="s">
        <v>188</v>
      </c>
      <c r="B6" s="37">
        <v>0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9">
        <f t="shared" si="0"/>
        <v>0</v>
      </c>
    </row>
    <row r="7" ht="19.5" spans="1:15">
      <c r="A7" s="45" t="s">
        <v>189</v>
      </c>
      <c r="B7" s="37">
        <v>0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9">
        <f t="shared" si="0"/>
        <v>0</v>
      </c>
    </row>
    <row r="8" ht="19.5" spans="1:15">
      <c r="A8" s="45" t="s">
        <v>190</v>
      </c>
      <c r="B8" s="37">
        <v>2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9">
        <f t="shared" si="0"/>
        <v>0</v>
      </c>
    </row>
    <row r="9" ht="19.5" spans="1:15">
      <c r="A9" s="116" t="s">
        <v>191</v>
      </c>
      <c r="B9" s="37">
        <v>1</v>
      </c>
      <c r="C9" s="69"/>
      <c r="D9" s="69"/>
      <c r="E9" s="69">
        <v>600</v>
      </c>
      <c r="F9" s="69"/>
      <c r="G9" s="69"/>
      <c r="H9" s="69"/>
      <c r="I9" s="69"/>
      <c r="J9" s="69"/>
      <c r="K9" s="69"/>
      <c r="L9" s="69"/>
      <c r="M9" s="69"/>
      <c r="N9" s="69"/>
      <c r="O9" s="9">
        <f t="shared" si="0"/>
        <v>600</v>
      </c>
    </row>
    <row r="10" ht="19.5" spans="1:15">
      <c r="A10" s="116" t="s">
        <v>192</v>
      </c>
      <c r="B10" s="37">
        <v>4</v>
      </c>
      <c r="C10" s="69"/>
      <c r="D10" s="69"/>
      <c r="E10" s="69"/>
      <c r="F10" s="69">
        <v>1000</v>
      </c>
      <c r="G10" s="69"/>
      <c r="H10" s="69"/>
      <c r="I10" s="69"/>
      <c r="J10" s="69"/>
      <c r="K10" s="69"/>
      <c r="L10" s="69"/>
      <c r="M10" s="69"/>
      <c r="N10" s="69"/>
      <c r="O10" s="9">
        <f t="shared" si="0"/>
        <v>1000</v>
      </c>
    </row>
    <row r="11" ht="19.5" spans="1:15">
      <c r="A11" s="45" t="s">
        <v>193</v>
      </c>
      <c r="B11" s="37">
        <v>8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9">
        <f t="shared" si="0"/>
        <v>0</v>
      </c>
    </row>
    <row r="12" ht="19.5" spans="1:15">
      <c r="A12" s="45" t="s">
        <v>194</v>
      </c>
      <c r="B12" s="37">
        <v>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9">
        <f t="shared" si="0"/>
        <v>0</v>
      </c>
    </row>
    <row r="13" ht="19.5" spans="1:15">
      <c r="A13" s="45" t="s">
        <v>195</v>
      </c>
      <c r="B13" s="37">
        <v>8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9">
        <f t="shared" si="0"/>
        <v>0</v>
      </c>
    </row>
    <row r="14" ht="19.5" spans="1:15">
      <c r="A14" s="45" t="s">
        <v>196</v>
      </c>
      <c r="B14" s="37">
        <v>4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9">
        <f t="shared" si="0"/>
        <v>0</v>
      </c>
    </row>
    <row r="15" ht="19.5" spans="1:15">
      <c r="A15" s="116" t="s">
        <v>197</v>
      </c>
      <c r="B15" s="37">
        <v>2</v>
      </c>
      <c r="C15" s="69"/>
      <c r="D15" s="69"/>
      <c r="E15" s="69"/>
      <c r="F15" s="69"/>
      <c r="G15" s="69">
        <v>700</v>
      </c>
      <c r="H15" s="69"/>
      <c r="I15" s="69"/>
      <c r="J15" s="69"/>
      <c r="K15" s="69"/>
      <c r="L15" s="69"/>
      <c r="M15" s="69"/>
      <c r="N15" s="69"/>
      <c r="O15" s="9">
        <f t="shared" si="0"/>
        <v>700</v>
      </c>
    </row>
    <row r="16" ht="19.5" spans="1:15">
      <c r="A16" s="116" t="s">
        <v>198</v>
      </c>
      <c r="B16" s="37">
        <v>4</v>
      </c>
      <c r="C16" s="69">
        <v>1000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9">
        <f t="shared" si="0"/>
        <v>1000</v>
      </c>
    </row>
    <row r="17" ht="19.5" spans="1:15">
      <c r="A17" s="45" t="s">
        <v>199</v>
      </c>
      <c r="B17" s="37">
        <v>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9">
        <f t="shared" si="0"/>
        <v>0</v>
      </c>
    </row>
    <row r="18" ht="19.5" spans="1:15">
      <c r="A18" s="45" t="s">
        <v>181</v>
      </c>
      <c r="B18" s="37">
        <v>4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9">
        <f t="shared" si="0"/>
        <v>0</v>
      </c>
    </row>
    <row r="19" ht="19.5" spans="1:15">
      <c r="A19" s="45" t="s">
        <v>182</v>
      </c>
      <c r="B19" s="37">
        <v>16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9">
        <f t="shared" si="0"/>
        <v>0</v>
      </c>
    </row>
    <row r="20" ht="19.5" spans="1:15">
      <c r="A20" s="45" t="s">
        <v>163</v>
      </c>
      <c r="B20" s="37">
        <v>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9">
        <f t="shared" si="0"/>
        <v>0</v>
      </c>
    </row>
    <row r="21" ht="19.5" spans="1:15">
      <c r="A21" s="116" t="s">
        <v>191</v>
      </c>
      <c r="B21" s="37">
        <v>2</v>
      </c>
      <c r="C21" s="69">
        <v>400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9">
        <f t="shared" si="0"/>
        <v>400</v>
      </c>
    </row>
    <row r="22" ht="19.5" spans="1:15">
      <c r="A22" s="116" t="s">
        <v>200</v>
      </c>
      <c r="B22" s="37">
        <v>2</v>
      </c>
      <c r="C22" s="69">
        <v>200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9">
        <f t="shared" si="0"/>
        <v>200</v>
      </c>
    </row>
    <row r="23" ht="19.5" spans="1:15">
      <c r="A23" s="116" t="s">
        <v>201</v>
      </c>
      <c r="B23" s="37">
        <v>4</v>
      </c>
      <c r="C23" s="69">
        <v>1100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9">
        <f t="shared" si="0"/>
        <v>1100</v>
      </c>
    </row>
    <row r="24" ht="19.5" spans="1:15">
      <c r="A24" s="45" t="s">
        <v>189</v>
      </c>
      <c r="B24" s="37">
        <v>0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9">
        <f t="shared" si="0"/>
        <v>0</v>
      </c>
    </row>
    <row r="25" ht="19.5" spans="1:15">
      <c r="A25" s="45" t="s">
        <v>188</v>
      </c>
      <c r="B25" s="37"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9">
        <f t="shared" si="0"/>
        <v>0</v>
      </c>
    </row>
    <row r="26" ht="19.5" spans="1:15">
      <c r="A26" s="45" t="s">
        <v>196</v>
      </c>
      <c r="B26" s="37">
        <v>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9">
        <f t="shared" si="0"/>
        <v>0</v>
      </c>
    </row>
    <row r="27" ht="19.5" spans="1:15">
      <c r="A27" s="45" t="s">
        <v>202</v>
      </c>
      <c r="B27" s="37">
        <v>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9">
        <f t="shared" si="0"/>
        <v>0</v>
      </c>
    </row>
    <row r="28" ht="19.5" spans="1:15">
      <c r="A28" s="116" t="s">
        <v>203</v>
      </c>
      <c r="B28" s="37">
        <v>16</v>
      </c>
      <c r="C28" s="12">
        <v>1200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9">
        <f t="shared" si="0"/>
        <v>1200</v>
      </c>
    </row>
    <row r="29" ht="19.5" spans="1:15">
      <c r="A29" s="45" t="s">
        <v>204</v>
      </c>
      <c r="B29" s="37">
        <v>8</v>
      </c>
      <c r="C29" s="12"/>
      <c r="D29" s="12"/>
      <c r="E29" s="12"/>
      <c r="F29" s="12">
        <v>700</v>
      </c>
      <c r="G29" s="12"/>
      <c r="H29" s="12"/>
      <c r="I29" s="12"/>
      <c r="J29" s="12"/>
      <c r="K29" s="12"/>
      <c r="L29" s="12"/>
      <c r="M29" s="12"/>
      <c r="N29" s="12"/>
      <c r="O29" s="9">
        <f t="shared" si="0"/>
        <v>700</v>
      </c>
    </row>
    <row r="30" ht="19.5" spans="1:15">
      <c r="A30" s="116" t="s">
        <v>205</v>
      </c>
      <c r="B30" s="37">
        <v>120</v>
      </c>
      <c r="C30" s="12">
        <v>500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9">
        <f t="shared" si="0"/>
        <v>500</v>
      </c>
    </row>
    <row r="31" ht="19.5" spans="1:15">
      <c r="A31" s="116" t="s">
        <v>206</v>
      </c>
      <c r="B31" s="37">
        <v>21</v>
      </c>
      <c r="C31" s="12">
        <v>1000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9">
        <f t="shared" si="0"/>
        <v>1000</v>
      </c>
    </row>
    <row r="32" ht="19.5" spans="1:15">
      <c r="A32" s="116" t="s">
        <v>207</v>
      </c>
      <c r="B32" s="37">
        <v>16</v>
      </c>
      <c r="C32" s="12">
        <v>2100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9">
        <f t="shared" si="0"/>
        <v>2100</v>
      </c>
    </row>
    <row r="33" ht="19.5" spans="1:15">
      <c r="A33" s="116" t="s">
        <v>208</v>
      </c>
      <c r="B33" s="37">
        <v>14</v>
      </c>
      <c r="C33" s="12">
        <v>1000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9">
        <f t="shared" si="0"/>
        <v>1000</v>
      </c>
    </row>
    <row r="34" ht="19.5" spans="1:15">
      <c r="A34" s="45" t="s">
        <v>209</v>
      </c>
      <c r="B34" s="37">
        <v>7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9">
        <f t="shared" si="0"/>
        <v>0</v>
      </c>
    </row>
    <row r="35" ht="19.5" spans="1:15">
      <c r="A35" s="15" t="s">
        <v>92</v>
      </c>
      <c r="B35" s="38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87">
        <f t="shared" si="0"/>
        <v>0</v>
      </c>
    </row>
    <row r="36" ht="21.75" spans="1:15">
      <c r="A36" s="17" t="s">
        <v>77</v>
      </c>
      <c r="B36" s="48">
        <f t="shared" ref="B36:O36" si="1">SUM(B4:B35)</f>
        <v>285</v>
      </c>
      <c r="C36" s="19">
        <f t="shared" si="1"/>
        <v>8500</v>
      </c>
      <c r="D36" s="19">
        <f t="shared" si="1"/>
        <v>0</v>
      </c>
      <c r="E36" s="19">
        <f t="shared" si="1"/>
        <v>600</v>
      </c>
      <c r="F36" s="19">
        <f t="shared" si="1"/>
        <v>1700</v>
      </c>
      <c r="G36" s="19">
        <f t="shared" si="1"/>
        <v>700</v>
      </c>
      <c r="H36" s="19">
        <f t="shared" si="1"/>
        <v>0</v>
      </c>
      <c r="I36" s="19">
        <f t="shared" si="1"/>
        <v>0</v>
      </c>
      <c r="J36" s="19">
        <f t="shared" si="1"/>
        <v>0</v>
      </c>
      <c r="K36" s="19">
        <f t="shared" si="1"/>
        <v>0</v>
      </c>
      <c r="L36" s="19">
        <f t="shared" si="1"/>
        <v>0</v>
      </c>
      <c r="M36" s="19">
        <f t="shared" si="1"/>
        <v>0</v>
      </c>
      <c r="N36" s="19">
        <f t="shared" si="1"/>
        <v>0</v>
      </c>
      <c r="O36" s="19">
        <f t="shared" si="1"/>
        <v>11500</v>
      </c>
    </row>
  </sheetData>
  <mergeCells count="1">
    <mergeCell ref="A1:O1"/>
  </mergeCells>
  <pageMargins left="0.75" right="0.75" top="1" bottom="1" header="0.5" footer="0.5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zoomScale="65" zoomScaleNormal="65" workbookViewId="0">
      <pane xSplit="1" ySplit="3" topLeftCell="B22" activePane="bottomRight" state="frozen"/>
      <selection/>
      <selection pane="topRight"/>
      <selection pane="bottomLeft"/>
      <selection pane="bottomRight" activeCell="A1" sqref="A1:O2"/>
    </sheetView>
  </sheetViews>
  <sheetFormatPr defaultColWidth="9.14285714285714" defaultRowHeight="15"/>
  <cols>
    <col min="1" max="1" width="49.8571428571429" customWidth="1"/>
    <col min="2" max="2" width="17" customWidth="1"/>
    <col min="3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4.8571428571429" customWidth="1"/>
    <col min="10" max="10" width="16.2857142857143" customWidth="1"/>
    <col min="11" max="11" width="14.8571428571429" customWidth="1"/>
    <col min="12" max="12" width="9.28571428571429" customWidth="1"/>
    <col min="13" max="13" width="9.85714285714286" customWidth="1"/>
    <col min="14" max="14" width="10.8571428571429" customWidth="1"/>
    <col min="15" max="15" width="20.2857142857143" customWidth="1"/>
  </cols>
  <sheetData>
    <row r="1" ht="21.75" spans="1:15">
      <c r="A1" s="1" t="s">
        <v>210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0"/>
    </row>
    <row r="2" ht="21.75" spans="1:15">
      <c r="A2" s="56" t="s">
        <v>211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6" t="s">
        <v>22</v>
      </c>
      <c r="B3" s="6" t="s">
        <v>2</v>
      </c>
      <c r="C3" s="95" t="s">
        <v>23</v>
      </c>
      <c r="D3" s="95" t="s">
        <v>24</v>
      </c>
      <c r="E3" s="95" t="s">
        <v>25</v>
      </c>
      <c r="F3" s="95" t="s">
        <v>26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31</v>
      </c>
      <c r="L3" s="95" t="s">
        <v>32</v>
      </c>
      <c r="M3" s="95" t="s">
        <v>80</v>
      </c>
      <c r="N3" s="95" t="s">
        <v>34</v>
      </c>
      <c r="O3" s="96" t="s">
        <v>35</v>
      </c>
    </row>
    <row r="4" ht="19.5" spans="1:15">
      <c r="A4" s="41" t="s">
        <v>186</v>
      </c>
      <c r="B4" s="36">
        <v>2</v>
      </c>
      <c r="C4" s="105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34" si="0">SUM(C4:N4)</f>
        <v>0</v>
      </c>
    </row>
    <row r="5" ht="19.5" spans="1:15">
      <c r="A5" s="45" t="s">
        <v>187</v>
      </c>
      <c r="B5" s="37">
        <v>2</v>
      </c>
      <c r="C5" s="9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22">
        <f t="shared" si="0"/>
        <v>0</v>
      </c>
    </row>
    <row r="6" ht="19.5" spans="1:15">
      <c r="A6" s="45" t="s">
        <v>188</v>
      </c>
      <c r="B6" s="37">
        <v>0</v>
      </c>
      <c r="C6" s="9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22">
        <f t="shared" si="0"/>
        <v>0</v>
      </c>
    </row>
    <row r="7" ht="19.5" spans="1:15">
      <c r="A7" s="45" t="s">
        <v>189</v>
      </c>
      <c r="B7" s="37">
        <v>0</v>
      </c>
      <c r="C7" s="9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22">
        <f t="shared" si="0"/>
        <v>0</v>
      </c>
    </row>
    <row r="8" ht="19.5" spans="1:15">
      <c r="A8" s="116" t="s">
        <v>190</v>
      </c>
      <c r="B8" s="37">
        <v>2</v>
      </c>
      <c r="C8" s="99"/>
      <c r="D8" s="69"/>
      <c r="E8" s="69">
        <v>300</v>
      </c>
      <c r="F8" s="69"/>
      <c r="G8" s="69"/>
      <c r="H8" s="69"/>
      <c r="I8" s="69"/>
      <c r="J8" s="69"/>
      <c r="K8" s="69"/>
      <c r="L8" s="69"/>
      <c r="M8" s="69"/>
      <c r="N8" s="69"/>
      <c r="O8" s="22">
        <f t="shared" si="0"/>
        <v>300</v>
      </c>
    </row>
    <row r="9" ht="19.5" spans="1:15">
      <c r="A9" s="116" t="s">
        <v>191</v>
      </c>
      <c r="B9" s="37">
        <v>2</v>
      </c>
      <c r="C9" s="99"/>
      <c r="D9" s="69"/>
      <c r="E9" s="69"/>
      <c r="F9" s="69">
        <v>1000</v>
      </c>
      <c r="G9" s="69"/>
      <c r="H9" s="69"/>
      <c r="I9" s="69"/>
      <c r="J9" s="69"/>
      <c r="K9" s="69"/>
      <c r="L9" s="69"/>
      <c r="M9" s="69"/>
      <c r="N9" s="69"/>
      <c r="O9" s="22">
        <f t="shared" si="0"/>
        <v>1000</v>
      </c>
    </row>
    <row r="10" ht="19.5" spans="1:15">
      <c r="A10" s="116" t="s">
        <v>212</v>
      </c>
      <c r="B10" s="37">
        <v>4</v>
      </c>
      <c r="C10" s="99"/>
      <c r="D10" s="69"/>
      <c r="E10" s="69"/>
      <c r="F10" s="69"/>
      <c r="G10" s="69"/>
      <c r="H10" s="69"/>
      <c r="I10" s="69"/>
      <c r="J10" s="69"/>
      <c r="K10" s="106">
        <v>8000</v>
      </c>
      <c r="L10" s="69"/>
      <c r="M10" s="69"/>
      <c r="N10" s="69"/>
      <c r="O10" s="22">
        <f t="shared" si="0"/>
        <v>8000</v>
      </c>
    </row>
    <row r="11" ht="19.5" spans="1:15">
      <c r="A11" s="45" t="s">
        <v>193</v>
      </c>
      <c r="B11" s="37">
        <v>8</v>
      </c>
      <c r="C11" s="9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22">
        <f t="shared" si="0"/>
        <v>0</v>
      </c>
    </row>
    <row r="12" ht="19.5" spans="1:15">
      <c r="A12" s="45" t="s">
        <v>194</v>
      </c>
      <c r="B12" s="37">
        <v>8</v>
      </c>
      <c r="C12" s="9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22">
        <f t="shared" si="0"/>
        <v>0</v>
      </c>
    </row>
    <row r="13" ht="19.5" spans="1:15">
      <c r="A13" s="45" t="s">
        <v>195</v>
      </c>
      <c r="B13" s="37">
        <v>8</v>
      </c>
      <c r="C13" s="9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22">
        <f t="shared" si="0"/>
        <v>0</v>
      </c>
    </row>
    <row r="14" ht="19.5" spans="1:15">
      <c r="A14" s="45" t="s">
        <v>196</v>
      </c>
      <c r="B14" s="37">
        <v>4</v>
      </c>
      <c r="C14" s="9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22">
        <f t="shared" si="0"/>
        <v>0</v>
      </c>
    </row>
    <row r="15" ht="19.5" spans="1:15">
      <c r="A15" s="116" t="s">
        <v>213</v>
      </c>
      <c r="B15" s="37">
        <v>2</v>
      </c>
      <c r="C15" s="99"/>
      <c r="D15" s="69"/>
      <c r="E15" s="69"/>
      <c r="F15" s="69"/>
      <c r="G15" s="69"/>
      <c r="H15" s="69">
        <v>600</v>
      </c>
      <c r="I15" s="69"/>
      <c r="J15" s="69"/>
      <c r="K15" s="69"/>
      <c r="L15" s="69"/>
      <c r="M15" s="69"/>
      <c r="N15" s="69"/>
      <c r="O15" s="22">
        <f t="shared" si="0"/>
        <v>600</v>
      </c>
    </row>
    <row r="16" ht="19.5" spans="1:15">
      <c r="A16" s="116" t="s">
        <v>214</v>
      </c>
      <c r="B16" s="37">
        <v>3</v>
      </c>
      <c r="C16" s="99"/>
      <c r="D16" s="69"/>
      <c r="E16" s="69"/>
      <c r="F16" s="69"/>
      <c r="G16" s="69"/>
      <c r="H16" s="69">
        <v>400</v>
      </c>
      <c r="I16" s="69"/>
      <c r="J16" s="69"/>
      <c r="K16" s="69"/>
      <c r="L16" s="69"/>
      <c r="M16" s="69"/>
      <c r="N16" s="69"/>
      <c r="O16" s="22">
        <f t="shared" si="0"/>
        <v>400</v>
      </c>
    </row>
    <row r="17" ht="19.5" spans="1:15">
      <c r="A17" s="45" t="s">
        <v>199</v>
      </c>
      <c r="B17" s="37">
        <v>4</v>
      </c>
      <c r="C17" s="9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22">
        <f t="shared" si="0"/>
        <v>0</v>
      </c>
    </row>
    <row r="18" ht="19.5" spans="1:15">
      <c r="A18" s="45" t="s">
        <v>181</v>
      </c>
      <c r="B18" s="37">
        <v>4</v>
      </c>
      <c r="C18" s="9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22">
        <f t="shared" si="0"/>
        <v>0</v>
      </c>
    </row>
    <row r="19" ht="19.5" spans="1:15">
      <c r="A19" s="45" t="s">
        <v>182</v>
      </c>
      <c r="B19" s="37">
        <v>16</v>
      </c>
      <c r="C19" s="9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22">
        <f t="shared" si="0"/>
        <v>0</v>
      </c>
    </row>
    <row r="20" ht="19.5" spans="1:15">
      <c r="A20" s="45" t="s">
        <v>87</v>
      </c>
      <c r="B20" s="37">
        <v>2</v>
      </c>
      <c r="C20" s="9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22">
        <f t="shared" si="0"/>
        <v>0</v>
      </c>
    </row>
    <row r="21" ht="19.5" spans="1:15">
      <c r="A21" s="45" t="s">
        <v>191</v>
      </c>
      <c r="B21" s="37">
        <v>2</v>
      </c>
      <c r="C21" s="9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22">
        <f t="shared" si="0"/>
        <v>0</v>
      </c>
    </row>
    <row r="22" ht="19.5" spans="1:15">
      <c r="A22" s="45" t="s">
        <v>200</v>
      </c>
      <c r="B22" s="37">
        <v>2</v>
      </c>
      <c r="C22" s="9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22">
        <f t="shared" si="0"/>
        <v>0</v>
      </c>
    </row>
    <row r="23" ht="19.5" spans="1:15">
      <c r="A23" s="116" t="s">
        <v>215</v>
      </c>
      <c r="B23" s="37">
        <v>3</v>
      </c>
      <c r="C23" s="99"/>
      <c r="D23" s="69"/>
      <c r="E23" s="69"/>
      <c r="F23" s="69"/>
      <c r="G23" s="69"/>
      <c r="H23" s="69"/>
      <c r="I23" s="69">
        <v>600</v>
      </c>
      <c r="J23" s="69"/>
      <c r="K23" s="69"/>
      <c r="L23" s="69"/>
      <c r="M23" s="69"/>
      <c r="N23" s="69"/>
      <c r="O23" s="22">
        <f t="shared" si="0"/>
        <v>600</v>
      </c>
    </row>
    <row r="24" ht="19.5" spans="1:15">
      <c r="A24" s="45" t="s">
        <v>154</v>
      </c>
      <c r="B24" s="37">
        <v>2</v>
      </c>
      <c r="C24" s="9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22">
        <f t="shared" si="0"/>
        <v>0</v>
      </c>
    </row>
    <row r="25" ht="19.5" spans="1:15">
      <c r="A25" s="116" t="s">
        <v>216</v>
      </c>
      <c r="B25" s="37">
        <v>30</v>
      </c>
      <c r="C25" s="99"/>
      <c r="D25" s="12"/>
      <c r="E25" s="12"/>
      <c r="F25" s="12">
        <v>1500</v>
      </c>
      <c r="G25" s="12"/>
      <c r="H25" s="12"/>
      <c r="I25" s="12"/>
      <c r="J25" s="12"/>
      <c r="K25" s="12"/>
      <c r="L25" s="12"/>
      <c r="M25" s="12"/>
      <c r="N25" s="12"/>
      <c r="O25" s="22">
        <f t="shared" si="0"/>
        <v>1500</v>
      </c>
    </row>
    <row r="26" ht="19.5" spans="1:15">
      <c r="A26" s="116" t="s">
        <v>217</v>
      </c>
      <c r="B26" s="37">
        <v>1</v>
      </c>
      <c r="C26" s="99"/>
      <c r="D26" s="12"/>
      <c r="E26" s="12"/>
      <c r="F26" s="12"/>
      <c r="G26" s="12"/>
      <c r="H26" s="12"/>
      <c r="I26" s="12"/>
      <c r="J26" s="12">
        <v>500</v>
      </c>
      <c r="K26" s="12"/>
      <c r="L26" s="12"/>
      <c r="M26" s="12"/>
      <c r="N26" s="12"/>
      <c r="O26" s="22">
        <f t="shared" si="0"/>
        <v>500</v>
      </c>
    </row>
    <row r="27" ht="19.5" spans="1:15">
      <c r="A27" s="116" t="s">
        <v>203</v>
      </c>
      <c r="B27" s="37">
        <v>8</v>
      </c>
      <c r="C27" s="99"/>
      <c r="D27" s="12"/>
      <c r="E27" s="12"/>
      <c r="F27" s="107">
        <v>1000</v>
      </c>
      <c r="G27" s="12"/>
      <c r="H27" s="12"/>
      <c r="I27" s="12"/>
      <c r="J27" s="12"/>
      <c r="K27" s="12"/>
      <c r="L27" s="12"/>
      <c r="M27" s="12"/>
      <c r="N27" s="12"/>
      <c r="O27" s="22">
        <f t="shared" si="0"/>
        <v>1000</v>
      </c>
    </row>
    <row r="28" ht="19.5" spans="1:15">
      <c r="A28" s="45" t="s">
        <v>218</v>
      </c>
      <c r="B28" s="37">
        <v>8</v>
      </c>
      <c r="C28" s="99"/>
      <c r="D28" s="12"/>
      <c r="E28" s="12"/>
      <c r="F28" s="12"/>
      <c r="G28" s="12"/>
      <c r="H28" s="12"/>
      <c r="I28" s="107">
        <v>2000</v>
      </c>
      <c r="J28" s="12"/>
      <c r="K28" s="12"/>
      <c r="L28" s="12"/>
      <c r="M28" s="12"/>
      <c r="N28" s="12"/>
      <c r="O28" s="22">
        <f t="shared" si="0"/>
        <v>2000</v>
      </c>
    </row>
    <row r="29" ht="19.5" spans="1:15">
      <c r="A29" s="116" t="s">
        <v>205</v>
      </c>
      <c r="B29" s="37">
        <v>120</v>
      </c>
      <c r="C29" s="99"/>
      <c r="D29" s="12">
        <v>500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2">
        <f t="shared" si="0"/>
        <v>500</v>
      </c>
    </row>
    <row r="30" ht="19.5" spans="1:15">
      <c r="A30" s="116" t="s">
        <v>219</v>
      </c>
      <c r="B30" s="37">
        <v>14</v>
      </c>
      <c r="C30" s="99">
        <v>500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2">
        <f t="shared" si="0"/>
        <v>500</v>
      </c>
    </row>
    <row r="31" ht="19.5" spans="1:15">
      <c r="A31" s="116" t="s">
        <v>220</v>
      </c>
      <c r="B31" s="37">
        <v>18</v>
      </c>
      <c r="C31" s="99"/>
      <c r="D31" s="107">
        <v>3000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2">
        <f t="shared" si="0"/>
        <v>3000</v>
      </c>
    </row>
    <row r="32" ht="19.5" spans="1:15">
      <c r="A32" s="116" t="s">
        <v>208</v>
      </c>
      <c r="B32" s="37">
        <v>14</v>
      </c>
      <c r="C32" s="99"/>
      <c r="D32" s="12">
        <v>1100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22">
        <f t="shared" si="0"/>
        <v>1100</v>
      </c>
    </row>
    <row r="33" ht="19.5" spans="1:15">
      <c r="A33" s="116" t="s">
        <v>209</v>
      </c>
      <c r="B33" s="37">
        <v>7</v>
      </c>
      <c r="C33" s="99">
        <v>1000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22">
        <f t="shared" si="0"/>
        <v>1000</v>
      </c>
    </row>
    <row r="34" ht="19.5" spans="1:15">
      <c r="A34" s="15" t="s">
        <v>92</v>
      </c>
      <c r="B34" s="38"/>
      <c r="C34" s="119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33">
        <f t="shared" si="0"/>
        <v>0</v>
      </c>
    </row>
    <row r="35" ht="21.75" spans="1:15">
      <c r="A35" s="17" t="s">
        <v>77</v>
      </c>
      <c r="B35" s="39">
        <f t="shared" ref="B35:O35" si="1">SUM(B4:B34)</f>
        <v>300</v>
      </c>
      <c r="C35" s="19">
        <f t="shared" si="1"/>
        <v>1500</v>
      </c>
      <c r="D35" s="19">
        <f t="shared" si="1"/>
        <v>4600</v>
      </c>
      <c r="E35" s="19">
        <f t="shared" si="1"/>
        <v>300</v>
      </c>
      <c r="F35" s="19">
        <f t="shared" si="1"/>
        <v>3500</v>
      </c>
      <c r="G35" s="19">
        <f t="shared" si="1"/>
        <v>0</v>
      </c>
      <c r="H35" s="19">
        <f t="shared" si="1"/>
        <v>1000</v>
      </c>
      <c r="I35" s="19">
        <f t="shared" si="1"/>
        <v>2600</v>
      </c>
      <c r="J35" s="19">
        <f t="shared" si="1"/>
        <v>500</v>
      </c>
      <c r="K35" s="19">
        <f t="shared" si="1"/>
        <v>8000</v>
      </c>
      <c r="L35" s="19">
        <f t="shared" si="1"/>
        <v>0</v>
      </c>
      <c r="M35" s="19">
        <f t="shared" si="1"/>
        <v>0</v>
      </c>
      <c r="N35" s="19">
        <f t="shared" si="1"/>
        <v>0</v>
      </c>
      <c r="O35" s="23">
        <f t="shared" si="1"/>
        <v>22000</v>
      </c>
    </row>
  </sheetData>
  <mergeCells count="1">
    <mergeCell ref="A1:O1"/>
  </mergeCells>
  <pageMargins left="0.75" right="0.75" top="1" bottom="1" header="0.5" footer="0.5"/>
  <headerFooter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zoomScale="65" zoomScaleNormal="65" workbookViewId="0">
      <selection activeCell="K31" sqref="K31"/>
    </sheetView>
  </sheetViews>
  <sheetFormatPr defaultColWidth="9.14285714285714" defaultRowHeight="15"/>
  <cols>
    <col min="1" max="1" width="42.4285714285714" customWidth="1"/>
    <col min="2" max="2" width="17" customWidth="1"/>
    <col min="3" max="3" width="10" customWidth="1"/>
    <col min="4" max="4" width="16.5714285714286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85714285714286" customWidth="1"/>
    <col min="14" max="14" width="14.8571428571429" customWidth="1"/>
    <col min="15" max="15" width="20.2857142857143" customWidth="1"/>
  </cols>
  <sheetData>
    <row r="1" ht="21.75" spans="1:15">
      <c r="A1" s="5" t="s">
        <v>221</v>
      </c>
      <c r="B1" s="24"/>
      <c r="C1" s="24"/>
      <c r="D1" s="24"/>
      <c r="E1" s="24"/>
      <c r="F1" s="112"/>
      <c r="G1" s="112"/>
      <c r="H1" s="112"/>
      <c r="I1" s="24"/>
      <c r="J1" s="24"/>
      <c r="K1" s="24"/>
      <c r="L1" s="24"/>
      <c r="M1" s="24"/>
      <c r="N1" s="24"/>
      <c r="O1" s="113"/>
    </row>
    <row r="2" ht="21.75" spans="1:15">
      <c r="A2" s="56" t="s">
        <v>222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6" t="s">
        <v>22</v>
      </c>
      <c r="B3" s="6" t="s">
        <v>2</v>
      </c>
      <c r="C3" s="95" t="s">
        <v>23</v>
      </c>
      <c r="D3" s="95" t="s">
        <v>24</v>
      </c>
      <c r="E3" s="95" t="s">
        <v>25</v>
      </c>
      <c r="F3" s="95" t="s">
        <v>26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31</v>
      </c>
      <c r="L3" s="95" t="s">
        <v>32</v>
      </c>
      <c r="M3" s="95" t="s">
        <v>80</v>
      </c>
      <c r="N3" s="95" t="s">
        <v>34</v>
      </c>
      <c r="O3" s="96" t="s">
        <v>35</v>
      </c>
    </row>
    <row r="4" ht="19.5" spans="1:15">
      <c r="A4" s="115" t="s">
        <v>200</v>
      </c>
      <c r="B4" s="36">
        <v>1</v>
      </c>
      <c r="C4" s="9"/>
      <c r="D4" s="114">
        <v>500</v>
      </c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20" si="0">SUM(C4:N4)</f>
        <v>500</v>
      </c>
    </row>
    <row r="5" ht="19.5" spans="1:15">
      <c r="A5" s="116" t="s">
        <v>191</v>
      </c>
      <c r="B5" s="37">
        <v>1</v>
      </c>
      <c r="C5" s="12"/>
      <c r="D5" s="12"/>
      <c r="E5" s="12"/>
      <c r="F5" s="107">
        <v>1000</v>
      </c>
      <c r="G5" s="12"/>
      <c r="H5" s="12"/>
      <c r="I5" s="12"/>
      <c r="J5" s="12"/>
      <c r="K5" s="12"/>
      <c r="L5" s="12"/>
      <c r="M5" s="12"/>
      <c r="N5" s="12"/>
      <c r="O5" s="22">
        <f t="shared" si="0"/>
        <v>1000</v>
      </c>
    </row>
    <row r="6" ht="19.5" spans="1:15">
      <c r="A6" s="116" t="s">
        <v>203</v>
      </c>
      <c r="B6" s="37">
        <v>12</v>
      </c>
      <c r="C6" s="12"/>
      <c r="D6" s="12"/>
      <c r="E6" s="12"/>
      <c r="F6" s="12"/>
      <c r="G6" s="107">
        <v>1000</v>
      </c>
      <c r="H6" s="12"/>
      <c r="I6" s="12"/>
      <c r="J6" s="12"/>
      <c r="K6" s="12"/>
      <c r="L6" s="12"/>
      <c r="M6" s="12"/>
      <c r="N6" s="12"/>
      <c r="O6" s="22">
        <f t="shared" si="0"/>
        <v>1000</v>
      </c>
    </row>
    <row r="7" ht="19.5" spans="1:15">
      <c r="A7" s="116" t="s">
        <v>223</v>
      </c>
      <c r="B7" s="37">
        <v>12</v>
      </c>
      <c r="C7" s="12"/>
      <c r="D7" s="12"/>
      <c r="E7" s="12"/>
      <c r="F7" s="12"/>
      <c r="G7" s="107">
        <v>1500</v>
      </c>
      <c r="H7" s="12"/>
      <c r="I7" s="12"/>
      <c r="J7" s="12"/>
      <c r="K7" s="12"/>
      <c r="L7" s="12"/>
      <c r="M7" s="12"/>
      <c r="N7" s="12"/>
      <c r="O7" s="22">
        <f t="shared" si="0"/>
        <v>1500</v>
      </c>
    </row>
    <row r="8" ht="19.5" spans="1:15">
      <c r="A8" s="116" t="s">
        <v>193</v>
      </c>
      <c r="B8" s="37">
        <v>12</v>
      </c>
      <c r="C8" s="12"/>
      <c r="D8" s="12"/>
      <c r="E8" s="12"/>
      <c r="F8" s="12"/>
      <c r="G8" s="107">
        <v>500</v>
      </c>
      <c r="H8" s="12"/>
      <c r="I8" s="12"/>
      <c r="J8" s="12"/>
      <c r="K8" s="12"/>
      <c r="L8" s="12"/>
      <c r="M8" s="12"/>
      <c r="N8" s="12"/>
      <c r="O8" s="22">
        <f t="shared" si="0"/>
        <v>500</v>
      </c>
    </row>
    <row r="9" ht="19.5" spans="1:15">
      <c r="A9" s="116" t="s">
        <v>224</v>
      </c>
      <c r="B9" s="37">
        <v>12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116" t="s">
        <v>195</v>
      </c>
      <c r="B10" s="37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116" t="s">
        <v>196</v>
      </c>
      <c r="B11" s="37">
        <v>6</v>
      </c>
      <c r="C11" s="12"/>
      <c r="D11" s="12"/>
      <c r="E11" s="12"/>
      <c r="F11" s="107">
        <v>500</v>
      </c>
      <c r="G11" s="12"/>
      <c r="H11" s="12"/>
      <c r="I11" s="12"/>
      <c r="J11" s="12"/>
      <c r="K11" s="12"/>
      <c r="L11" s="12"/>
      <c r="M11" s="12"/>
      <c r="N11" s="12"/>
      <c r="O11" s="22">
        <f t="shared" si="0"/>
        <v>500</v>
      </c>
    </row>
    <row r="12" ht="19.5" spans="1:15">
      <c r="A12" s="116" t="s">
        <v>225</v>
      </c>
      <c r="B12" s="37">
        <v>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116" t="s">
        <v>226</v>
      </c>
      <c r="B13" s="37">
        <v>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0</v>
      </c>
    </row>
    <row r="14" ht="19.5" spans="1:15">
      <c r="A14" s="116" t="s">
        <v>227</v>
      </c>
      <c r="B14" s="37">
        <v>60</v>
      </c>
      <c r="C14" s="12">
        <v>0</v>
      </c>
      <c r="D14" s="107">
        <v>9000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9000</v>
      </c>
    </row>
    <row r="15" ht="19.5" spans="1:15">
      <c r="A15" s="116" t="s">
        <v>228</v>
      </c>
      <c r="B15" s="37">
        <v>8</v>
      </c>
      <c r="C15" s="12"/>
      <c r="D15" s="107">
        <v>1000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2">
        <f t="shared" si="0"/>
        <v>1000</v>
      </c>
    </row>
    <row r="16" ht="19.5" spans="1:15">
      <c r="A16" s="116" t="s">
        <v>229</v>
      </c>
      <c r="B16" s="37">
        <v>4</v>
      </c>
      <c r="C16" s="12"/>
      <c r="D16" s="107">
        <v>500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2">
        <f t="shared" si="0"/>
        <v>500</v>
      </c>
    </row>
    <row r="17" ht="19.5" spans="1:15">
      <c r="A17" s="116" t="s">
        <v>230</v>
      </c>
      <c r="B17" s="37">
        <v>4</v>
      </c>
      <c r="C17" s="12"/>
      <c r="D17" s="107"/>
      <c r="E17" s="107">
        <v>1000</v>
      </c>
      <c r="F17" s="12"/>
      <c r="G17" s="12"/>
      <c r="H17" s="12"/>
      <c r="I17" s="12"/>
      <c r="J17" s="12"/>
      <c r="K17" s="12"/>
      <c r="L17" s="12"/>
      <c r="M17" s="12"/>
      <c r="N17" s="12"/>
      <c r="O17" s="22">
        <f t="shared" si="0"/>
        <v>1000</v>
      </c>
    </row>
    <row r="18" ht="19.5" spans="1:15">
      <c r="A18" s="116" t="s">
        <v>231</v>
      </c>
      <c r="B18" s="37">
        <v>3</v>
      </c>
      <c r="C18" s="12"/>
      <c r="D18" s="12"/>
      <c r="E18" s="12"/>
      <c r="F18" s="12"/>
      <c r="G18" s="12"/>
      <c r="H18" s="107">
        <v>1000</v>
      </c>
      <c r="I18" s="12"/>
      <c r="J18" s="12"/>
      <c r="K18" s="12"/>
      <c r="L18" s="12"/>
      <c r="M18" s="12"/>
      <c r="N18" s="12"/>
      <c r="O18" s="22">
        <f t="shared" si="0"/>
        <v>1000</v>
      </c>
    </row>
    <row r="19" ht="19.5" spans="1:15">
      <c r="A19" s="116" t="s">
        <v>232</v>
      </c>
      <c r="B19" s="37">
        <v>50</v>
      </c>
      <c r="C19" s="12"/>
      <c r="D19" s="12"/>
      <c r="E19" s="12"/>
      <c r="F19" s="12"/>
      <c r="G19" s="12"/>
      <c r="H19" s="107">
        <v>2000</v>
      </c>
      <c r="I19" s="12"/>
      <c r="J19" s="12"/>
      <c r="K19" s="12"/>
      <c r="L19" s="12"/>
      <c r="M19" s="12"/>
      <c r="N19" s="12"/>
      <c r="O19" s="22">
        <f t="shared" si="0"/>
        <v>2000</v>
      </c>
    </row>
    <row r="20" ht="19.5" spans="1:15">
      <c r="A20" s="117" t="s">
        <v>233</v>
      </c>
      <c r="B20" s="67">
        <v>4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118">
        <v>2500</v>
      </c>
      <c r="O20" s="94">
        <f t="shared" si="0"/>
        <v>2500</v>
      </c>
    </row>
    <row r="21" ht="21.75" spans="1:15">
      <c r="A21" s="102" t="s">
        <v>77</v>
      </c>
      <c r="B21" s="109">
        <f t="shared" ref="B21:O21" si="1">SUM(B4:B20)</f>
        <v>205</v>
      </c>
      <c r="C21" s="110">
        <f t="shared" si="1"/>
        <v>0</v>
      </c>
      <c r="D21" s="110">
        <f t="shared" si="1"/>
        <v>11000</v>
      </c>
      <c r="E21" s="110">
        <f t="shared" si="1"/>
        <v>1000</v>
      </c>
      <c r="F21" s="110">
        <f t="shared" si="1"/>
        <v>1500</v>
      </c>
      <c r="G21" s="110">
        <f t="shared" si="1"/>
        <v>3000</v>
      </c>
      <c r="H21" s="110">
        <f t="shared" si="1"/>
        <v>3000</v>
      </c>
      <c r="I21" s="110">
        <f t="shared" si="1"/>
        <v>0</v>
      </c>
      <c r="J21" s="110">
        <f t="shared" si="1"/>
        <v>0</v>
      </c>
      <c r="K21" s="110">
        <f t="shared" si="1"/>
        <v>0</v>
      </c>
      <c r="L21" s="110">
        <f t="shared" si="1"/>
        <v>0</v>
      </c>
      <c r="M21" s="110">
        <f t="shared" si="1"/>
        <v>0</v>
      </c>
      <c r="N21" s="110">
        <f t="shared" si="1"/>
        <v>2500</v>
      </c>
      <c r="O21" s="19">
        <f t="shared" si="1"/>
        <v>22000</v>
      </c>
    </row>
  </sheetData>
  <pageMargins left="0.75" right="0.75" top="1" bottom="1" header="0.5" footer="0.5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zoomScale="65" zoomScaleNormal="65" workbookViewId="0">
      <selection activeCell="A1" sqref="A1"/>
    </sheetView>
  </sheetViews>
  <sheetFormatPr defaultColWidth="9.14285714285714" defaultRowHeight="15"/>
  <cols>
    <col min="1" max="1" width="34.7142857142857" customWidth="1"/>
    <col min="2" max="2" width="17" customWidth="1"/>
    <col min="3" max="3" width="10" customWidth="1"/>
    <col min="4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85714285714286" customWidth="1"/>
    <col min="14" max="14" width="10.8571428571429" customWidth="1"/>
    <col min="15" max="15" width="20.2857142857143" customWidth="1"/>
  </cols>
  <sheetData>
    <row r="1" ht="21.75" spans="1:15">
      <c r="A1" s="5" t="s">
        <v>234</v>
      </c>
      <c r="B1" s="24"/>
      <c r="C1" s="24"/>
      <c r="D1" s="24"/>
      <c r="E1" s="112"/>
      <c r="F1" s="112"/>
      <c r="G1" s="112"/>
      <c r="H1" s="112"/>
      <c r="I1" s="24"/>
      <c r="J1" s="24"/>
      <c r="K1" s="24"/>
      <c r="L1" s="24"/>
      <c r="M1" s="24"/>
      <c r="N1" s="24"/>
      <c r="O1" s="113"/>
    </row>
    <row r="2" ht="21.75" spans="1:15">
      <c r="A2" s="56" t="s">
        <v>235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6" t="s">
        <v>22</v>
      </c>
      <c r="B3" s="6" t="s">
        <v>2</v>
      </c>
      <c r="C3" s="95" t="s">
        <v>23</v>
      </c>
      <c r="D3" s="95" t="s">
        <v>24</v>
      </c>
      <c r="E3" s="95" t="s">
        <v>25</v>
      </c>
      <c r="F3" s="95" t="s">
        <v>26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31</v>
      </c>
      <c r="L3" s="95" t="s">
        <v>32</v>
      </c>
      <c r="M3" s="95" t="s">
        <v>80</v>
      </c>
      <c r="N3" s="95" t="s">
        <v>34</v>
      </c>
      <c r="O3" s="96" t="s">
        <v>35</v>
      </c>
    </row>
    <row r="4" ht="19.5" spans="1:15">
      <c r="A4" s="41" t="s">
        <v>190</v>
      </c>
      <c r="B4" s="36">
        <v>2</v>
      </c>
      <c r="C4" s="9"/>
      <c r="D4" s="114">
        <v>600</v>
      </c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17" si="0">SUM(C4:N4)</f>
        <v>600</v>
      </c>
    </row>
    <row r="5" ht="19.5" spans="1:15">
      <c r="A5" s="45" t="s">
        <v>191</v>
      </c>
      <c r="B5" s="37">
        <v>2</v>
      </c>
      <c r="C5" s="12"/>
      <c r="D5" s="107">
        <v>300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300</v>
      </c>
    </row>
    <row r="6" ht="19.5" spans="1:15">
      <c r="A6" s="45" t="s">
        <v>236</v>
      </c>
      <c r="B6" s="37">
        <v>5</v>
      </c>
      <c r="C6" s="12"/>
      <c r="D6" s="12"/>
      <c r="E6" s="107">
        <v>2500</v>
      </c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2500</v>
      </c>
    </row>
    <row r="7" ht="19.5" spans="1:15">
      <c r="A7" s="45" t="s">
        <v>193</v>
      </c>
      <c r="B7" s="37">
        <v>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0</v>
      </c>
    </row>
    <row r="8" ht="19.5" spans="1:15">
      <c r="A8" s="45" t="s">
        <v>237</v>
      </c>
      <c r="B8" s="37">
        <v>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45" t="s">
        <v>238</v>
      </c>
      <c r="B9" s="37">
        <v>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45" t="s">
        <v>239</v>
      </c>
      <c r="B10" s="37">
        <v>1</v>
      </c>
      <c r="C10" s="12"/>
      <c r="D10" s="12"/>
      <c r="E10" s="107">
        <v>1300</v>
      </c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1300</v>
      </c>
    </row>
    <row r="11" ht="19.5" spans="1:15">
      <c r="A11" s="45" t="s">
        <v>240</v>
      </c>
      <c r="B11" s="37">
        <v>8</v>
      </c>
      <c r="C11" s="12"/>
      <c r="D11" s="107">
        <v>500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500</v>
      </c>
    </row>
    <row r="12" ht="19.5" spans="1:15">
      <c r="A12" s="45" t="s">
        <v>191</v>
      </c>
      <c r="B12" s="37">
        <v>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45" t="s">
        <v>241</v>
      </c>
      <c r="B13" s="37">
        <v>1</v>
      </c>
      <c r="C13" s="12"/>
      <c r="D13" s="107">
        <v>300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300</v>
      </c>
    </row>
    <row r="14" ht="19.5" spans="1:15">
      <c r="A14" s="45" t="s">
        <v>242</v>
      </c>
      <c r="B14" s="37">
        <v>4</v>
      </c>
      <c r="C14" s="12"/>
      <c r="D14" s="107"/>
      <c r="E14" s="12"/>
      <c r="F14" s="12"/>
      <c r="G14" s="12"/>
      <c r="H14" s="107">
        <v>3500</v>
      </c>
      <c r="I14" s="12"/>
      <c r="J14" s="12"/>
      <c r="K14" s="12"/>
      <c r="L14" s="12"/>
      <c r="M14" s="12"/>
      <c r="N14" s="12"/>
      <c r="O14" s="22">
        <f t="shared" si="0"/>
        <v>3500</v>
      </c>
    </row>
    <row r="15" ht="19.5" spans="1:15">
      <c r="A15" s="45" t="s">
        <v>243</v>
      </c>
      <c r="B15" s="37">
        <v>4</v>
      </c>
      <c r="C15" s="12"/>
      <c r="D15" s="107">
        <v>500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2">
        <f t="shared" si="0"/>
        <v>500</v>
      </c>
    </row>
    <row r="16" ht="19.5" spans="1:15">
      <c r="A16" s="45" t="s">
        <v>244</v>
      </c>
      <c r="B16" s="37">
        <v>2</v>
      </c>
      <c r="C16" s="12"/>
      <c r="D16" s="107">
        <v>500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2">
        <f t="shared" si="0"/>
        <v>500</v>
      </c>
    </row>
    <row r="17" ht="19.5" spans="1:15">
      <c r="A17" s="15" t="s">
        <v>92</v>
      </c>
      <c r="B17" s="38">
        <v>1</v>
      </c>
      <c r="C17" s="16"/>
      <c r="D17" s="16">
        <v>500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33">
        <f t="shared" si="0"/>
        <v>500</v>
      </c>
    </row>
    <row r="18" ht="21.75" spans="1:15">
      <c r="A18" s="17" t="s">
        <v>77</v>
      </c>
      <c r="B18" s="39">
        <f t="shared" ref="B18:O18" si="1">SUM(B4:B17)</f>
        <v>46</v>
      </c>
      <c r="C18" s="19">
        <f t="shared" si="1"/>
        <v>0</v>
      </c>
      <c r="D18" s="19">
        <f t="shared" si="1"/>
        <v>3200</v>
      </c>
      <c r="E18" s="19">
        <f t="shared" si="1"/>
        <v>3800</v>
      </c>
      <c r="F18" s="19">
        <f t="shared" si="1"/>
        <v>0</v>
      </c>
      <c r="G18" s="19">
        <f t="shared" si="1"/>
        <v>0</v>
      </c>
      <c r="H18" s="19">
        <f t="shared" si="1"/>
        <v>3500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23">
        <f t="shared" si="1"/>
        <v>10500</v>
      </c>
    </row>
  </sheetData>
  <pageMargins left="0.75" right="0.75" top="1" bottom="1" header="0.5" footer="0.5"/>
  <headerFooter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zoomScale="65" zoomScaleNormal="65" workbookViewId="0">
      <pane xSplit="1" ySplit="3" topLeftCell="B28" activePane="bottomRight" state="frozen"/>
      <selection/>
      <selection pane="topRight"/>
      <selection pane="bottomLeft"/>
      <selection pane="bottomRight" activeCell="A1" sqref="A1"/>
    </sheetView>
  </sheetViews>
  <sheetFormatPr defaultColWidth="9.14285714285714" defaultRowHeight="15"/>
  <cols>
    <col min="1" max="1" width="51.1428571428571" customWidth="1"/>
    <col min="2" max="2" width="17" customWidth="1"/>
    <col min="3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4.8571428571429" customWidth="1"/>
    <col min="10" max="10" width="16.2857142857143" customWidth="1"/>
    <col min="11" max="11" width="11.7142857142857" customWidth="1"/>
    <col min="12" max="12" width="9.28571428571429" customWidth="1"/>
    <col min="13" max="13" width="9.85714285714286" customWidth="1"/>
    <col min="14" max="14" width="10.8571428571429" customWidth="1"/>
    <col min="15" max="15" width="20.2857142857143" customWidth="1"/>
  </cols>
  <sheetData>
    <row r="1" ht="21.75" spans="1:15">
      <c r="A1" s="5" t="s">
        <v>245</v>
      </c>
      <c r="B1" s="24"/>
      <c r="C1" s="24"/>
      <c r="D1" s="24"/>
      <c r="E1" s="112"/>
      <c r="F1" s="112"/>
      <c r="G1" s="112"/>
      <c r="H1" s="112"/>
      <c r="I1" s="112"/>
      <c r="J1" s="24"/>
      <c r="K1" s="24"/>
      <c r="L1" s="24"/>
      <c r="M1" s="24"/>
      <c r="N1" s="24"/>
      <c r="O1" s="113"/>
    </row>
    <row r="2" ht="21.75" spans="1:15">
      <c r="A2" s="56" t="s">
        <v>246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6" t="s">
        <v>22</v>
      </c>
      <c r="B3" s="6" t="s">
        <v>2</v>
      </c>
      <c r="C3" s="95" t="s">
        <v>23</v>
      </c>
      <c r="D3" s="95" t="s">
        <v>24</v>
      </c>
      <c r="E3" s="95" t="s">
        <v>25</v>
      </c>
      <c r="F3" s="95" t="s">
        <v>26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31</v>
      </c>
      <c r="L3" s="95" t="s">
        <v>32</v>
      </c>
      <c r="M3" s="95" t="s">
        <v>33</v>
      </c>
      <c r="N3" s="95" t="s">
        <v>34</v>
      </c>
      <c r="O3" s="96" t="s">
        <v>35</v>
      </c>
    </row>
    <row r="4" ht="19.5" spans="1:15">
      <c r="A4" s="41" t="s">
        <v>247</v>
      </c>
      <c r="B4" s="36">
        <v>1</v>
      </c>
      <c r="C4" s="105"/>
      <c r="D4" s="9"/>
      <c r="E4" s="9"/>
      <c r="F4" s="9"/>
      <c r="G4" s="9"/>
      <c r="H4" s="9"/>
      <c r="I4" s="9">
        <v>1000</v>
      </c>
      <c r="J4" s="9"/>
      <c r="K4" s="111"/>
      <c r="L4" s="9"/>
      <c r="M4" s="9"/>
      <c r="N4" s="9"/>
      <c r="O4" s="22">
        <f t="shared" ref="O4:O42" si="0">SUM(C4:N4)</f>
        <v>1000</v>
      </c>
    </row>
    <row r="5" ht="19.5" spans="1:15">
      <c r="A5" s="45" t="s">
        <v>248</v>
      </c>
      <c r="B5" s="37">
        <v>1</v>
      </c>
      <c r="C5" s="99"/>
      <c r="D5" s="69"/>
      <c r="E5" s="69"/>
      <c r="F5" s="69"/>
      <c r="G5" s="69"/>
      <c r="H5" s="69"/>
      <c r="I5" s="69"/>
      <c r="J5" s="69"/>
      <c r="K5" s="12"/>
      <c r="L5" s="69"/>
      <c r="M5" s="69"/>
      <c r="N5" s="69"/>
      <c r="O5" s="22">
        <f t="shared" si="0"/>
        <v>0</v>
      </c>
    </row>
    <row r="6" ht="19.5" spans="1:15">
      <c r="A6" s="45" t="s">
        <v>249</v>
      </c>
      <c r="B6" s="37">
        <v>1</v>
      </c>
      <c r="C6" s="9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22">
        <f t="shared" si="0"/>
        <v>0</v>
      </c>
    </row>
    <row r="7" ht="19.5" spans="1:15">
      <c r="A7" s="45" t="s">
        <v>250</v>
      </c>
      <c r="B7" s="37">
        <v>8</v>
      </c>
      <c r="C7" s="99"/>
      <c r="D7" s="69"/>
      <c r="E7" s="69"/>
      <c r="F7" s="69"/>
      <c r="G7" s="69"/>
      <c r="H7" s="69"/>
      <c r="I7" s="69"/>
      <c r="J7" s="69">
        <v>600</v>
      </c>
      <c r="K7" s="69"/>
      <c r="L7" s="69"/>
      <c r="M7" s="69"/>
      <c r="N7" s="69"/>
      <c r="O7" s="22">
        <f t="shared" si="0"/>
        <v>600</v>
      </c>
    </row>
    <row r="8" ht="19.5" spans="1:15">
      <c r="A8" s="45" t="s">
        <v>251</v>
      </c>
      <c r="B8" s="37">
        <v>2</v>
      </c>
      <c r="C8" s="99"/>
      <c r="D8" s="69"/>
      <c r="E8" s="69">
        <v>1000</v>
      </c>
      <c r="F8" s="69"/>
      <c r="G8" s="69"/>
      <c r="H8" s="69"/>
      <c r="I8" s="69"/>
      <c r="J8" s="69"/>
      <c r="K8" s="69"/>
      <c r="L8" s="69"/>
      <c r="M8" s="69"/>
      <c r="N8" s="69"/>
      <c r="O8" s="22">
        <f t="shared" si="0"/>
        <v>1000</v>
      </c>
    </row>
    <row r="9" ht="19.5" spans="1:15">
      <c r="A9" s="45" t="s">
        <v>252</v>
      </c>
      <c r="B9" s="37">
        <v>1</v>
      </c>
      <c r="C9" s="99"/>
      <c r="D9" s="69"/>
      <c r="E9" s="69"/>
      <c r="F9" s="69">
        <v>500</v>
      </c>
      <c r="G9" s="69"/>
      <c r="H9" s="69"/>
      <c r="I9" s="69"/>
      <c r="J9" s="69"/>
      <c r="K9" s="69"/>
      <c r="L9" s="69"/>
      <c r="M9" s="69"/>
      <c r="N9" s="69"/>
      <c r="O9" s="22">
        <f t="shared" si="0"/>
        <v>500</v>
      </c>
    </row>
    <row r="10" ht="19.5" spans="1:15">
      <c r="A10" s="45" t="s">
        <v>191</v>
      </c>
      <c r="B10" s="37">
        <v>1</v>
      </c>
      <c r="C10" s="99"/>
      <c r="D10" s="69"/>
      <c r="E10" s="69"/>
      <c r="F10" s="69"/>
      <c r="G10" s="69">
        <v>1800</v>
      </c>
      <c r="H10" s="69"/>
      <c r="I10" s="69"/>
      <c r="J10" s="69"/>
      <c r="K10" s="69"/>
      <c r="L10" s="69"/>
      <c r="M10" s="69"/>
      <c r="N10" s="69"/>
      <c r="O10" s="22">
        <f t="shared" si="0"/>
        <v>1800</v>
      </c>
    </row>
    <row r="11" ht="19.5" spans="1:15">
      <c r="A11" s="45" t="s">
        <v>253</v>
      </c>
      <c r="B11" s="37">
        <v>3</v>
      </c>
      <c r="C11" s="99"/>
      <c r="D11" s="69"/>
      <c r="E11" s="69"/>
      <c r="F11" s="69"/>
      <c r="G11" s="69">
        <v>1000</v>
      </c>
      <c r="H11" s="69"/>
      <c r="I11" s="69"/>
      <c r="J11" s="69"/>
      <c r="K11" s="69"/>
      <c r="L11" s="69"/>
      <c r="M11" s="69"/>
      <c r="N11" s="69"/>
      <c r="O11" s="22">
        <f t="shared" si="0"/>
        <v>1000</v>
      </c>
    </row>
    <row r="12" ht="19.5" spans="1:15">
      <c r="A12" s="45" t="s">
        <v>191</v>
      </c>
      <c r="B12" s="37">
        <v>1</v>
      </c>
      <c r="C12" s="99"/>
      <c r="D12" s="69"/>
      <c r="E12" s="69"/>
      <c r="F12" s="69"/>
      <c r="G12" s="69"/>
      <c r="H12" s="69">
        <v>300</v>
      </c>
      <c r="I12" s="69"/>
      <c r="J12" s="69"/>
      <c r="K12" s="69"/>
      <c r="L12" s="69"/>
      <c r="M12" s="69"/>
      <c r="N12" s="69"/>
      <c r="O12" s="22">
        <f t="shared" si="0"/>
        <v>300</v>
      </c>
    </row>
    <row r="13" ht="19.5" spans="1:15">
      <c r="A13" s="45" t="s">
        <v>163</v>
      </c>
      <c r="B13" s="37">
        <v>1</v>
      </c>
      <c r="C13" s="99"/>
      <c r="D13" s="69"/>
      <c r="E13" s="69"/>
      <c r="F13" s="69">
        <v>3000</v>
      </c>
      <c r="G13" s="69"/>
      <c r="H13" s="69"/>
      <c r="I13" s="69"/>
      <c r="J13" s="69"/>
      <c r="K13" s="69"/>
      <c r="L13" s="69"/>
      <c r="M13" s="69"/>
      <c r="N13" s="69"/>
      <c r="O13" s="22">
        <f t="shared" si="0"/>
        <v>3000</v>
      </c>
    </row>
    <row r="14" ht="19.5" spans="1:15">
      <c r="A14" s="45" t="s">
        <v>254</v>
      </c>
      <c r="B14" s="37">
        <v>2</v>
      </c>
      <c r="C14" s="9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22">
        <f t="shared" si="0"/>
        <v>0</v>
      </c>
    </row>
    <row r="15" ht="19.5" spans="1:15">
      <c r="A15" s="45" t="s">
        <v>200</v>
      </c>
      <c r="B15" s="37">
        <v>1</v>
      </c>
      <c r="C15" s="99"/>
      <c r="D15" s="69"/>
      <c r="E15" s="69"/>
      <c r="F15" s="69"/>
      <c r="G15" s="69"/>
      <c r="H15" s="69">
        <v>500</v>
      </c>
      <c r="I15" s="69"/>
      <c r="J15" s="69"/>
      <c r="K15" s="69"/>
      <c r="L15" s="69"/>
      <c r="M15" s="69"/>
      <c r="N15" s="69"/>
      <c r="O15" s="22">
        <f t="shared" si="0"/>
        <v>500</v>
      </c>
    </row>
    <row r="16" ht="19.5" spans="1:15">
      <c r="A16" s="45" t="s">
        <v>203</v>
      </c>
      <c r="B16" s="37">
        <v>6</v>
      </c>
      <c r="C16" s="99"/>
      <c r="D16" s="69"/>
      <c r="E16" s="69">
        <v>400</v>
      </c>
      <c r="F16" s="69"/>
      <c r="G16" s="69"/>
      <c r="H16" s="69"/>
      <c r="I16" s="69"/>
      <c r="J16" s="69"/>
      <c r="K16" s="69"/>
      <c r="L16" s="69"/>
      <c r="M16" s="69"/>
      <c r="N16" s="69"/>
      <c r="O16" s="22">
        <f t="shared" si="0"/>
        <v>400</v>
      </c>
    </row>
    <row r="17" ht="19.5" spans="1:15">
      <c r="A17" s="45" t="s">
        <v>188</v>
      </c>
      <c r="B17" s="37">
        <v>0</v>
      </c>
      <c r="C17" s="9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22">
        <f t="shared" si="0"/>
        <v>0</v>
      </c>
    </row>
    <row r="18" ht="19.5" spans="1:15">
      <c r="A18" s="45" t="s">
        <v>255</v>
      </c>
      <c r="B18" s="37">
        <v>1</v>
      </c>
      <c r="C18" s="9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22">
        <f t="shared" si="0"/>
        <v>0</v>
      </c>
    </row>
    <row r="19" ht="19.5" spans="1:15">
      <c r="A19" s="45" t="s">
        <v>256</v>
      </c>
      <c r="B19" s="37">
        <v>4</v>
      </c>
      <c r="C19" s="99"/>
      <c r="D19" s="69"/>
      <c r="E19" s="69"/>
      <c r="F19" s="69"/>
      <c r="G19" s="69">
        <v>500</v>
      </c>
      <c r="H19" s="69"/>
      <c r="I19" s="69"/>
      <c r="J19" s="69"/>
      <c r="K19" s="69"/>
      <c r="L19" s="69"/>
      <c r="M19" s="69"/>
      <c r="N19" s="69"/>
      <c r="O19" s="22">
        <f t="shared" si="0"/>
        <v>500</v>
      </c>
    </row>
    <row r="20" ht="19.5" spans="1:15">
      <c r="A20" s="45" t="s">
        <v>257</v>
      </c>
      <c r="B20" s="37">
        <v>1</v>
      </c>
      <c r="C20" s="9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22">
        <f t="shared" si="0"/>
        <v>0</v>
      </c>
    </row>
    <row r="21" ht="19.5" spans="1:15">
      <c r="A21" s="45" t="s">
        <v>200</v>
      </c>
      <c r="B21" s="37">
        <v>1</v>
      </c>
      <c r="C21" s="99">
        <v>500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22">
        <f t="shared" si="0"/>
        <v>500</v>
      </c>
    </row>
    <row r="22" ht="19.5" spans="1:15">
      <c r="A22" s="45" t="s">
        <v>191</v>
      </c>
      <c r="B22" s="37">
        <v>1</v>
      </c>
      <c r="C22" s="9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22">
        <f t="shared" si="0"/>
        <v>0</v>
      </c>
    </row>
    <row r="23" ht="19.5" spans="1:15">
      <c r="A23" s="45" t="s">
        <v>258</v>
      </c>
      <c r="B23" s="37">
        <v>5</v>
      </c>
      <c r="C23" s="99">
        <v>500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22">
        <f t="shared" si="0"/>
        <v>500</v>
      </c>
    </row>
    <row r="24" ht="19.5" spans="1:15">
      <c r="A24" s="45" t="s">
        <v>189</v>
      </c>
      <c r="B24" s="37">
        <v>0</v>
      </c>
      <c r="C24" s="9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22">
        <f t="shared" si="0"/>
        <v>0</v>
      </c>
    </row>
    <row r="25" ht="19.5" spans="1:15">
      <c r="A25" s="45" t="s">
        <v>188</v>
      </c>
      <c r="B25" s="37">
        <v>0</v>
      </c>
      <c r="C25" s="99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2">
        <f t="shared" si="0"/>
        <v>0</v>
      </c>
    </row>
    <row r="26" ht="19.5" spans="1:15">
      <c r="A26" s="45" t="s">
        <v>259</v>
      </c>
      <c r="B26" s="37">
        <v>7</v>
      </c>
      <c r="C26" s="99"/>
      <c r="D26" s="12"/>
      <c r="E26" s="12">
        <v>600</v>
      </c>
      <c r="F26" s="12"/>
      <c r="G26" s="12"/>
      <c r="H26" s="12"/>
      <c r="I26" s="12"/>
      <c r="J26" s="12"/>
      <c r="K26" s="12"/>
      <c r="L26" s="12"/>
      <c r="M26" s="12"/>
      <c r="N26" s="12"/>
      <c r="O26" s="22">
        <f t="shared" si="0"/>
        <v>600</v>
      </c>
    </row>
    <row r="27" ht="19.5" spans="1:15">
      <c r="A27" s="45" t="s">
        <v>260</v>
      </c>
      <c r="B27" s="37">
        <v>2</v>
      </c>
      <c r="C27" s="99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2">
        <f t="shared" si="0"/>
        <v>0</v>
      </c>
    </row>
    <row r="28" ht="19.5" spans="1:15">
      <c r="A28" s="45" t="s">
        <v>191</v>
      </c>
      <c r="B28" s="37">
        <v>1</v>
      </c>
      <c r="C28" s="99"/>
      <c r="D28" s="12"/>
      <c r="E28" s="12"/>
      <c r="F28" s="12">
        <v>500</v>
      </c>
      <c r="G28" s="12"/>
      <c r="H28" s="12"/>
      <c r="I28" s="12"/>
      <c r="J28" s="12"/>
      <c r="K28" s="12"/>
      <c r="L28" s="12"/>
      <c r="M28" s="12"/>
      <c r="N28" s="12"/>
      <c r="O28" s="22">
        <f t="shared" si="0"/>
        <v>500</v>
      </c>
    </row>
    <row r="29" ht="19.5" spans="1:15">
      <c r="A29" s="45" t="s">
        <v>261</v>
      </c>
      <c r="B29" s="37">
        <v>4</v>
      </c>
      <c r="C29" s="99"/>
      <c r="D29" s="12"/>
      <c r="E29" s="12">
        <v>600</v>
      </c>
      <c r="F29" s="12"/>
      <c r="G29" s="12"/>
      <c r="H29" s="12"/>
      <c r="I29" s="12"/>
      <c r="J29" s="12"/>
      <c r="K29" s="12"/>
      <c r="L29" s="12"/>
      <c r="M29" s="12"/>
      <c r="N29" s="12"/>
      <c r="O29" s="22">
        <f t="shared" si="0"/>
        <v>600</v>
      </c>
    </row>
    <row r="30" ht="19.5" spans="1:15">
      <c r="A30" s="45" t="s">
        <v>262</v>
      </c>
      <c r="B30" s="37">
        <v>3</v>
      </c>
      <c r="C30" s="99"/>
      <c r="D30" s="12">
        <v>500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2">
        <f t="shared" si="0"/>
        <v>500</v>
      </c>
    </row>
    <row r="31" ht="19.5" spans="1:15">
      <c r="A31" s="45" t="s">
        <v>200</v>
      </c>
      <c r="B31" s="37">
        <v>1</v>
      </c>
      <c r="C31" s="99">
        <v>500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2">
        <f t="shared" si="0"/>
        <v>500</v>
      </c>
    </row>
    <row r="32" ht="19.5" spans="1:15">
      <c r="A32" s="45" t="s">
        <v>263</v>
      </c>
      <c r="B32" s="37">
        <v>4</v>
      </c>
      <c r="C32" s="99"/>
      <c r="D32" s="12">
        <v>700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22">
        <f t="shared" si="0"/>
        <v>700</v>
      </c>
    </row>
    <row r="33" ht="19.5" spans="1:15">
      <c r="A33" s="45" t="s">
        <v>264</v>
      </c>
      <c r="B33" s="37">
        <v>2</v>
      </c>
      <c r="C33" s="99"/>
      <c r="D33" s="12">
        <v>4000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22">
        <f t="shared" si="0"/>
        <v>4000</v>
      </c>
    </row>
    <row r="34" ht="19.5" spans="1:15">
      <c r="A34" s="45" t="s">
        <v>265</v>
      </c>
      <c r="B34" s="37">
        <v>30</v>
      </c>
      <c r="C34" s="108">
        <v>5500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2">
        <f t="shared" si="0"/>
        <v>5500</v>
      </c>
    </row>
    <row r="35" ht="19.5" spans="1:15">
      <c r="A35" s="45" t="s">
        <v>266</v>
      </c>
      <c r="B35" s="37">
        <v>200</v>
      </c>
      <c r="C35" s="99"/>
      <c r="D35" s="107">
        <v>3500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22">
        <f t="shared" si="0"/>
        <v>3500</v>
      </c>
    </row>
    <row r="36" ht="19.5" spans="1:15">
      <c r="A36" s="45" t="s">
        <v>267</v>
      </c>
      <c r="B36" s="37">
        <v>3</v>
      </c>
      <c r="C36" s="12"/>
      <c r="D36" s="12"/>
      <c r="E36" s="12">
        <v>500</v>
      </c>
      <c r="F36" s="12"/>
      <c r="G36" s="12"/>
      <c r="H36" s="12"/>
      <c r="I36" s="12"/>
      <c r="J36" s="12"/>
      <c r="K36" s="12"/>
      <c r="L36" s="12"/>
      <c r="M36" s="12"/>
      <c r="N36" s="12"/>
      <c r="O36" s="22">
        <f t="shared" si="0"/>
        <v>500</v>
      </c>
    </row>
    <row r="37" ht="19.5" spans="1:15">
      <c r="A37" s="45" t="s">
        <v>268</v>
      </c>
      <c r="B37" s="37">
        <v>2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2">
        <f t="shared" si="0"/>
        <v>0</v>
      </c>
    </row>
    <row r="38" ht="19.5" spans="1:15">
      <c r="A38" s="45" t="s">
        <v>269</v>
      </c>
      <c r="B38" s="37">
        <v>2</v>
      </c>
      <c r="C38" s="12">
        <v>800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22">
        <f t="shared" si="0"/>
        <v>800</v>
      </c>
    </row>
    <row r="39" ht="19.5" spans="1:15">
      <c r="A39" s="45" t="s">
        <v>270</v>
      </c>
      <c r="B39" s="37">
        <v>2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22">
        <f t="shared" si="0"/>
        <v>0</v>
      </c>
    </row>
    <row r="40" ht="19.5" spans="1:15">
      <c r="A40" s="45" t="s">
        <v>271</v>
      </c>
      <c r="B40" s="37">
        <v>1</v>
      </c>
      <c r="C40" s="12"/>
      <c r="D40" s="12"/>
      <c r="E40" s="12"/>
      <c r="F40" s="12"/>
      <c r="G40" s="12"/>
      <c r="H40" s="12"/>
      <c r="I40" s="107">
        <v>3700</v>
      </c>
      <c r="J40" s="12"/>
      <c r="K40" s="12"/>
      <c r="L40" s="12"/>
      <c r="M40" s="12"/>
      <c r="N40" s="12"/>
      <c r="O40" s="22">
        <f t="shared" si="0"/>
        <v>3700</v>
      </c>
    </row>
    <row r="41" ht="19.5" spans="1:15">
      <c r="A41" s="45" t="s">
        <v>272</v>
      </c>
      <c r="B41" s="37">
        <v>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22">
        <f t="shared" si="0"/>
        <v>0</v>
      </c>
    </row>
    <row r="42" ht="19.5" spans="1:15">
      <c r="A42" s="15" t="s">
        <v>92</v>
      </c>
      <c r="B42" s="38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3">
        <f t="shared" si="0"/>
        <v>0</v>
      </c>
    </row>
    <row r="43" ht="21.75" spans="1:15">
      <c r="A43" s="17" t="s">
        <v>77</v>
      </c>
      <c r="B43" s="39">
        <f t="shared" ref="B43:O43" si="1">SUM(B4:B42)</f>
        <v>311</v>
      </c>
      <c r="C43" s="19">
        <f t="shared" si="1"/>
        <v>7800</v>
      </c>
      <c r="D43" s="19">
        <f t="shared" si="1"/>
        <v>8700</v>
      </c>
      <c r="E43" s="19">
        <f t="shared" si="1"/>
        <v>3100</v>
      </c>
      <c r="F43" s="19">
        <f t="shared" si="1"/>
        <v>4000</v>
      </c>
      <c r="G43" s="19">
        <f t="shared" si="1"/>
        <v>3300</v>
      </c>
      <c r="H43" s="19">
        <f t="shared" si="1"/>
        <v>800</v>
      </c>
      <c r="I43" s="19">
        <f t="shared" si="1"/>
        <v>4700</v>
      </c>
      <c r="J43" s="19">
        <f t="shared" si="1"/>
        <v>600</v>
      </c>
      <c r="K43" s="19">
        <f t="shared" si="1"/>
        <v>0</v>
      </c>
      <c r="L43" s="19">
        <f t="shared" si="1"/>
        <v>0</v>
      </c>
      <c r="M43" s="19">
        <f t="shared" si="1"/>
        <v>0</v>
      </c>
      <c r="N43" s="19">
        <f t="shared" si="1"/>
        <v>0</v>
      </c>
      <c r="O43" s="23">
        <f t="shared" si="1"/>
        <v>33000</v>
      </c>
    </row>
  </sheetData>
  <pageMargins left="0.75" right="0.75" top="1" bottom="1" header="0.5" footer="0.5"/>
  <headerFooter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zoomScale="65" zoomScaleNormal="65" workbookViewId="0">
      <pane xSplit="1" ySplit="3" topLeftCell="B25" activePane="bottomRight" state="frozen"/>
      <selection/>
      <selection pane="topRight"/>
      <selection pane="bottomLeft"/>
      <selection pane="bottomRight" activeCell="A1" sqref="A1:O2"/>
    </sheetView>
  </sheetViews>
  <sheetFormatPr defaultColWidth="9.14285714285714" defaultRowHeight="15"/>
  <cols>
    <col min="1" max="1" width="51.1428571428571" customWidth="1"/>
    <col min="2" max="2" width="17" customWidth="1"/>
    <col min="3" max="3" width="16.5714285714286" customWidth="1"/>
    <col min="4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4.8571428571429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1" t="s">
        <v>273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0"/>
    </row>
    <row r="2" ht="21.75" spans="1:15">
      <c r="A2" s="56" t="s">
        <v>274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6" t="s">
        <v>22</v>
      </c>
      <c r="B3" s="6" t="s">
        <v>2</v>
      </c>
      <c r="C3" s="95" t="s">
        <v>23</v>
      </c>
      <c r="D3" s="95" t="s">
        <v>24</v>
      </c>
      <c r="E3" s="95" t="s">
        <v>25</v>
      </c>
      <c r="F3" s="95" t="s">
        <v>26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31</v>
      </c>
      <c r="L3" s="95" t="s">
        <v>32</v>
      </c>
      <c r="M3" s="95" t="s">
        <v>33</v>
      </c>
      <c r="N3" s="95" t="s">
        <v>34</v>
      </c>
      <c r="O3" s="96" t="s">
        <v>35</v>
      </c>
    </row>
    <row r="4" ht="19.5" spans="1:15">
      <c r="A4" s="41" t="s">
        <v>247</v>
      </c>
      <c r="B4" s="36">
        <v>1</v>
      </c>
      <c r="C4" s="105"/>
      <c r="D4" s="9"/>
      <c r="E4" s="9"/>
      <c r="F4" s="9"/>
      <c r="G4" s="9"/>
      <c r="H4" s="9"/>
      <c r="I4" s="9">
        <v>1000</v>
      </c>
      <c r="J4" s="9"/>
      <c r="K4" s="111"/>
      <c r="L4" s="9"/>
      <c r="M4" s="9"/>
      <c r="N4" s="9"/>
      <c r="O4" s="22">
        <f t="shared" ref="O4:O42" si="0">SUM(C4:N4)</f>
        <v>1000</v>
      </c>
    </row>
    <row r="5" ht="19.5" spans="1:15">
      <c r="A5" s="45" t="s">
        <v>248</v>
      </c>
      <c r="B5" s="37">
        <v>1</v>
      </c>
      <c r="C5" s="99"/>
      <c r="D5" s="69"/>
      <c r="E5" s="69"/>
      <c r="F5" s="69"/>
      <c r="G5" s="69"/>
      <c r="H5" s="69"/>
      <c r="I5" s="69"/>
      <c r="J5" s="69"/>
      <c r="K5" s="12"/>
      <c r="L5" s="69"/>
      <c r="M5" s="69"/>
      <c r="N5" s="69"/>
      <c r="O5" s="22">
        <f t="shared" si="0"/>
        <v>0</v>
      </c>
    </row>
    <row r="6" ht="19.5" spans="1:15">
      <c r="A6" s="45" t="s">
        <v>249</v>
      </c>
      <c r="B6" s="37">
        <v>1</v>
      </c>
      <c r="C6" s="9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22">
        <f t="shared" si="0"/>
        <v>0</v>
      </c>
    </row>
    <row r="7" ht="19.5" spans="1:15">
      <c r="A7" s="45" t="s">
        <v>250</v>
      </c>
      <c r="B7" s="37">
        <v>8</v>
      </c>
      <c r="C7" s="99"/>
      <c r="D7" s="69"/>
      <c r="E7" s="69"/>
      <c r="F7" s="69"/>
      <c r="G7" s="69"/>
      <c r="H7" s="69"/>
      <c r="I7" s="69"/>
      <c r="J7" s="106">
        <v>800</v>
      </c>
      <c r="K7" s="69"/>
      <c r="L7" s="69"/>
      <c r="M7" s="69"/>
      <c r="N7" s="69"/>
      <c r="O7" s="22">
        <f t="shared" si="0"/>
        <v>800</v>
      </c>
    </row>
    <row r="8" ht="19.5" spans="1:15">
      <c r="A8" s="45" t="s">
        <v>251</v>
      </c>
      <c r="B8" s="37">
        <v>2</v>
      </c>
      <c r="C8" s="99"/>
      <c r="D8" s="69"/>
      <c r="E8" s="106">
        <v>1000</v>
      </c>
      <c r="F8" s="69"/>
      <c r="G8" s="69"/>
      <c r="H8" s="69"/>
      <c r="I8" s="69"/>
      <c r="J8" s="69"/>
      <c r="K8" s="69"/>
      <c r="L8" s="69"/>
      <c r="M8" s="69"/>
      <c r="N8" s="69"/>
      <c r="O8" s="22">
        <f t="shared" si="0"/>
        <v>1000</v>
      </c>
    </row>
    <row r="9" ht="19.5" spans="1:15">
      <c r="A9" s="45" t="s">
        <v>252</v>
      </c>
      <c r="B9" s="37">
        <v>1</v>
      </c>
      <c r="C9" s="99"/>
      <c r="D9" s="69"/>
      <c r="E9" s="69"/>
      <c r="F9" s="69">
        <v>550</v>
      </c>
      <c r="G9" s="69"/>
      <c r="H9" s="69"/>
      <c r="I9" s="69"/>
      <c r="J9" s="69"/>
      <c r="K9" s="69"/>
      <c r="L9" s="69"/>
      <c r="M9" s="69"/>
      <c r="N9" s="69"/>
      <c r="O9" s="22">
        <f t="shared" si="0"/>
        <v>550</v>
      </c>
    </row>
    <row r="10" ht="19.5" spans="1:15">
      <c r="A10" s="45" t="s">
        <v>191</v>
      </c>
      <c r="B10" s="37">
        <v>1</v>
      </c>
      <c r="C10" s="99"/>
      <c r="D10" s="69"/>
      <c r="E10" s="69"/>
      <c r="F10" s="69"/>
      <c r="G10" s="69">
        <v>1100</v>
      </c>
      <c r="H10" s="69"/>
      <c r="I10" s="69"/>
      <c r="J10" s="69"/>
      <c r="K10" s="69"/>
      <c r="L10" s="69"/>
      <c r="M10" s="69"/>
      <c r="N10" s="69"/>
      <c r="O10" s="22">
        <f t="shared" si="0"/>
        <v>1100</v>
      </c>
    </row>
    <row r="11" ht="19.5" spans="1:15">
      <c r="A11" s="45" t="s">
        <v>253</v>
      </c>
      <c r="B11" s="37">
        <v>3</v>
      </c>
      <c r="C11" s="99"/>
      <c r="D11" s="69"/>
      <c r="E11" s="69"/>
      <c r="F11" s="69"/>
      <c r="G11" s="69">
        <v>1000</v>
      </c>
      <c r="H11" s="69"/>
      <c r="I11" s="69"/>
      <c r="J11" s="69"/>
      <c r="K11" s="69"/>
      <c r="L11" s="69"/>
      <c r="M11" s="69"/>
      <c r="N11" s="69"/>
      <c r="O11" s="22">
        <f t="shared" si="0"/>
        <v>1000</v>
      </c>
    </row>
    <row r="12" ht="19.5" spans="1:15">
      <c r="A12" s="45" t="s">
        <v>191</v>
      </c>
      <c r="B12" s="37">
        <v>1</v>
      </c>
      <c r="C12" s="99"/>
      <c r="D12" s="69"/>
      <c r="E12" s="69"/>
      <c r="F12" s="69"/>
      <c r="G12" s="69"/>
      <c r="H12" s="69">
        <v>300</v>
      </c>
      <c r="I12" s="69"/>
      <c r="J12" s="69"/>
      <c r="K12" s="69"/>
      <c r="L12" s="69"/>
      <c r="M12" s="69"/>
      <c r="N12" s="69"/>
      <c r="O12" s="22">
        <f t="shared" si="0"/>
        <v>300</v>
      </c>
    </row>
    <row r="13" ht="19.5" spans="1:15">
      <c r="A13" s="45" t="s">
        <v>163</v>
      </c>
      <c r="B13" s="37">
        <v>1</v>
      </c>
      <c r="C13" s="99"/>
      <c r="D13" s="69"/>
      <c r="E13" s="69"/>
      <c r="F13" s="106">
        <v>3000</v>
      </c>
      <c r="G13" s="69"/>
      <c r="H13" s="69"/>
      <c r="I13" s="69"/>
      <c r="J13" s="69"/>
      <c r="K13" s="69"/>
      <c r="L13" s="69"/>
      <c r="M13" s="69"/>
      <c r="N13" s="69"/>
      <c r="O13" s="22">
        <f t="shared" si="0"/>
        <v>3000</v>
      </c>
    </row>
    <row r="14" ht="19.5" spans="1:15">
      <c r="A14" s="45" t="s">
        <v>275</v>
      </c>
      <c r="B14" s="37">
        <v>2</v>
      </c>
      <c r="C14" s="9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22">
        <f t="shared" si="0"/>
        <v>0</v>
      </c>
    </row>
    <row r="15" ht="19.5" spans="1:15">
      <c r="A15" s="45" t="s">
        <v>200</v>
      </c>
      <c r="B15" s="37">
        <v>1</v>
      </c>
      <c r="C15" s="99"/>
      <c r="D15" s="69"/>
      <c r="E15" s="69"/>
      <c r="F15" s="69"/>
      <c r="G15" s="69"/>
      <c r="H15" s="106">
        <v>600</v>
      </c>
      <c r="I15" s="69"/>
      <c r="J15" s="69"/>
      <c r="K15" s="69"/>
      <c r="L15" s="69"/>
      <c r="M15" s="69"/>
      <c r="N15" s="69"/>
      <c r="O15" s="22">
        <f t="shared" si="0"/>
        <v>600</v>
      </c>
    </row>
    <row r="16" ht="19.5" spans="1:15">
      <c r="A16" s="45" t="s">
        <v>203</v>
      </c>
      <c r="B16" s="37">
        <v>6</v>
      </c>
      <c r="C16" s="99"/>
      <c r="D16" s="69"/>
      <c r="E16" s="69">
        <v>400</v>
      </c>
      <c r="F16" s="69"/>
      <c r="G16" s="69"/>
      <c r="H16" s="69"/>
      <c r="I16" s="69"/>
      <c r="J16" s="69"/>
      <c r="K16" s="69"/>
      <c r="L16" s="69"/>
      <c r="M16" s="69"/>
      <c r="N16" s="69"/>
      <c r="O16" s="22">
        <f t="shared" si="0"/>
        <v>400</v>
      </c>
    </row>
    <row r="17" ht="19.5" spans="1:15">
      <c r="A17" s="45" t="s">
        <v>188</v>
      </c>
      <c r="B17" s="37">
        <v>0</v>
      </c>
      <c r="C17" s="9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22">
        <f t="shared" si="0"/>
        <v>0</v>
      </c>
    </row>
    <row r="18" ht="19.5" spans="1:15">
      <c r="A18" s="45" t="s">
        <v>255</v>
      </c>
      <c r="B18" s="37">
        <v>1</v>
      </c>
      <c r="C18" s="9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22">
        <f t="shared" si="0"/>
        <v>0</v>
      </c>
    </row>
    <row r="19" ht="19.5" spans="1:15">
      <c r="A19" s="45" t="s">
        <v>256</v>
      </c>
      <c r="B19" s="37">
        <v>4</v>
      </c>
      <c r="C19" s="99"/>
      <c r="D19" s="69"/>
      <c r="E19" s="69"/>
      <c r="F19" s="69"/>
      <c r="G19" s="69">
        <v>500</v>
      </c>
      <c r="H19" s="69"/>
      <c r="I19" s="69"/>
      <c r="J19" s="69"/>
      <c r="K19" s="69"/>
      <c r="L19" s="69"/>
      <c r="M19" s="69"/>
      <c r="N19" s="69"/>
      <c r="O19" s="22">
        <f t="shared" si="0"/>
        <v>500</v>
      </c>
    </row>
    <row r="20" ht="19.5" spans="1:15">
      <c r="A20" s="45" t="s">
        <v>257</v>
      </c>
      <c r="B20" s="37">
        <v>1</v>
      </c>
      <c r="C20" s="9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22">
        <f t="shared" si="0"/>
        <v>0</v>
      </c>
    </row>
    <row r="21" ht="19.5" spans="1:15">
      <c r="A21" s="45" t="s">
        <v>200</v>
      </c>
      <c r="B21" s="37">
        <v>1</v>
      </c>
      <c r="C21" s="99">
        <v>500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22">
        <f t="shared" si="0"/>
        <v>500</v>
      </c>
    </row>
    <row r="22" ht="19.5" spans="1:15">
      <c r="A22" s="45" t="s">
        <v>191</v>
      </c>
      <c r="B22" s="37">
        <v>1</v>
      </c>
      <c r="C22" s="9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22">
        <f t="shared" si="0"/>
        <v>0</v>
      </c>
    </row>
    <row r="23" ht="19.5" spans="1:15">
      <c r="A23" s="45" t="s">
        <v>258</v>
      </c>
      <c r="B23" s="37">
        <v>5</v>
      </c>
      <c r="C23" s="99">
        <v>500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22">
        <f t="shared" si="0"/>
        <v>500</v>
      </c>
    </row>
    <row r="24" ht="19.5" spans="1:15">
      <c r="A24" s="45" t="s">
        <v>189</v>
      </c>
      <c r="B24" s="37">
        <v>0</v>
      </c>
      <c r="C24" s="9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22">
        <f t="shared" si="0"/>
        <v>0</v>
      </c>
    </row>
    <row r="25" ht="19.5" spans="1:15">
      <c r="A25" s="45" t="s">
        <v>188</v>
      </c>
      <c r="B25" s="37">
        <v>0</v>
      </c>
      <c r="C25" s="99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2">
        <f t="shared" si="0"/>
        <v>0</v>
      </c>
    </row>
    <row r="26" ht="19.5" spans="1:15">
      <c r="A26" s="45" t="s">
        <v>259</v>
      </c>
      <c r="B26" s="37">
        <v>7</v>
      </c>
      <c r="C26" s="99"/>
      <c r="D26" s="12"/>
      <c r="E26" s="107">
        <v>550</v>
      </c>
      <c r="F26" s="12"/>
      <c r="G26" s="12"/>
      <c r="H26" s="12"/>
      <c r="I26" s="12"/>
      <c r="J26" s="12"/>
      <c r="K26" s="12"/>
      <c r="L26" s="12"/>
      <c r="M26" s="12"/>
      <c r="N26" s="12"/>
      <c r="O26" s="22">
        <f t="shared" si="0"/>
        <v>550</v>
      </c>
    </row>
    <row r="27" ht="19.5" spans="1:15">
      <c r="A27" s="45" t="s">
        <v>191</v>
      </c>
      <c r="B27" s="37">
        <v>1</v>
      </c>
      <c r="C27" s="99"/>
      <c r="D27" s="12"/>
      <c r="E27" s="12"/>
      <c r="F27" s="12"/>
      <c r="G27" s="12"/>
      <c r="H27" s="107">
        <v>400</v>
      </c>
      <c r="I27" s="12"/>
      <c r="J27" s="12"/>
      <c r="K27" s="12"/>
      <c r="L27" s="12"/>
      <c r="M27" s="12"/>
      <c r="N27" s="12"/>
      <c r="O27" s="22">
        <f t="shared" si="0"/>
        <v>400</v>
      </c>
    </row>
    <row r="28" ht="19.5" spans="1:15">
      <c r="A28" s="45" t="s">
        <v>191</v>
      </c>
      <c r="B28" s="37">
        <v>1</v>
      </c>
      <c r="C28" s="99"/>
      <c r="D28" s="12"/>
      <c r="E28" s="12"/>
      <c r="F28" s="107">
        <v>500</v>
      </c>
      <c r="G28" s="12"/>
      <c r="H28" s="12"/>
      <c r="I28" s="12"/>
      <c r="J28" s="12"/>
      <c r="K28" s="12"/>
      <c r="L28" s="12"/>
      <c r="M28" s="12"/>
      <c r="N28" s="12"/>
      <c r="O28" s="22">
        <f t="shared" si="0"/>
        <v>500</v>
      </c>
    </row>
    <row r="29" ht="19.5" spans="1:15">
      <c r="A29" s="45" t="s">
        <v>261</v>
      </c>
      <c r="B29" s="37">
        <v>4</v>
      </c>
      <c r="C29" s="99"/>
      <c r="D29" s="12"/>
      <c r="E29" s="12">
        <v>600</v>
      </c>
      <c r="F29" s="12"/>
      <c r="G29" s="12"/>
      <c r="H29" s="12"/>
      <c r="I29" s="12"/>
      <c r="J29" s="12"/>
      <c r="K29" s="12"/>
      <c r="L29" s="12"/>
      <c r="M29" s="12"/>
      <c r="N29" s="12"/>
      <c r="O29" s="22">
        <f t="shared" si="0"/>
        <v>600</v>
      </c>
    </row>
    <row r="30" ht="19.5" spans="1:15">
      <c r="A30" s="45" t="s">
        <v>262</v>
      </c>
      <c r="B30" s="37">
        <v>3</v>
      </c>
      <c r="C30" s="99"/>
      <c r="D30" s="12">
        <v>600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2">
        <f t="shared" si="0"/>
        <v>600</v>
      </c>
    </row>
    <row r="31" ht="19.5" spans="1:15">
      <c r="A31" s="45" t="s">
        <v>200</v>
      </c>
      <c r="B31" s="37">
        <v>1</v>
      </c>
      <c r="C31" s="99">
        <v>600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2">
        <f t="shared" si="0"/>
        <v>600</v>
      </c>
    </row>
    <row r="32" ht="19.5" spans="1:15">
      <c r="A32" s="45" t="s">
        <v>263</v>
      </c>
      <c r="B32" s="37">
        <v>4</v>
      </c>
      <c r="C32" s="99"/>
      <c r="D32" s="107">
        <v>600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22">
        <f t="shared" si="0"/>
        <v>600</v>
      </c>
    </row>
    <row r="33" ht="19.5" spans="1:15">
      <c r="A33" s="45" t="s">
        <v>264</v>
      </c>
      <c r="B33" s="37">
        <v>2</v>
      </c>
      <c r="C33" s="99"/>
      <c r="D33" s="107">
        <v>4000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22">
        <f t="shared" si="0"/>
        <v>4000</v>
      </c>
    </row>
    <row r="34" ht="19.5" spans="1:15">
      <c r="A34" s="45" t="s">
        <v>265</v>
      </c>
      <c r="B34" s="37">
        <v>30</v>
      </c>
      <c r="C34" s="108">
        <v>5500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2">
        <f t="shared" si="0"/>
        <v>5500</v>
      </c>
    </row>
    <row r="35" ht="19.5" spans="1:15">
      <c r="A35" s="45" t="s">
        <v>266</v>
      </c>
      <c r="B35" s="37">
        <v>200</v>
      </c>
      <c r="C35" s="99"/>
      <c r="D35" s="107">
        <v>3500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22">
        <f t="shared" si="0"/>
        <v>3500</v>
      </c>
    </row>
    <row r="36" ht="19.5" spans="1:15">
      <c r="A36" s="45" t="s">
        <v>267</v>
      </c>
      <c r="B36" s="37">
        <v>3</v>
      </c>
      <c r="C36" s="12"/>
      <c r="D36" s="12"/>
      <c r="E36" s="12">
        <v>500</v>
      </c>
      <c r="F36" s="12"/>
      <c r="G36" s="12"/>
      <c r="H36" s="12"/>
      <c r="I36" s="12"/>
      <c r="J36" s="12"/>
      <c r="K36" s="12"/>
      <c r="L36" s="12"/>
      <c r="M36" s="12"/>
      <c r="N36" s="12"/>
      <c r="O36" s="22">
        <f t="shared" si="0"/>
        <v>500</v>
      </c>
    </row>
    <row r="37" ht="19.5" spans="1:15">
      <c r="A37" s="45" t="s">
        <v>276</v>
      </c>
      <c r="B37" s="37">
        <v>4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2">
        <f t="shared" si="0"/>
        <v>0</v>
      </c>
    </row>
    <row r="38" ht="19.5" spans="1:15">
      <c r="A38" s="45" t="s">
        <v>277</v>
      </c>
      <c r="B38" s="37">
        <v>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22">
        <f t="shared" si="0"/>
        <v>0</v>
      </c>
    </row>
    <row r="39" ht="19.5" spans="1:15">
      <c r="A39" s="45" t="s">
        <v>278</v>
      </c>
      <c r="B39" s="37">
        <v>2</v>
      </c>
      <c r="C39" s="107">
        <v>6700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22">
        <f t="shared" si="0"/>
        <v>6700</v>
      </c>
    </row>
    <row r="40" ht="19.5" spans="1:15">
      <c r="A40" s="45" t="s">
        <v>271</v>
      </c>
      <c r="B40" s="37">
        <v>1</v>
      </c>
      <c r="C40" s="12"/>
      <c r="D40" s="12"/>
      <c r="E40" s="12"/>
      <c r="F40" s="12"/>
      <c r="G40" s="12"/>
      <c r="H40" s="12"/>
      <c r="I40" s="107">
        <v>3700</v>
      </c>
      <c r="J40" s="12"/>
      <c r="K40" s="12"/>
      <c r="L40" s="12"/>
      <c r="M40" s="12"/>
      <c r="N40" s="12"/>
      <c r="O40" s="22">
        <f t="shared" si="0"/>
        <v>3700</v>
      </c>
    </row>
    <row r="41" ht="19.5" spans="1:15">
      <c r="A41" s="45"/>
      <c r="B41" s="37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22">
        <f t="shared" si="0"/>
        <v>0</v>
      </c>
    </row>
    <row r="42" ht="19.5" spans="1:15">
      <c r="A42" s="91" t="s">
        <v>92</v>
      </c>
      <c r="B42" s="67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4">
        <f t="shared" si="0"/>
        <v>0</v>
      </c>
    </row>
    <row r="43" ht="21.75" spans="1:15">
      <c r="A43" s="102" t="s">
        <v>77</v>
      </c>
      <c r="B43" s="109">
        <f t="shared" ref="B43:O43" si="1">SUM(B4:B42)</f>
        <v>307</v>
      </c>
      <c r="C43" s="110">
        <f t="shared" si="1"/>
        <v>13800</v>
      </c>
      <c r="D43" s="110">
        <f t="shared" si="1"/>
        <v>8700</v>
      </c>
      <c r="E43" s="110">
        <f t="shared" si="1"/>
        <v>3050</v>
      </c>
      <c r="F43" s="110">
        <f t="shared" si="1"/>
        <v>4050</v>
      </c>
      <c r="G43" s="110">
        <f t="shared" si="1"/>
        <v>2600</v>
      </c>
      <c r="H43" s="110">
        <f t="shared" si="1"/>
        <v>1300</v>
      </c>
      <c r="I43" s="110">
        <f t="shared" si="1"/>
        <v>4700</v>
      </c>
      <c r="J43" s="110">
        <f t="shared" si="1"/>
        <v>800</v>
      </c>
      <c r="K43" s="110">
        <f t="shared" si="1"/>
        <v>0</v>
      </c>
      <c r="L43" s="110">
        <f t="shared" si="1"/>
        <v>0</v>
      </c>
      <c r="M43" s="110">
        <f t="shared" si="1"/>
        <v>0</v>
      </c>
      <c r="N43" s="110">
        <f t="shared" si="1"/>
        <v>0</v>
      </c>
      <c r="O43" s="110">
        <f t="shared" si="1"/>
        <v>39000</v>
      </c>
    </row>
  </sheetData>
  <mergeCells count="1">
    <mergeCell ref="A1:O1"/>
  </mergeCells>
  <pageMargins left="0.75" right="0.75" top="1" bottom="1" header="0.5" footer="0.5"/>
  <headerFooter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zoomScale="65" zoomScaleNormal="65" workbookViewId="0">
      <pane xSplit="1" ySplit="3" topLeftCell="B28" activePane="bottomRight" state="frozen"/>
      <selection/>
      <selection pane="topRight"/>
      <selection pane="bottomLeft"/>
      <selection pane="bottomRight" activeCell="A1" sqref="A1:O1"/>
    </sheetView>
  </sheetViews>
  <sheetFormatPr defaultColWidth="9.14285714285714" defaultRowHeight="15"/>
  <cols>
    <col min="1" max="1" width="54.2857142857143" customWidth="1"/>
    <col min="2" max="2" width="17" customWidth="1"/>
    <col min="3" max="6" width="16.5714285714286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6.5714285714286" customWidth="1"/>
    <col min="15" max="15" width="20.2857142857143" customWidth="1"/>
  </cols>
  <sheetData>
    <row r="1" ht="21.75" spans="1:15">
      <c r="A1" s="3" t="s">
        <v>279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6" t="s">
        <v>280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6" t="s">
        <v>22</v>
      </c>
      <c r="B3" s="6" t="s">
        <v>2</v>
      </c>
      <c r="C3" s="95" t="s">
        <v>23</v>
      </c>
      <c r="D3" s="95" t="s">
        <v>24</v>
      </c>
      <c r="E3" s="95" t="s">
        <v>25</v>
      </c>
      <c r="F3" s="95" t="s">
        <v>26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31</v>
      </c>
      <c r="L3" s="95" t="s">
        <v>32</v>
      </c>
      <c r="M3" s="95" t="s">
        <v>33</v>
      </c>
      <c r="N3" s="95" t="s">
        <v>34</v>
      </c>
      <c r="O3" s="96" t="s">
        <v>35</v>
      </c>
    </row>
    <row r="4" ht="19.5" spans="1:15">
      <c r="A4" s="41" t="s">
        <v>281</v>
      </c>
      <c r="B4" s="97">
        <v>4</v>
      </c>
      <c r="C4" s="9">
        <v>1250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15" si="0">SUM(C4:N4)</f>
        <v>1250</v>
      </c>
    </row>
    <row r="5" ht="19.5" spans="1:15">
      <c r="A5" s="45" t="s">
        <v>282</v>
      </c>
      <c r="B5" s="98">
        <v>2</v>
      </c>
      <c r="C5" s="12">
        <v>250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250</v>
      </c>
    </row>
    <row r="6" ht="19.5" spans="1:15">
      <c r="A6" s="45" t="s">
        <v>283</v>
      </c>
      <c r="B6" s="98">
        <v>5</v>
      </c>
      <c r="C6" s="12">
        <v>1750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1750</v>
      </c>
    </row>
    <row r="7" ht="19.5" spans="1:15">
      <c r="A7" s="45" t="s">
        <v>284</v>
      </c>
      <c r="B7" s="98">
        <v>8</v>
      </c>
      <c r="C7" s="12"/>
      <c r="D7" s="12"/>
      <c r="E7" s="12">
        <v>650</v>
      </c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650</v>
      </c>
    </row>
    <row r="8" ht="19.5" spans="1:15">
      <c r="A8" s="45" t="s">
        <v>261</v>
      </c>
      <c r="B8" s="98">
        <v>2</v>
      </c>
      <c r="C8" s="99">
        <v>3300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3300</v>
      </c>
    </row>
    <row r="9" ht="19.5" spans="1:15">
      <c r="A9" s="45" t="s">
        <v>285</v>
      </c>
      <c r="B9" s="98">
        <v>4</v>
      </c>
      <c r="C9" s="99">
        <v>350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350</v>
      </c>
    </row>
    <row r="10" ht="19.5" spans="1:15">
      <c r="A10" s="45" t="s">
        <v>286</v>
      </c>
      <c r="B10" s="98">
        <v>4</v>
      </c>
      <c r="C10" s="99">
        <v>300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300</v>
      </c>
    </row>
    <row r="11" ht="19.5" spans="1:15">
      <c r="A11" s="45" t="s">
        <v>287</v>
      </c>
      <c r="B11" s="98">
        <v>2</v>
      </c>
      <c r="C11" s="99">
        <v>250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250</v>
      </c>
    </row>
    <row r="12" ht="19.5" spans="1:15">
      <c r="A12" s="10" t="s">
        <v>288</v>
      </c>
      <c r="B12" s="98">
        <v>2</v>
      </c>
      <c r="C12" s="9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10" t="s">
        <v>289</v>
      </c>
      <c r="B13" s="98">
        <v>30</v>
      </c>
      <c r="C13" s="99">
        <v>7500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7500</v>
      </c>
    </row>
    <row r="14" ht="19.5" spans="1:15">
      <c r="A14" s="10" t="s">
        <v>290</v>
      </c>
      <c r="B14" s="98">
        <v>100</v>
      </c>
      <c r="C14" s="99">
        <v>6500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6500</v>
      </c>
    </row>
    <row r="15" ht="19.5" spans="1:15">
      <c r="A15" s="10" t="s">
        <v>291</v>
      </c>
      <c r="B15" s="98">
        <v>2</v>
      </c>
      <c r="C15" s="99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2">
        <f t="shared" si="0"/>
        <v>0</v>
      </c>
    </row>
    <row r="16" ht="19.5" spans="1:15">
      <c r="A16" s="10" t="s">
        <v>292</v>
      </c>
      <c r="B16" s="98">
        <v>100</v>
      </c>
      <c r="C16" s="9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2"/>
    </row>
    <row r="17" ht="19.5" spans="1:15">
      <c r="A17" s="10" t="s">
        <v>293</v>
      </c>
      <c r="B17" s="98">
        <v>400</v>
      </c>
      <c r="C17" s="99"/>
      <c r="D17" s="12">
        <v>15500</v>
      </c>
      <c r="E17" s="12"/>
      <c r="F17" s="12"/>
      <c r="G17" s="12"/>
      <c r="H17" s="12"/>
      <c r="I17" s="12"/>
      <c r="J17" s="12"/>
      <c r="K17" s="12"/>
      <c r="L17" s="12"/>
      <c r="M17" s="12"/>
      <c r="N17" s="104">
        <v>15500</v>
      </c>
      <c r="O17" s="22">
        <f t="shared" ref="O17:O35" si="1">SUM(C17:N17)</f>
        <v>31000</v>
      </c>
    </row>
    <row r="18" ht="19.5" spans="1:15">
      <c r="A18" s="10" t="s">
        <v>294</v>
      </c>
      <c r="B18" s="98">
        <v>200</v>
      </c>
      <c r="C18" s="99"/>
      <c r="D18" s="12"/>
      <c r="E18" s="12"/>
      <c r="F18" s="12">
        <v>20000</v>
      </c>
      <c r="G18" s="12"/>
      <c r="H18" s="12"/>
      <c r="I18" s="12"/>
      <c r="J18" s="12"/>
      <c r="K18" s="12"/>
      <c r="L18" s="12"/>
      <c r="M18" s="12"/>
      <c r="N18" s="12"/>
      <c r="O18" s="22">
        <f t="shared" si="1"/>
        <v>20000</v>
      </c>
    </row>
    <row r="19" ht="19.5" spans="1:15">
      <c r="A19" s="10" t="s">
        <v>295</v>
      </c>
      <c r="B19" s="98">
        <v>100</v>
      </c>
      <c r="C19" s="99"/>
      <c r="D19" s="12"/>
      <c r="E19" s="12">
        <v>15000</v>
      </c>
      <c r="F19" s="12"/>
      <c r="G19" s="12"/>
      <c r="H19" s="12"/>
      <c r="I19" s="12"/>
      <c r="J19" s="12"/>
      <c r="K19" s="12"/>
      <c r="L19" s="12"/>
      <c r="M19" s="12"/>
      <c r="N19" s="12"/>
      <c r="O19" s="22">
        <f t="shared" si="1"/>
        <v>15000</v>
      </c>
    </row>
    <row r="20" ht="19.5" spans="1:15">
      <c r="A20" s="10" t="s">
        <v>296</v>
      </c>
      <c r="B20" s="98">
        <v>1</v>
      </c>
      <c r="C20" s="9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2">
        <f t="shared" si="1"/>
        <v>0</v>
      </c>
    </row>
    <row r="21" ht="19.5" spans="1:15">
      <c r="A21" s="45" t="s">
        <v>297</v>
      </c>
      <c r="B21" s="98">
        <v>202</v>
      </c>
      <c r="C21" s="99"/>
      <c r="D21" s="12"/>
      <c r="E21" s="12"/>
      <c r="F21" s="12">
        <v>300</v>
      </c>
      <c r="G21" s="12"/>
      <c r="H21" s="12"/>
      <c r="I21" s="12"/>
      <c r="J21" s="12"/>
      <c r="K21" s="12"/>
      <c r="L21" s="12"/>
      <c r="M21" s="12"/>
      <c r="N21" s="12"/>
      <c r="O21" s="22">
        <f t="shared" si="1"/>
        <v>300</v>
      </c>
    </row>
    <row r="22" ht="19.5" spans="1:15">
      <c r="A22" s="45" t="s">
        <v>200</v>
      </c>
      <c r="B22" s="98">
        <v>1</v>
      </c>
      <c r="C22" s="99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2">
        <f t="shared" si="1"/>
        <v>0</v>
      </c>
    </row>
    <row r="23" ht="19.5" spans="1:15">
      <c r="A23" s="45" t="s">
        <v>298</v>
      </c>
      <c r="B23" s="98">
        <v>6</v>
      </c>
      <c r="C23" s="99"/>
      <c r="D23" s="12"/>
      <c r="E23" s="12"/>
      <c r="F23" s="12"/>
      <c r="G23" s="12">
        <v>800</v>
      </c>
      <c r="H23" s="12"/>
      <c r="I23" s="12"/>
      <c r="J23" s="12"/>
      <c r="K23" s="12"/>
      <c r="L23" s="12"/>
      <c r="M23" s="12"/>
      <c r="N23" s="12"/>
      <c r="O23" s="22">
        <f t="shared" si="1"/>
        <v>800</v>
      </c>
    </row>
    <row r="24" ht="19.5" spans="1:15">
      <c r="A24" s="45" t="s">
        <v>299</v>
      </c>
      <c r="B24" s="98">
        <v>200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2">
        <f t="shared" si="1"/>
        <v>0</v>
      </c>
    </row>
    <row r="25" ht="19.5" spans="1:15">
      <c r="A25" s="45" t="s">
        <v>300</v>
      </c>
      <c r="B25" s="98">
        <v>100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2">
        <f t="shared" si="1"/>
        <v>0</v>
      </c>
    </row>
    <row r="26" ht="19.5" spans="1:15">
      <c r="A26" s="45" t="s">
        <v>301</v>
      </c>
      <c r="B26" s="98">
        <v>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2">
        <f t="shared" si="1"/>
        <v>0</v>
      </c>
    </row>
    <row r="27" ht="19.5" spans="1:15">
      <c r="A27" s="45" t="s">
        <v>302</v>
      </c>
      <c r="B27" s="98">
        <v>1</v>
      </c>
      <c r="C27" s="12"/>
      <c r="D27" s="12"/>
      <c r="E27" s="12"/>
      <c r="F27" s="100"/>
      <c r="G27" s="12">
        <v>3000</v>
      </c>
      <c r="H27" s="12"/>
      <c r="I27" s="12"/>
      <c r="J27" s="12"/>
      <c r="K27" s="12"/>
      <c r="L27" s="12"/>
      <c r="M27" s="12"/>
      <c r="N27" s="12"/>
      <c r="O27" s="22">
        <f t="shared" si="1"/>
        <v>3000</v>
      </c>
    </row>
    <row r="28" ht="19.5" spans="1:15">
      <c r="A28" s="45" t="s">
        <v>303</v>
      </c>
      <c r="B28" s="98">
        <v>1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2">
        <f t="shared" si="1"/>
        <v>0</v>
      </c>
    </row>
    <row r="29" ht="19.5" spans="1:15">
      <c r="A29" s="45" t="s">
        <v>304</v>
      </c>
      <c r="B29" s="98">
        <v>4</v>
      </c>
      <c r="C29" s="12">
        <v>800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2">
        <f t="shared" si="1"/>
        <v>800</v>
      </c>
    </row>
    <row r="30" ht="19.5" spans="1:15">
      <c r="A30" s="45" t="s">
        <v>305</v>
      </c>
      <c r="B30" s="98">
        <v>2</v>
      </c>
      <c r="C30" s="12"/>
      <c r="D30" s="12"/>
      <c r="E30" s="12">
        <v>6000</v>
      </c>
      <c r="F30" s="12"/>
      <c r="G30" s="12"/>
      <c r="H30" s="12"/>
      <c r="I30" s="12"/>
      <c r="J30" s="12"/>
      <c r="K30" s="12"/>
      <c r="L30" s="12"/>
      <c r="M30" s="12"/>
      <c r="N30" s="12"/>
      <c r="O30" s="22">
        <f t="shared" si="1"/>
        <v>6000</v>
      </c>
    </row>
    <row r="31" ht="19.5" spans="1:15">
      <c r="A31" s="45" t="s">
        <v>306</v>
      </c>
      <c r="B31" s="98">
        <v>2</v>
      </c>
      <c r="C31" s="12"/>
      <c r="D31" s="12"/>
      <c r="E31" s="12">
        <v>7000</v>
      </c>
      <c r="F31" s="12"/>
      <c r="G31" s="12"/>
      <c r="H31" s="12"/>
      <c r="I31" s="12"/>
      <c r="J31" s="12"/>
      <c r="K31" s="12"/>
      <c r="L31" s="12"/>
      <c r="M31" s="12"/>
      <c r="N31" s="12"/>
      <c r="O31" s="22">
        <f t="shared" si="1"/>
        <v>7000</v>
      </c>
    </row>
    <row r="32" ht="19.5" spans="1:15">
      <c r="A32" s="45" t="s">
        <v>307</v>
      </c>
      <c r="B32" s="98">
        <v>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22">
        <f t="shared" si="1"/>
        <v>0</v>
      </c>
    </row>
    <row r="33" ht="19.5" spans="1:15">
      <c r="A33" s="45" t="s">
        <v>308</v>
      </c>
      <c r="B33" s="98">
        <v>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22">
        <f t="shared" si="1"/>
        <v>0</v>
      </c>
    </row>
    <row r="34" ht="19.5" spans="1:15">
      <c r="A34" s="45" t="s">
        <v>309</v>
      </c>
      <c r="B34" s="98">
        <v>2</v>
      </c>
      <c r="C34" s="12"/>
      <c r="D34" s="12"/>
      <c r="E34" s="12">
        <v>2000</v>
      </c>
      <c r="F34" s="12"/>
      <c r="G34" s="12"/>
      <c r="H34" s="12"/>
      <c r="I34" s="12"/>
      <c r="J34" s="12"/>
      <c r="K34" s="12"/>
      <c r="L34" s="12"/>
      <c r="M34" s="12"/>
      <c r="N34" s="12"/>
      <c r="O34" s="22">
        <f t="shared" si="1"/>
        <v>2000</v>
      </c>
    </row>
    <row r="35" ht="19.5" spans="1:15">
      <c r="A35" s="91" t="s">
        <v>92</v>
      </c>
      <c r="B35" s="101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33">
        <f t="shared" si="1"/>
        <v>0</v>
      </c>
    </row>
    <row r="36" ht="21.75" spans="1:15">
      <c r="A36" s="102" t="s">
        <v>77</v>
      </c>
      <c r="B36" s="39">
        <f t="shared" ref="B36:O36" si="2">SUM(B4:B35)</f>
        <v>1495</v>
      </c>
      <c r="C36" s="19">
        <f t="shared" si="2"/>
        <v>22250</v>
      </c>
      <c r="D36" s="19">
        <f t="shared" si="2"/>
        <v>15500</v>
      </c>
      <c r="E36" s="19">
        <f t="shared" si="2"/>
        <v>30650</v>
      </c>
      <c r="F36" s="19">
        <f t="shared" si="2"/>
        <v>20300</v>
      </c>
      <c r="G36" s="19">
        <f t="shared" si="2"/>
        <v>3800</v>
      </c>
      <c r="H36" s="19">
        <f t="shared" si="2"/>
        <v>0</v>
      </c>
      <c r="I36" s="19">
        <f t="shared" si="2"/>
        <v>0</v>
      </c>
      <c r="J36" s="19">
        <f t="shared" si="2"/>
        <v>0</v>
      </c>
      <c r="K36" s="19">
        <f t="shared" si="2"/>
        <v>0</v>
      </c>
      <c r="L36" s="19">
        <f t="shared" si="2"/>
        <v>0</v>
      </c>
      <c r="M36" s="19">
        <f t="shared" si="2"/>
        <v>0</v>
      </c>
      <c r="N36" s="19">
        <f t="shared" si="2"/>
        <v>15500</v>
      </c>
      <c r="O36" s="23">
        <f t="shared" si="2"/>
        <v>108000</v>
      </c>
    </row>
  </sheetData>
  <mergeCells count="1">
    <mergeCell ref="A1:O1"/>
  </mergeCells>
  <pageMargins left="0.75" right="0.75" top="1" bottom="1" header="0.5" footer="0.5"/>
  <headerFooter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zoomScale="65" zoomScaleNormal="65" workbookViewId="0">
      <pane xSplit="1" ySplit="3" topLeftCell="B25" activePane="bottomRight" state="frozen"/>
      <selection/>
      <selection pane="topRight"/>
      <selection pane="bottomLeft"/>
      <selection pane="bottomRight" activeCell="F48" sqref="F48"/>
    </sheetView>
  </sheetViews>
  <sheetFormatPr defaultColWidth="9.14285714285714" defaultRowHeight="15"/>
  <cols>
    <col min="1" max="1" width="54.2857142857143" customWidth="1"/>
    <col min="2" max="2" width="17" customWidth="1"/>
    <col min="3" max="6" width="16.5714285714286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6.5714285714286" customWidth="1"/>
    <col min="15" max="15" width="20.2857142857143" customWidth="1"/>
  </cols>
  <sheetData>
    <row r="1" ht="21.75" spans="1:15">
      <c r="A1" s="3" t="s">
        <v>310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6" t="s">
        <v>311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6" t="s">
        <v>22</v>
      </c>
      <c r="B3" s="6" t="s">
        <v>2</v>
      </c>
      <c r="C3" s="95" t="s">
        <v>23</v>
      </c>
      <c r="D3" s="95" t="s">
        <v>24</v>
      </c>
      <c r="E3" s="95" t="s">
        <v>25</v>
      </c>
      <c r="F3" s="95" t="s">
        <v>26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31</v>
      </c>
      <c r="L3" s="95" t="s">
        <v>32</v>
      </c>
      <c r="M3" s="95" t="s">
        <v>33</v>
      </c>
      <c r="N3" s="95" t="s">
        <v>34</v>
      </c>
      <c r="O3" s="96" t="s">
        <v>35</v>
      </c>
    </row>
    <row r="4" ht="19.5" spans="1:15">
      <c r="A4" s="41" t="s">
        <v>281</v>
      </c>
      <c r="B4" s="97">
        <v>4</v>
      </c>
      <c r="C4" s="9">
        <v>1250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15" si="0">SUM(C4:N4)</f>
        <v>1250</v>
      </c>
    </row>
    <row r="5" ht="19.5" spans="1:15">
      <c r="A5" s="45" t="s">
        <v>282</v>
      </c>
      <c r="B5" s="98">
        <v>2</v>
      </c>
      <c r="C5" s="12">
        <v>250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250</v>
      </c>
    </row>
    <row r="6" ht="19.5" spans="1:15">
      <c r="A6" s="45" t="s">
        <v>283</v>
      </c>
      <c r="B6" s="98">
        <v>5</v>
      </c>
      <c r="C6" s="12">
        <v>1750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1750</v>
      </c>
    </row>
    <row r="7" ht="19.5" spans="1:15">
      <c r="A7" s="45" t="s">
        <v>284</v>
      </c>
      <c r="B7" s="98">
        <v>8</v>
      </c>
      <c r="C7" s="12"/>
      <c r="D7" s="12"/>
      <c r="E7" s="12">
        <v>650</v>
      </c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650</v>
      </c>
    </row>
    <row r="8" ht="19.5" spans="1:15">
      <c r="A8" s="45" t="s">
        <v>261</v>
      </c>
      <c r="B8" s="98">
        <v>2</v>
      </c>
      <c r="C8" s="99">
        <v>3300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3300</v>
      </c>
    </row>
    <row r="9" ht="19.5" spans="1:15">
      <c r="A9" s="45" t="s">
        <v>285</v>
      </c>
      <c r="B9" s="98">
        <v>4</v>
      </c>
      <c r="C9" s="99">
        <v>350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350</v>
      </c>
    </row>
    <row r="10" ht="19.5" spans="1:15">
      <c r="A10" s="45" t="s">
        <v>286</v>
      </c>
      <c r="B10" s="98">
        <v>4</v>
      </c>
      <c r="C10" s="99">
        <v>300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300</v>
      </c>
    </row>
    <row r="11" ht="19.5" spans="1:15">
      <c r="A11" s="45" t="s">
        <v>287</v>
      </c>
      <c r="B11" s="98">
        <v>2</v>
      </c>
      <c r="C11" s="99">
        <v>250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250</v>
      </c>
    </row>
    <row r="12" ht="19.5" spans="1:15">
      <c r="A12" s="10" t="s">
        <v>288</v>
      </c>
      <c r="B12" s="98">
        <v>2</v>
      </c>
      <c r="C12" s="9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10" t="s">
        <v>289</v>
      </c>
      <c r="B13" s="98">
        <v>30</v>
      </c>
      <c r="C13" s="99">
        <v>7500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7500</v>
      </c>
    </row>
    <row r="14" ht="19.5" spans="1:15">
      <c r="A14" s="10" t="s">
        <v>290</v>
      </c>
      <c r="B14" s="98">
        <v>100</v>
      </c>
      <c r="C14" s="99">
        <v>6500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6500</v>
      </c>
    </row>
    <row r="15" ht="19.5" spans="1:15">
      <c r="A15" s="10" t="s">
        <v>291</v>
      </c>
      <c r="B15" s="98">
        <v>2</v>
      </c>
      <c r="C15" s="99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2">
        <f t="shared" si="0"/>
        <v>0</v>
      </c>
    </row>
    <row r="16" ht="19.5" spans="1:15">
      <c r="A16" s="10" t="s">
        <v>292</v>
      </c>
      <c r="B16" s="98">
        <v>100</v>
      </c>
      <c r="C16" s="9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2"/>
    </row>
    <row r="17" ht="19.5" spans="1:15">
      <c r="A17" s="10" t="s">
        <v>293</v>
      </c>
      <c r="B17" s="98">
        <v>400</v>
      </c>
      <c r="C17" s="99"/>
      <c r="D17" s="12">
        <v>15500</v>
      </c>
      <c r="E17" s="100"/>
      <c r="F17" s="12"/>
      <c r="G17" s="12"/>
      <c r="H17" s="12"/>
      <c r="I17" s="12"/>
      <c r="J17" s="12"/>
      <c r="K17" s="12"/>
      <c r="L17" s="12"/>
      <c r="M17" s="12"/>
      <c r="N17" s="104">
        <v>15500</v>
      </c>
      <c r="O17" s="22">
        <f t="shared" ref="O17:O36" si="1">SUM(C17:N17)</f>
        <v>31000</v>
      </c>
    </row>
    <row r="18" ht="19.5" spans="1:15">
      <c r="A18" s="10" t="s">
        <v>294</v>
      </c>
      <c r="B18" s="98">
        <v>200</v>
      </c>
      <c r="C18" s="99"/>
      <c r="D18" s="12"/>
      <c r="E18" s="12"/>
      <c r="F18" s="12">
        <v>20000</v>
      </c>
      <c r="G18" s="12"/>
      <c r="H18" s="12"/>
      <c r="I18" s="12"/>
      <c r="J18" s="12"/>
      <c r="K18" s="12"/>
      <c r="L18" s="12"/>
      <c r="M18" s="12"/>
      <c r="N18" s="12"/>
      <c r="O18" s="22">
        <f t="shared" si="1"/>
        <v>20000</v>
      </c>
    </row>
    <row r="19" ht="19.5" spans="1:15">
      <c r="A19" s="10" t="s">
        <v>295</v>
      </c>
      <c r="B19" s="98">
        <v>100</v>
      </c>
      <c r="C19" s="99"/>
      <c r="D19" s="12"/>
      <c r="E19" s="12">
        <v>15000</v>
      </c>
      <c r="F19" s="12"/>
      <c r="G19" s="12"/>
      <c r="H19" s="12"/>
      <c r="I19" s="12"/>
      <c r="J19" s="12"/>
      <c r="K19" s="12"/>
      <c r="L19" s="12"/>
      <c r="M19" s="12"/>
      <c r="N19" s="12"/>
      <c r="O19" s="22">
        <f t="shared" si="1"/>
        <v>15000</v>
      </c>
    </row>
    <row r="20" ht="19.5" spans="1:15">
      <c r="A20" s="10" t="s">
        <v>296</v>
      </c>
      <c r="B20" s="98">
        <v>1</v>
      </c>
      <c r="C20" s="9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2">
        <f t="shared" si="1"/>
        <v>0</v>
      </c>
    </row>
    <row r="21" ht="19.5" spans="1:15">
      <c r="A21" s="45" t="s">
        <v>297</v>
      </c>
      <c r="B21" s="98">
        <v>202</v>
      </c>
      <c r="C21" s="99"/>
      <c r="D21" s="12"/>
      <c r="E21" s="12"/>
      <c r="F21" s="12">
        <v>300</v>
      </c>
      <c r="G21" s="12"/>
      <c r="H21" s="12"/>
      <c r="I21" s="12"/>
      <c r="J21" s="12"/>
      <c r="K21" s="12"/>
      <c r="L21" s="12"/>
      <c r="M21" s="12"/>
      <c r="N21" s="12"/>
      <c r="O21" s="22">
        <f t="shared" si="1"/>
        <v>300</v>
      </c>
    </row>
    <row r="22" ht="19.5" spans="1:15">
      <c r="A22" s="45" t="s">
        <v>200</v>
      </c>
      <c r="B22" s="98">
        <v>1</v>
      </c>
      <c r="C22" s="99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2">
        <f t="shared" si="1"/>
        <v>0</v>
      </c>
    </row>
    <row r="23" ht="19.5" spans="1:15">
      <c r="A23" s="45" t="s">
        <v>298</v>
      </c>
      <c r="B23" s="98">
        <v>6</v>
      </c>
      <c r="C23" s="99"/>
      <c r="D23" s="12"/>
      <c r="E23" s="12"/>
      <c r="F23" s="12"/>
      <c r="G23" s="12">
        <v>800</v>
      </c>
      <c r="H23" s="12"/>
      <c r="I23" s="12"/>
      <c r="J23" s="12"/>
      <c r="K23" s="12"/>
      <c r="L23" s="12"/>
      <c r="M23" s="12"/>
      <c r="N23" s="12"/>
      <c r="O23" s="22">
        <f t="shared" si="1"/>
        <v>800</v>
      </c>
    </row>
    <row r="24" ht="19.5" spans="1:15">
      <c r="A24" s="45" t="s">
        <v>299</v>
      </c>
      <c r="B24" s="98">
        <v>200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2">
        <f t="shared" si="1"/>
        <v>0</v>
      </c>
    </row>
    <row r="25" ht="19.5" spans="1:15">
      <c r="A25" s="45" t="s">
        <v>300</v>
      </c>
      <c r="B25" s="98">
        <v>100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2">
        <f t="shared" si="1"/>
        <v>0</v>
      </c>
    </row>
    <row r="26" ht="19.5" spans="1:15">
      <c r="A26" s="45" t="s">
        <v>301</v>
      </c>
      <c r="B26" s="98">
        <v>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2">
        <f t="shared" si="1"/>
        <v>0</v>
      </c>
    </row>
    <row r="27" ht="19.5" spans="1:15">
      <c r="A27" s="45" t="s">
        <v>302</v>
      </c>
      <c r="B27" s="98">
        <v>1</v>
      </c>
      <c r="C27" s="12"/>
      <c r="D27" s="12"/>
      <c r="E27" s="12"/>
      <c r="F27" s="12"/>
      <c r="G27" s="12">
        <v>3000</v>
      </c>
      <c r="H27" s="12"/>
      <c r="I27" s="12"/>
      <c r="J27" s="12"/>
      <c r="K27" s="12"/>
      <c r="L27" s="12"/>
      <c r="M27" s="12"/>
      <c r="N27" s="12"/>
      <c r="O27" s="22">
        <f t="shared" si="1"/>
        <v>3000</v>
      </c>
    </row>
    <row r="28" ht="19.5" spans="1:15">
      <c r="A28" s="45" t="s">
        <v>303</v>
      </c>
      <c r="B28" s="98">
        <v>1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2">
        <f t="shared" si="1"/>
        <v>0</v>
      </c>
    </row>
    <row r="29" ht="19.5" spans="1:15">
      <c r="A29" s="45" t="s">
        <v>304</v>
      </c>
      <c r="B29" s="98">
        <v>4</v>
      </c>
      <c r="C29" s="12">
        <v>800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2">
        <f t="shared" si="1"/>
        <v>800</v>
      </c>
    </row>
    <row r="30" ht="19.5" spans="1:15">
      <c r="A30" s="45" t="s">
        <v>305</v>
      </c>
      <c r="B30" s="98">
        <v>2</v>
      </c>
      <c r="C30" s="12"/>
      <c r="D30" s="12"/>
      <c r="E30" s="12">
        <v>6000</v>
      </c>
      <c r="F30" s="12"/>
      <c r="G30" s="12"/>
      <c r="H30" s="12"/>
      <c r="I30" s="12"/>
      <c r="J30" s="12"/>
      <c r="K30" s="12"/>
      <c r="L30" s="12"/>
      <c r="M30" s="12"/>
      <c r="N30" s="12"/>
      <c r="O30" s="22">
        <f t="shared" si="1"/>
        <v>6000</v>
      </c>
    </row>
    <row r="31" ht="19.5" spans="1:15">
      <c r="A31" s="45" t="s">
        <v>306</v>
      </c>
      <c r="B31" s="98">
        <v>2</v>
      </c>
      <c r="C31" s="12"/>
      <c r="D31" s="12"/>
      <c r="E31" s="12">
        <v>7000</v>
      </c>
      <c r="F31" s="12"/>
      <c r="G31" s="12"/>
      <c r="H31" s="12"/>
      <c r="I31" s="12"/>
      <c r="J31" s="12"/>
      <c r="K31" s="12"/>
      <c r="L31" s="12"/>
      <c r="M31" s="12"/>
      <c r="N31" s="12"/>
      <c r="O31" s="22">
        <f t="shared" si="1"/>
        <v>7000</v>
      </c>
    </row>
    <row r="32" ht="19.5" spans="1:15">
      <c r="A32" s="45" t="s">
        <v>307</v>
      </c>
      <c r="B32" s="98">
        <v>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22">
        <f t="shared" si="1"/>
        <v>0</v>
      </c>
    </row>
    <row r="33" ht="19.5" spans="1:15">
      <c r="A33" s="45" t="s">
        <v>308</v>
      </c>
      <c r="B33" s="98">
        <v>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22">
        <f t="shared" si="1"/>
        <v>0</v>
      </c>
    </row>
    <row r="34" ht="19.5" spans="1:15">
      <c r="A34" s="45" t="s">
        <v>309</v>
      </c>
      <c r="B34" s="98">
        <v>2</v>
      </c>
      <c r="C34" s="12"/>
      <c r="D34" s="12"/>
      <c r="E34" s="12">
        <v>2000</v>
      </c>
      <c r="F34" s="12"/>
      <c r="G34" s="12"/>
      <c r="H34" s="12"/>
      <c r="I34" s="12"/>
      <c r="J34" s="12"/>
      <c r="K34" s="12"/>
      <c r="L34" s="12"/>
      <c r="M34" s="12"/>
      <c r="N34" s="12"/>
      <c r="O34" s="22">
        <f t="shared" si="1"/>
        <v>2000</v>
      </c>
    </row>
    <row r="35" ht="19.5" spans="1:15">
      <c r="A35" s="45" t="s">
        <v>92</v>
      </c>
      <c r="B35" s="101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33">
        <f t="shared" si="1"/>
        <v>0</v>
      </c>
    </row>
    <row r="36" ht="19.5" spans="1:15">
      <c r="A36" s="91"/>
      <c r="B36" s="101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33">
        <f t="shared" si="1"/>
        <v>0</v>
      </c>
    </row>
    <row r="37" ht="21.75" spans="1:15">
      <c r="A37" s="102" t="s">
        <v>77</v>
      </c>
      <c r="B37" s="103">
        <f t="shared" ref="B37:O37" si="2">SUM(B4:B36)</f>
        <v>1495</v>
      </c>
      <c r="C37" s="19">
        <f t="shared" si="2"/>
        <v>22250</v>
      </c>
      <c r="D37" s="19">
        <f t="shared" si="2"/>
        <v>15500</v>
      </c>
      <c r="E37" s="19">
        <f t="shared" si="2"/>
        <v>30650</v>
      </c>
      <c r="F37" s="19">
        <f t="shared" si="2"/>
        <v>20300</v>
      </c>
      <c r="G37" s="19">
        <f t="shared" si="2"/>
        <v>3800</v>
      </c>
      <c r="H37" s="19">
        <f t="shared" si="2"/>
        <v>0</v>
      </c>
      <c r="I37" s="19">
        <f t="shared" si="2"/>
        <v>0</v>
      </c>
      <c r="J37" s="19">
        <f t="shared" si="2"/>
        <v>0</v>
      </c>
      <c r="K37" s="19">
        <f t="shared" si="2"/>
        <v>0</v>
      </c>
      <c r="L37" s="19">
        <f t="shared" si="2"/>
        <v>0</v>
      </c>
      <c r="M37" s="19">
        <f t="shared" si="2"/>
        <v>0</v>
      </c>
      <c r="N37" s="19">
        <f t="shared" si="2"/>
        <v>15500</v>
      </c>
      <c r="O37" s="23">
        <f t="shared" si="2"/>
        <v>108000</v>
      </c>
    </row>
  </sheetData>
  <mergeCells count="1">
    <mergeCell ref="A1:O1"/>
  </mergeCells>
  <pageMargins left="0.75" right="0.75" top="1" bottom="1" header="0.5" footer="0.5"/>
  <headerFooter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zoomScale="65" zoomScaleNormal="65" workbookViewId="0">
      <pane xSplit="1" ySplit="3" topLeftCell="B4" activePane="bottomRight" state="frozen"/>
      <selection/>
      <selection pane="topRight"/>
      <selection pane="bottomLeft"/>
      <selection pane="bottomRight" activeCell="A1" sqref="A1:O1"/>
    </sheetView>
  </sheetViews>
  <sheetFormatPr defaultColWidth="9.14285714285714" defaultRowHeight="15"/>
  <cols>
    <col min="1" max="1" width="63" customWidth="1"/>
    <col min="2" max="2" width="17" customWidth="1"/>
    <col min="3" max="3" width="16.5714285714286" customWidth="1"/>
    <col min="4" max="4" width="12.7142857142857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3" t="s">
        <v>312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6" t="s">
        <v>313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6" t="s">
        <v>22</v>
      </c>
      <c r="B3" s="6" t="s">
        <v>2</v>
      </c>
      <c r="C3" s="95" t="s">
        <v>23</v>
      </c>
      <c r="D3" s="95" t="s">
        <v>24</v>
      </c>
      <c r="E3" s="95" t="s">
        <v>25</v>
      </c>
      <c r="F3" s="95" t="s">
        <v>26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31</v>
      </c>
      <c r="L3" s="95" t="s">
        <v>32</v>
      </c>
      <c r="M3" s="95" t="s">
        <v>33</v>
      </c>
      <c r="N3" s="95" t="s">
        <v>34</v>
      </c>
      <c r="O3" s="96" t="s">
        <v>35</v>
      </c>
    </row>
    <row r="4" ht="19.5" spans="1:15">
      <c r="A4" s="41" t="s">
        <v>314</v>
      </c>
      <c r="B4" s="36">
        <v>1</v>
      </c>
      <c r="C4" s="9"/>
      <c r="D4" s="9"/>
      <c r="E4" s="9">
        <v>500</v>
      </c>
      <c r="F4" s="9"/>
      <c r="G4" s="9"/>
      <c r="H4" s="9"/>
      <c r="I4" s="9"/>
      <c r="J4" s="9"/>
      <c r="K4" s="9"/>
      <c r="L4" s="9"/>
      <c r="M4" s="9"/>
      <c r="N4" s="9"/>
      <c r="O4" s="22">
        <f t="shared" ref="O4:O24" si="0">SUM(C4:N4)</f>
        <v>500</v>
      </c>
    </row>
    <row r="5" ht="19.5" spans="1:15">
      <c r="A5" s="45" t="s">
        <v>315</v>
      </c>
      <c r="B5" s="37">
        <v>1</v>
      </c>
      <c r="C5" s="12"/>
      <c r="D5" s="12"/>
      <c r="E5" s="12">
        <v>1000</v>
      </c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1000</v>
      </c>
    </row>
    <row r="6" ht="19.5" spans="1:15">
      <c r="A6" s="45" t="s">
        <v>316</v>
      </c>
      <c r="B6" s="37">
        <v>3</v>
      </c>
      <c r="C6" s="12">
        <v>500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500</v>
      </c>
    </row>
    <row r="7" ht="19.5" spans="1:15">
      <c r="A7" s="45" t="s">
        <v>257</v>
      </c>
      <c r="B7" s="37">
        <v>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0</v>
      </c>
    </row>
    <row r="8" ht="19.5" spans="1:15">
      <c r="A8" s="45" t="s">
        <v>317</v>
      </c>
      <c r="B8" s="37">
        <v>20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45" t="s">
        <v>318</v>
      </c>
      <c r="B9" s="37">
        <v>2</v>
      </c>
      <c r="C9" s="12">
        <v>2500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>
        <v>0</v>
      </c>
      <c r="O9" s="22">
        <f t="shared" si="0"/>
        <v>2500</v>
      </c>
    </row>
    <row r="10" ht="19.5" spans="1:15">
      <c r="A10" s="45" t="s">
        <v>319</v>
      </c>
      <c r="B10" s="37">
        <v>4</v>
      </c>
      <c r="C10" s="12">
        <v>500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500</v>
      </c>
    </row>
    <row r="11" ht="19.5" spans="1:15">
      <c r="A11" s="45" t="s">
        <v>320</v>
      </c>
      <c r="B11" s="37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0</v>
      </c>
    </row>
    <row r="12" ht="19.5" spans="1:15">
      <c r="A12" s="45" t="s">
        <v>321</v>
      </c>
      <c r="B12" s="37">
        <v>1</v>
      </c>
      <c r="C12" s="12">
        <v>5500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5500</v>
      </c>
    </row>
    <row r="13" ht="19.5" spans="1:15">
      <c r="A13" s="45" t="s">
        <v>322</v>
      </c>
      <c r="B13" s="37">
        <v>1</v>
      </c>
      <c r="C13" s="12">
        <v>14000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14000</v>
      </c>
    </row>
    <row r="14" ht="19.5" spans="1:15">
      <c r="A14" s="45" t="s">
        <v>323</v>
      </c>
      <c r="B14" s="37">
        <v>2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0</v>
      </c>
    </row>
    <row r="15" ht="19.5" spans="1:15">
      <c r="A15" s="45" t="s">
        <v>272</v>
      </c>
      <c r="B15" s="37">
        <v>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2">
        <f t="shared" si="0"/>
        <v>0</v>
      </c>
    </row>
    <row r="16" ht="19.5" spans="1:15">
      <c r="A16" s="45" t="s">
        <v>258</v>
      </c>
      <c r="B16" s="37">
        <v>10</v>
      </c>
      <c r="C16" s="12">
        <v>1200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2">
        <f t="shared" si="0"/>
        <v>1200</v>
      </c>
    </row>
    <row r="17" ht="19.5" spans="1:15">
      <c r="A17" s="45" t="s">
        <v>161</v>
      </c>
      <c r="B17" s="37">
        <v>1</v>
      </c>
      <c r="C17" s="12">
        <v>2000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2">
        <f t="shared" si="0"/>
        <v>2000</v>
      </c>
    </row>
    <row r="18" ht="19.5" spans="1:15">
      <c r="A18" s="45" t="s">
        <v>324</v>
      </c>
      <c r="B18" s="37">
        <v>30</v>
      </c>
      <c r="C18" s="12">
        <v>6000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2">
        <f t="shared" si="0"/>
        <v>6000</v>
      </c>
    </row>
    <row r="19" ht="19.5" spans="1:15">
      <c r="A19" s="45" t="s">
        <v>325</v>
      </c>
      <c r="B19" s="37">
        <v>4</v>
      </c>
      <c r="C19" s="12">
        <v>8000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2">
        <f t="shared" si="0"/>
        <v>8000</v>
      </c>
    </row>
    <row r="20" ht="19.5" spans="1:15">
      <c r="A20" s="45" t="s">
        <v>326</v>
      </c>
      <c r="B20" s="37">
        <v>3</v>
      </c>
      <c r="C20" s="12">
        <v>500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2">
        <f t="shared" si="0"/>
        <v>500</v>
      </c>
    </row>
    <row r="21" ht="19.5" spans="1:15">
      <c r="A21" s="45" t="s">
        <v>327</v>
      </c>
      <c r="B21" s="37">
        <v>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>
        <f t="shared" si="0"/>
        <v>0</v>
      </c>
    </row>
    <row r="22" ht="19.5" spans="1:15">
      <c r="A22" s="45" t="s">
        <v>328</v>
      </c>
      <c r="B22" s="37">
        <v>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2">
        <f t="shared" si="0"/>
        <v>0</v>
      </c>
    </row>
    <row r="23" ht="19.5" spans="1:15">
      <c r="A23" s="45" t="s">
        <v>329</v>
      </c>
      <c r="B23" s="37">
        <v>19</v>
      </c>
      <c r="C23" s="12">
        <v>2000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33">
        <f t="shared" si="0"/>
        <v>2000</v>
      </c>
    </row>
    <row r="24" ht="19.5" spans="1:15">
      <c r="A24" s="15" t="s">
        <v>330</v>
      </c>
      <c r="B24" s="38">
        <v>1</v>
      </c>
      <c r="C24" s="16">
        <v>800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33">
        <f t="shared" si="0"/>
        <v>800</v>
      </c>
    </row>
    <row r="25" ht="21.75" spans="1:15">
      <c r="A25" s="17" t="s">
        <v>77</v>
      </c>
      <c r="B25" s="39">
        <f t="shared" ref="B25:O25" si="1">SUM(B4:B24)</f>
        <v>109</v>
      </c>
      <c r="C25" s="19">
        <f t="shared" si="1"/>
        <v>43500</v>
      </c>
      <c r="D25" s="19">
        <f t="shared" si="1"/>
        <v>0</v>
      </c>
      <c r="E25" s="19">
        <f t="shared" si="1"/>
        <v>1500</v>
      </c>
      <c r="F25" s="19">
        <f t="shared" si="1"/>
        <v>0</v>
      </c>
      <c r="G25" s="19">
        <f t="shared" si="1"/>
        <v>0</v>
      </c>
      <c r="H25" s="19">
        <f t="shared" si="1"/>
        <v>0</v>
      </c>
      <c r="I25" s="19">
        <f t="shared" si="1"/>
        <v>0</v>
      </c>
      <c r="J25" s="19">
        <f t="shared" si="1"/>
        <v>0</v>
      </c>
      <c r="K25" s="19">
        <f t="shared" si="1"/>
        <v>0</v>
      </c>
      <c r="L25" s="19">
        <f t="shared" si="1"/>
        <v>0</v>
      </c>
      <c r="M25" s="19">
        <f t="shared" si="1"/>
        <v>0</v>
      </c>
      <c r="N25" s="19">
        <f t="shared" si="1"/>
        <v>0</v>
      </c>
      <c r="O25" s="23">
        <f t="shared" si="1"/>
        <v>45000</v>
      </c>
    </row>
  </sheetData>
  <mergeCells count="1">
    <mergeCell ref="A1:O1"/>
  </mergeCell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"/>
  <sheetViews>
    <sheetView zoomScale="75" zoomScaleNormal="75" workbookViewId="0">
      <pane xSplit="24" ySplit="35" topLeftCell="Y5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6384" width="9" style="165"/>
  </cols>
  <sheetData>
    <row r="1" ht="15.75"/>
    <row r="2" spans="1:24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71"/>
    </row>
    <row r="3" spans="1:24">
      <c r="A3" s="168"/>
      <c r="X3" s="172"/>
    </row>
    <row r="4" spans="1:24">
      <c r="A4" s="168"/>
      <c r="X4" s="172"/>
    </row>
    <row r="5" spans="1:24">
      <c r="A5" s="168"/>
      <c r="X5" s="172"/>
    </row>
    <row r="6" spans="1:24">
      <c r="A6" s="168"/>
      <c r="X6" s="172"/>
    </row>
    <row r="7" spans="1:24">
      <c r="A7" s="168"/>
      <c r="X7" s="172"/>
    </row>
    <row r="8" spans="1:24">
      <c r="A8" s="168"/>
      <c r="X8" s="172"/>
    </row>
    <row r="9" spans="1:24">
      <c r="A9" s="168"/>
      <c r="X9" s="172"/>
    </row>
    <row r="10" spans="1:24">
      <c r="A10" s="168"/>
      <c r="X10" s="172"/>
    </row>
    <row r="11" spans="1:24">
      <c r="A11" s="168"/>
      <c r="X11" s="172"/>
    </row>
    <row r="12" spans="1:24">
      <c r="A12" s="168"/>
      <c r="X12" s="172"/>
    </row>
    <row r="13" spans="1:24">
      <c r="A13" s="168"/>
      <c r="X13" s="172"/>
    </row>
    <row r="14" spans="1:24">
      <c r="A14" s="168"/>
      <c r="X14" s="172"/>
    </row>
    <row r="15" spans="1:24">
      <c r="A15" s="168"/>
      <c r="X15" s="172"/>
    </row>
    <row r="16" spans="1:24">
      <c r="A16" s="168"/>
      <c r="X16" s="172"/>
    </row>
    <row r="17" spans="1:24">
      <c r="A17" s="168"/>
      <c r="X17" s="172"/>
    </row>
    <row r="18" spans="1:24">
      <c r="A18" s="168"/>
      <c r="X18" s="172"/>
    </row>
    <row r="19" spans="1:24">
      <c r="A19" s="168"/>
      <c r="X19" s="172"/>
    </row>
    <row r="20" spans="1:24">
      <c r="A20" s="168"/>
      <c r="X20" s="172"/>
    </row>
    <row r="21" spans="1:24">
      <c r="A21" s="168"/>
      <c r="X21" s="172"/>
    </row>
    <row r="22" spans="1:24">
      <c r="A22" s="168"/>
      <c r="X22" s="172"/>
    </row>
    <row r="23" spans="1:24">
      <c r="A23" s="168"/>
      <c r="X23" s="172"/>
    </row>
    <row r="24" spans="1:24">
      <c r="A24" s="168"/>
      <c r="X24" s="172"/>
    </row>
    <row r="25" spans="1:24">
      <c r="A25" s="168"/>
      <c r="X25" s="172"/>
    </row>
    <row r="26" spans="1:24">
      <c r="A26" s="168"/>
      <c r="X26" s="172"/>
    </row>
    <row r="27" spans="1:24">
      <c r="A27" s="168"/>
      <c r="X27" s="172"/>
    </row>
    <row r="28" spans="1:24">
      <c r="A28" s="168"/>
      <c r="X28" s="172"/>
    </row>
    <row r="29" spans="1:24">
      <c r="A29" s="168"/>
      <c r="X29" s="172"/>
    </row>
    <row r="30" spans="1:24">
      <c r="A30" s="168"/>
      <c r="X30" s="172"/>
    </row>
    <row r="31" spans="1:24">
      <c r="A31" s="168"/>
      <c r="X31" s="172"/>
    </row>
    <row r="32" spans="1:24">
      <c r="A32" s="168"/>
      <c r="X32" s="172"/>
    </row>
    <row r="33" spans="1:24">
      <c r="A33" s="168"/>
      <c r="X33" s="172"/>
    </row>
    <row r="34" ht="15.75" spans="1:24">
      <c r="A34" s="169"/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3"/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zoomScale="65" zoomScaleNormal="65" workbookViewId="0">
      <selection activeCell="J30" sqref="J30"/>
    </sheetView>
  </sheetViews>
  <sheetFormatPr defaultColWidth="9.14285714285714" defaultRowHeight="15"/>
  <cols>
    <col min="1" max="1" width="63" customWidth="1"/>
    <col min="2" max="2" width="17" customWidth="1"/>
    <col min="3" max="3" width="16.5714285714286" customWidth="1"/>
    <col min="4" max="4" width="12.7142857142857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3" t="s">
        <v>331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6" t="s">
        <v>332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88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89" t="s">
        <v>315</v>
      </c>
      <c r="B4" s="90">
        <v>1</v>
      </c>
      <c r="C4" s="69"/>
      <c r="D4" s="69"/>
      <c r="E4" s="69">
        <v>500</v>
      </c>
      <c r="F4" s="69"/>
      <c r="G4" s="69"/>
      <c r="H4" s="69"/>
      <c r="I4" s="69"/>
      <c r="J4" s="69"/>
      <c r="K4" s="69"/>
      <c r="L4" s="69"/>
      <c r="M4" s="69"/>
      <c r="N4" s="69"/>
      <c r="O4" s="93">
        <f t="shared" ref="O4:O23" si="0">SUM(C4:N4)</f>
        <v>500</v>
      </c>
    </row>
    <row r="5" ht="19.5" spans="1:15">
      <c r="A5" s="45" t="s">
        <v>316</v>
      </c>
      <c r="B5" s="37">
        <v>3</v>
      </c>
      <c r="C5" s="12">
        <v>500</v>
      </c>
      <c r="D5" s="12"/>
      <c r="E5" s="12">
        <v>1000</v>
      </c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1500</v>
      </c>
    </row>
    <row r="6" ht="19.5" spans="1:15">
      <c r="A6" s="45" t="s">
        <v>257</v>
      </c>
      <c r="B6" s="37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0</v>
      </c>
    </row>
    <row r="7" ht="19.5" spans="1:15">
      <c r="A7" s="45" t="s">
        <v>317</v>
      </c>
      <c r="B7" s="37">
        <v>20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0</v>
      </c>
    </row>
    <row r="8" ht="19.5" spans="1:15">
      <c r="A8" s="45" t="s">
        <v>318</v>
      </c>
      <c r="B8" s="37">
        <v>2</v>
      </c>
      <c r="C8" s="12">
        <v>2500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>
        <v>0</v>
      </c>
      <c r="O8" s="22">
        <f t="shared" si="0"/>
        <v>2500</v>
      </c>
    </row>
    <row r="9" ht="19.5" spans="1:15">
      <c r="A9" s="45" t="s">
        <v>319</v>
      </c>
      <c r="B9" s="37">
        <v>4</v>
      </c>
      <c r="C9" s="12">
        <v>500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500</v>
      </c>
    </row>
    <row r="10" ht="19.5" spans="1:15">
      <c r="A10" s="45" t="s">
        <v>320</v>
      </c>
      <c r="B10" s="37">
        <v>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45" t="s">
        <v>321</v>
      </c>
      <c r="B11" s="37">
        <v>1</v>
      </c>
      <c r="C11" s="12">
        <v>5500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5500</v>
      </c>
    </row>
    <row r="12" ht="19.5" spans="1:15">
      <c r="A12" s="45" t="s">
        <v>322</v>
      </c>
      <c r="B12" s="37">
        <v>1</v>
      </c>
      <c r="C12" s="12">
        <v>14000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14000</v>
      </c>
    </row>
    <row r="13" ht="19.5" spans="1:15">
      <c r="A13" s="45" t="s">
        <v>323</v>
      </c>
      <c r="B13" s="37">
        <v>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0</v>
      </c>
    </row>
    <row r="14" ht="19.5" spans="1:15">
      <c r="A14" s="45" t="s">
        <v>272</v>
      </c>
      <c r="B14" s="37">
        <v>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0</v>
      </c>
    </row>
    <row r="15" ht="19.5" spans="1:15">
      <c r="A15" s="45" t="s">
        <v>258</v>
      </c>
      <c r="B15" s="37">
        <v>10</v>
      </c>
      <c r="C15" s="12">
        <v>1200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2">
        <f t="shared" si="0"/>
        <v>1200</v>
      </c>
    </row>
    <row r="16" ht="19.5" spans="1:15">
      <c r="A16" s="45" t="s">
        <v>161</v>
      </c>
      <c r="B16" s="37">
        <v>1</v>
      </c>
      <c r="C16" s="12">
        <v>2000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2">
        <f t="shared" si="0"/>
        <v>2000</v>
      </c>
    </row>
    <row r="17" ht="19.5" spans="1:15">
      <c r="A17" s="45" t="s">
        <v>324</v>
      </c>
      <c r="B17" s="37">
        <v>30</v>
      </c>
      <c r="C17" s="12">
        <v>6500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2">
        <f t="shared" si="0"/>
        <v>6500</v>
      </c>
    </row>
    <row r="18" ht="19.5" spans="1:15">
      <c r="A18" s="45" t="s">
        <v>325</v>
      </c>
      <c r="B18" s="37">
        <v>4</v>
      </c>
      <c r="C18" s="12">
        <v>8000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2">
        <f t="shared" si="0"/>
        <v>8000</v>
      </c>
    </row>
    <row r="19" ht="19.5" spans="1:15">
      <c r="A19" s="45" t="s">
        <v>326</v>
      </c>
      <c r="B19" s="37">
        <v>3</v>
      </c>
      <c r="C19" s="12">
        <v>500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2">
        <f t="shared" si="0"/>
        <v>500</v>
      </c>
    </row>
    <row r="20" ht="19.5" spans="1:15">
      <c r="A20" s="45" t="s">
        <v>327</v>
      </c>
      <c r="B20" s="37">
        <v>1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2">
        <f t="shared" si="0"/>
        <v>0</v>
      </c>
    </row>
    <row r="21" ht="19.5" spans="1:15">
      <c r="A21" s="45" t="s">
        <v>328</v>
      </c>
      <c r="B21" s="37">
        <v>2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>
        <f t="shared" si="0"/>
        <v>0</v>
      </c>
    </row>
    <row r="22" ht="19.5" spans="1:15">
      <c r="A22" s="45" t="s">
        <v>329</v>
      </c>
      <c r="B22" s="37">
        <v>19</v>
      </c>
      <c r="C22" s="12">
        <v>2500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33">
        <f t="shared" si="0"/>
        <v>2500</v>
      </c>
    </row>
    <row r="23" ht="19.5" spans="1:15">
      <c r="A23" s="91" t="s">
        <v>330</v>
      </c>
      <c r="B23" s="67">
        <v>1</v>
      </c>
      <c r="C23" s="92">
        <v>800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4">
        <f t="shared" si="0"/>
        <v>800</v>
      </c>
    </row>
    <row r="24" ht="21.75" spans="1:15">
      <c r="A24" s="17" t="s">
        <v>77</v>
      </c>
      <c r="B24" s="39">
        <f t="shared" ref="B24:O24" si="1">SUM(B2:B23)</f>
        <v>112</v>
      </c>
      <c r="C24" s="19">
        <f t="shared" si="1"/>
        <v>44500</v>
      </c>
      <c r="D24" s="19">
        <f t="shared" si="1"/>
        <v>0</v>
      </c>
      <c r="E24" s="19">
        <f t="shared" si="1"/>
        <v>1500</v>
      </c>
      <c r="F24" s="19">
        <f t="shared" si="1"/>
        <v>0</v>
      </c>
      <c r="G24" s="19">
        <f t="shared" si="1"/>
        <v>0</v>
      </c>
      <c r="H24" s="19">
        <f t="shared" si="1"/>
        <v>0</v>
      </c>
      <c r="I24" s="19">
        <f t="shared" si="1"/>
        <v>0</v>
      </c>
      <c r="J24" s="19">
        <f t="shared" si="1"/>
        <v>0</v>
      </c>
      <c r="K24" s="19">
        <f t="shared" si="1"/>
        <v>0</v>
      </c>
      <c r="L24" s="19">
        <f t="shared" si="1"/>
        <v>0</v>
      </c>
      <c r="M24" s="19">
        <f t="shared" si="1"/>
        <v>0</v>
      </c>
      <c r="N24" s="19">
        <f t="shared" si="1"/>
        <v>0</v>
      </c>
      <c r="O24" s="23">
        <f t="shared" si="1"/>
        <v>46000</v>
      </c>
    </row>
  </sheetData>
  <mergeCells count="1">
    <mergeCell ref="A1:O1"/>
  </mergeCells>
  <pageMargins left="0.75" right="0.75" top="1" bottom="1" header="0.5" footer="0.5"/>
  <headerFooter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65" zoomScaleNormal="65" workbookViewId="0">
      <selection activeCell="J30" sqref="J30"/>
    </sheetView>
  </sheetViews>
  <sheetFormatPr defaultColWidth="9.14285714285714" defaultRowHeight="15"/>
  <cols>
    <col min="1" max="1" width="42" customWidth="1"/>
    <col min="2" max="2" width="17" customWidth="1"/>
    <col min="3" max="3" width="12.1428571428571" customWidth="1"/>
    <col min="4" max="4" width="12.7142857142857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3" t="s">
        <v>333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6" t="s">
        <v>334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41" t="s">
        <v>335</v>
      </c>
      <c r="B4" s="36">
        <v>1</v>
      </c>
      <c r="C4" s="9"/>
      <c r="D4" s="9">
        <v>350</v>
      </c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15" si="0">SUM(C4:N4)</f>
        <v>350</v>
      </c>
    </row>
    <row r="5" ht="19.5" spans="1:15">
      <c r="A5" s="45" t="s">
        <v>336</v>
      </c>
      <c r="B5" s="37">
        <v>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0</v>
      </c>
    </row>
    <row r="6" ht="19.5" spans="1:15">
      <c r="A6" s="45" t="s">
        <v>337</v>
      </c>
      <c r="B6" s="37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0</v>
      </c>
    </row>
    <row r="7" ht="19.5" spans="1:15">
      <c r="A7" s="45" t="s">
        <v>338</v>
      </c>
      <c r="B7" s="37">
        <v>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0</v>
      </c>
    </row>
    <row r="8" ht="19.5" spans="1:15">
      <c r="A8" s="45" t="s">
        <v>339</v>
      </c>
      <c r="B8" s="37">
        <v>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45" t="s">
        <v>180</v>
      </c>
      <c r="B9" s="37">
        <v>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45" t="s">
        <v>340</v>
      </c>
      <c r="B10" s="37">
        <v>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45" t="s">
        <v>341</v>
      </c>
      <c r="B11" s="37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0</v>
      </c>
    </row>
    <row r="12" ht="19.5" spans="1:15">
      <c r="A12" s="45" t="s">
        <v>342</v>
      </c>
      <c r="B12" s="37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45" t="s">
        <v>343</v>
      </c>
      <c r="B13" s="37">
        <v>4</v>
      </c>
      <c r="C13" s="12">
        <v>350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350</v>
      </c>
    </row>
    <row r="14" ht="19.5" spans="1:15">
      <c r="A14" s="45" t="s">
        <v>344</v>
      </c>
      <c r="B14" s="37">
        <v>1</v>
      </c>
      <c r="C14" s="12"/>
      <c r="D14" s="12"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33">
        <f t="shared" si="0"/>
        <v>0</v>
      </c>
    </row>
    <row r="15" ht="19.5" spans="1:15">
      <c r="A15" s="15" t="s">
        <v>92</v>
      </c>
      <c r="B15" s="3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87">
        <f t="shared" si="0"/>
        <v>0</v>
      </c>
    </row>
    <row r="16" ht="21.75" spans="1:15">
      <c r="A16" s="17" t="s">
        <v>77</v>
      </c>
      <c r="B16" s="39">
        <f t="shared" ref="B16:O16" si="1">SUM(B4:B15)</f>
        <v>17</v>
      </c>
      <c r="C16" s="19">
        <f t="shared" si="1"/>
        <v>350</v>
      </c>
      <c r="D16" s="19">
        <f t="shared" si="1"/>
        <v>350</v>
      </c>
      <c r="E16" s="19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19">
        <f t="shared" si="1"/>
        <v>0</v>
      </c>
      <c r="N16" s="19">
        <f t="shared" si="1"/>
        <v>0</v>
      </c>
      <c r="O16" s="23">
        <f t="shared" si="1"/>
        <v>700</v>
      </c>
    </row>
  </sheetData>
  <mergeCells count="1">
    <mergeCell ref="A1:O1"/>
  </mergeCells>
  <pageMargins left="0.75" right="0.75" top="1" bottom="1" header="0.5" footer="0.5"/>
  <headerFooter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65" zoomScaleNormal="65" workbookViewId="0">
      <selection activeCell="J21" sqref="J21"/>
    </sheetView>
  </sheetViews>
  <sheetFormatPr defaultColWidth="9.14285714285714" defaultRowHeight="15"/>
  <cols>
    <col min="1" max="1" width="49" customWidth="1"/>
    <col min="2" max="2" width="17" customWidth="1"/>
    <col min="3" max="3" width="14.8571428571429" customWidth="1"/>
    <col min="4" max="4" width="12.7142857142857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3" t="s">
        <v>345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6" t="s">
        <v>346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41" t="s">
        <v>347</v>
      </c>
      <c r="B4" s="36">
        <v>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15" si="0">SUM(C4:N4)</f>
        <v>0</v>
      </c>
    </row>
    <row r="5" ht="19.5" spans="1:15">
      <c r="A5" s="45" t="s">
        <v>348</v>
      </c>
      <c r="B5" s="37">
        <v>2</v>
      </c>
      <c r="C5" s="12"/>
      <c r="D5" s="12"/>
      <c r="E5" s="12">
        <v>800</v>
      </c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800</v>
      </c>
    </row>
    <row r="6" ht="19.5" spans="1:15">
      <c r="A6" s="45" t="s">
        <v>349</v>
      </c>
      <c r="B6" s="37">
        <v>2</v>
      </c>
      <c r="C6" s="12">
        <v>2000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2000</v>
      </c>
    </row>
    <row r="7" ht="19.5" spans="1:15">
      <c r="A7" s="45" t="s">
        <v>148</v>
      </c>
      <c r="B7" s="37">
        <v>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0</v>
      </c>
    </row>
    <row r="8" ht="19.5" spans="1:15">
      <c r="A8" s="45" t="s">
        <v>350</v>
      </c>
      <c r="B8" s="37">
        <v>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45" t="s">
        <v>351</v>
      </c>
      <c r="B9" s="37">
        <v>6</v>
      </c>
      <c r="C9" s="12">
        <v>500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500</v>
      </c>
    </row>
    <row r="10" ht="19.5" spans="1:15">
      <c r="A10" s="45" t="s">
        <v>352</v>
      </c>
      <c r="B10" s="37">
        <v>2</v>
      </c>
      <c r="C10" s="12">
        <v>300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300</v>
      </c>
    </row>
    <row r="11" ht="19.5" spans="1:15">
      <c r="A11" s="45" t="s">
        <v>145</v>
      </c>
      <c r="B11" s="37">
        <v>6</v>
      </c>
      <c r="C11" s="12">
        <v>300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300</v>
      </c>
    </row>
    <row r="12" ht="19.5" spans="1:15">
      <c r="A12" s="45" t="s">
        <v>353</v>
      </c>
      <c r="B12" s="37">
        <v>2</v>
      </c>
      <c r="C12" s="12">
        <v>400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400</v>
      </c>
    </row>
    <row r="13" ht="19.5" spans="1:15">
      <c r="A13" s="45" t="s">
        <v>354</v>
      </c>
      <c r="B13" s="37">
        <v>2</v>
      </c>
      <c r="C13" s="12">
        <v>200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200</v>
      </c>
    </row>
    <row r="14" ht="19.5" spans="1:15">
      <c r="A14" s="45" t="s">
        <v>147</v>
      </c>
      <c r="B14" s="37">
        <v>5</v>
      </c>
      <c r="C14" s="12">
        <v>500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33">
        <f t="shared" si="0"/>
        <v>500</v>
      </c>
    </row>
    <row r="15" ht="19.5" spans="1:15">
      <c r="A15" s="15" t="s">
        <v>355</v>
      </c>
      <c r="B15" s="38">
        <v>30</v>
      </c>
      <c r="C15" s="16">
        <v>1500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87">
        <f t="shared" si="0"/>
        <v>1500</v>
      </c>
    </row>
    <row r="16" ht="21.75" spans="1:15">
      <c r="A16" s="17" t="s">
        <v>77</v>
      </c>
      <c r="B16" s="39">
        <f t="shared" ref="B16:O16" si="1">SUM(B4:B15)</f>
        <v>62</v>
      </c>
      <c r="C16" s="19">
        <f t="shared" si="1"/>
        <v>5700</v>
      </c>
      <c r="D16" s="19">
        <f t="shared" si="1"/>
        <v>0</v>
      </c>
      <c r="E16" s="19">
        <f t="shared" si="1"/>
        <v>800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19">
        <f t="shared" si="1"/>
        <v>0</v>
      </c>
      <c r="N16" s="19">
        <f t="shared" si="1"/>
        <v>0</v>
      </c>
      <c r="O16" s="23">
        <f t="shared" si="1"/>
        <v>6500</v>
      </c>
    </row>
  </sheetData>
  <mergeCells count="1">
    <mergeCell ref="A1:O1"/>
  </mergeCell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65" zoomScaleNormal="65" workbookViewId="0">
      <selection activeCell="A1" sqref="A1:O1"/>
    </sheetView>
  </sheetViews>
  <sheetFormatPr defaultColWidth="9.14285714285714" defaultRowHeight="15"/>
  <cols>
    <col min="1" max="1" width="14.1428571428571" customWidth="1"/>
    <col min="2" max="2" width="17" customWidth="1"/>
    <col min="3" max="3" width="10" customWidth="1"/>
    <col min="4" max="4" width="12.7142857142857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3" t="s">
        <v>356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6" t="s">
        <v>357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41" t="s">
        <v>358</v>
      </c>
      <c r="B4" s="36">
        <v>24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15" si="0">SUM(C4:N4)</f>
        <v>0</v>
      </c>
    </row>
    <row r="5" ht="19.5" spans="1:15">
      <c r="A5" s="45" t="s">
        <v>179</v>
      </c>
      <c r="B5" s="37">
        <v>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0</v>
      </c>
    </row>
    <row r="6" ht="19.5" spans="1:15">
      <c r="A6" s="45" t="s">
        <v>359</v>
      </c>
      <c r="B6" s="37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0</v>
      </c>
    </row>
    <row r="7" ht="19.5" spans="1:15">
      <c r="A7" s="45"/>
      <c r="B7" s="3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0</v>
      </c>
    </row>
    <row r="8" ht="19.5" spans="1:15">
      <c r="A8" s="45"/>
      <c r="B8" s="37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45"/>
      <c r="B9" s="37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45"/>
      <c r="B10" s="3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45"/>
      <c r="B11" s="37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0</v>
      </c>
    </row>
    <row r="12" ht="19.5" spans="1:15">
      <c r="A12" s="45"/>
      <c r="B12" s="3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45"/>
      <c r="B13" s="3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0</v>
      </c>
    </row>
    <row r="14" ht="19.5" spans="1:15">
      <c r="A14" s="45"/>
      <c r="B14" s="3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33">
        <f t="shared" si="0"/>
        <v>0</v>
      </c>
    </row>
    <row r="15" ht="19.5" spans="1:15">
      <c r="A15" s="15" t="s">
        <v>92</v>
      </c>
      <c r="B15" s="3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87">
        <f t="shared" si="0"/>
        <v>0</v>
      </c>
    </row>
    <row r="16" ht="21.75" spans="1:15">
      <c r="A16" s="17" t="s">
        <v>77</v>
      </c>
      <c r="B16" s="39">
        <f t="shared" ref="B16:O16" si="1">SUM(B4:B15)</f>
        <v>31</v>
      </c>
      <c r="C16" s="19">
        <f t="shared" si="1"/>
        <v>0</v>
      </c>
      <c r="D16" s="19">
        <f t="shared" si="1"/>
        <v>0</v>
      </c>
      <c r="E16" s="19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19">
        <f t="shared" si="1"/>
        <v>0</v>
      </c>
      <c r="N16" s="19">
        <f t="shared" si="1"/>
        <v>0</v>
      </c>
      <c r="O16" s="23">
        <f t="shared" si="1"/>
        <v>0</v>
      </c>
    </row>
  </sheetData>
  <mergeCells count="1">
    <mergeCell ref="A1:O1"/>
  </mergeCell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65" zoomScaleNormal="65" workbookViewId="0">
      <selection activeCell="A1" sqref="A1:O1"/>
    </sheetView>
  </sheetViews>
  <sheetFormatPr defaultColWidth="9.14285714285714" defaultRowHeight="15"/>
  <cols>
    <col min="1" max="1" width="51" customWidth="1"/>
    <col min="2" max="2" width="17" customWidth="1"/>
    <col min="3" max="3" width="18.2857142857143" customWidth="1"/>
    <col min="4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8.2857142857143" customWidth="1"/>
    <col min="9" max="9" width="16.5714285714286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3" t="s">
        <v>360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6" t="s">
        <v>361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41" t="s">
        <v>362</v>
      </c>
      <c r="B4" s="36">
        <v>20</v>
      </c>
      <c r="C4" s="9"/>
      <c r="D4" s="9">
        <v>6000</v>
      </c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15" si="0">SUM(C4:N4)</f>
        <v>6000</v>
      </c>
    </row>
    <row r="5" ht="19.5" spans="1:15">
      <c r="A5" s="45" t="s">
        <v>363</v>
      </c>
      <c r="B5" s="37">
        <v>26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0</v>
      </c>
    </row>
    <row r="6" ht="19.5" spans="1:15">
      <c r="A6" s="45" t="s">
        <v>364</v>
      </c>
      <c r="B6" s="37">
        <v>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0</v>
      </c>
    </row>
    <row r="7" ht="19.5" spans="1:15">
      <c r="A7" s="45" t="s">
        <v>365</v>
      </c>
      <c r="B7" s="37">
        <v>3</v>
      </c>
      <c r="C7" s="12">
        <v>162000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162000</v>
      </c>
    </row>
    <row r="8" ht="19.5" spans="1:15">
      <c r="A8" s="45" t="s">
        <v>366</v>
      </c>
      <c r="B8" s="37">
        <v>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45" t="s">
        <v>367</v>
      </c>
      <c r="B9" s="37">
        <v>8</v>
      </c>
      <c r="C9" s="12"/>
      <c r="D9" s="12"/>
      <c r="E9" s="12">
        <v>4500</v>
      </c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4500</v>
      </c>
    </row>
    <row r="10" ht="19.5" spans="1:15">
      <c r="A10" s="45" t="s">
        <v>368</v>
      </c>
      <c r="B10" s="37">
        <v>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45" t="s">
        <v>369</v>
      </c>
      <c r="B11" s="37">
        <v>4</v>
      </c>
      <c r="C11" s="12">
        <v>500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500</v>
      </c>
    </row>
    <row r="12" ht="19.5" spans="1:15">
      <c r="A12" s="45" t="s">
        <v>370</v>
      </c>
      <c r="B12" s="37">
        <v>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45" t="s">
        <v>371</v>
      </c>
      <c r="B13" s="37">
        <v>6000</v>
      </c>
      <c r="C13" s="12"/>
      <c r="D13" s="12"/>
      <c r="E13" s="12"/>
      <c r="F13" s="12"/>
      <c r="G13" s="12"/>
      <c r="H13" s="12">
        <v>150000</v>
      </c>
      <c r="I13" s="12"/>
      <c r="J13" s="12"/>
      <c r="K13" s="12"/>
      <c r="L13" s="12"/>
      <c r="M13" s="12"/>
      <c r="N13" s="12"/>
      <c r="O13" s="22">
        <f t="shared" si="0"/>
        <v>150000</v>
      </c>
    </row>
    <row r="14" ht="19.5" spans="1:15">
      <c r="A14" s="45" t="s">
        <v>372</v>
      </c>
      <c r="B14" s="37">
        <v>8</v>
      </c>
      <c r="C14" s="12"/>
      <c r="D14" s="12"/>
      <c r="E14" s="12"/>
      <c r="F14" s="12"/>
      <c r="G14" s="12">
        <v>12000</v>
      </c>
      <c r="H14" s="12"/>
      <c r="I14" s="12"/>
      <c r="J14" s="12"/>
      <c r="K14" s="12"/>
      <c r="L14" s="12"/>
      <c r="M14" s="12"/>
      <c r="N14" s="12"/>
      <c r="O14" s="33">
        <f t="shared" si="0"/>
        <v>12000</v>
      </c>
    </row>
    <row r="15" ht="19.5" spans="1:15">
      <c r="A15" s="15" t="s">
        <v>373</v>
      </c>
      <c r="B15" s="38">
        <v>1</v>
      </c>
      <c r="C15" s="16"/>
      <c r="D15" s="16"/>
      <c r="E15" s="16"/>
      <c r="F15" s="16"/>
      <c r="G15" s="16"/>
      <c r="H15" s="16"/>
      <c r="I15" s="16">
        <v>15000</v>
      </c>
      <c r="J15" s="16"/>
      <c r="K15" s="16"/>
      <c r="L15" s="16"/>
      <c r="M15" s="16"/>
      <c r="N15" s="16"/>
      <c r="O15" s="87">
        <f t="shared" si="0"/>
        <v>15000</v>
      </c>
    </row>
    <row r="16" ht="21.75" spans="1:15">
      <c r="A16" s="17" t="s">
        <v>77</v>
      </c>
      <c r="B16" s="39">
        <f t="shared" ref="B16:O16" si="1">SUM(B4:B15)</f>
        <v>6080</v>
      </c>
      <c r="C16" s="19">
        <f t="shared" si="1"/>
        <v>162500</v>
      </c>
      <c r="D16" s="19">
        <f t="shared" si="1"/>
        <v>6000</v>
      </c>
      <c r="E16" s="19">
        <f t="shared" si="1"/>
        <v>4500</v>
      </c>
      <c r="F16" s="19">
        <f t="shared" si="1"/>
        <v>0</v>
      </c>
      <c r="G16" s="19">
        <f t="shared" si="1"/>
        <v>12000</v>
      </c>
      <c r="H16" s="19">
        <f t="shared" si="1"/>
        <v>150000</v>
      </c>
      <c r="I16" s="19">
        <f t="shared" si="1"/>
        <v>15000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19">
        <f t="shared" si="1"/>
        <v>0</v>
      </c>
      <c r="N16" s="19">
        <f t="shared" si="1"/>
        <v>0</v>
      </c>
      <c r="O16" s="23">
        <f t="shared" si="1"/>
        <v>350000</v>
      </c>
    </row>
  </sheetData>
  <mergeCells count="1">
    <mergeCell ref="A1:O1"/>
  </mergeCells>
  <pageMargins left="0.75" right="0.75" top="1" bottom="1" header="0.5" footer="0.5"/>
  <headerFooter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zoomScale="65" zoomScaleNormal="65" workbookViewId="0">
      <pane xSplit="1" ySplit="3" topLeftCell="B4" activePane="bottomRight" state="frozen"/>
      <selection/>
      <selection pane="topRight"/>
      <selection pane="bottomLeft"/>
      <selection pane="bottomRight" activeCell="A1" sqref="A1:O1"/>
    </sheetView>
  </sheetViews>
  <sheetFormatPr defaultColWidth="9.14285714285714" defaultRowHeight="15"/>
  <cols>
    <col min="1" max="1" width="44.5714285714286" customWidth="1"/>
    <col min="2" max="2" width="17" customWidth="1"/>
    <col min="3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3" t="s">
        <v>374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3" t="s">
        <v>375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41" t="s">
        <v>376</v>
      </c>
      <c r="B4" s="36">
        <v>20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25" si="0">SUM(C4:N4)</f>
        <v>0</v>
      </c>
    </row>
    <row r="5" ht="19.5" spans="1:15">
      <c r="A5" s="45" t="s">
        <v>377</v>
      </c>
      <c r="B5" s="37">
        <v>10</v>
      </c>
      <c r="C5" s="12">
        <v>1300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1300</v>
      </c>
    </row>
    <row r="6" ht="19.5" spans="1:15">
      <c r="A6" s="45" t="s">
        <v>378</v>
      </c>
      <c r="B6" s="37">
        <v>6</v>
      </c>
      <c r="C6" s="12"/>
      <c r="D6" s="12">
        <v>1200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1200</v>
      </c>
    </row>
    <row r="7" ht="19.5" spans="1:15">
      <c r="A7" s="45" t="s">
        <v>379</v>
      </c>
      <c r="B7" s="37">
        <v>12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0</v>
      </c>
    </row>
    <row r="8" ht="19.5" spans="1:15">
      <c r="A8" s="45" t="s">
        <v>380</v>
      </c>
      <c r="B8" s="37">
        <v>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45" t="s">
        <v>381</v>
      </c>
      <c r="B9" s="37">
        <v>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45" t="s">
        <v>382</v>
      </c>
      <c r="B10" s="37">
        <v>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45" t="s">
        <v>383</v>
      </c>
      <c r="B11" s="37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0</v>
      </c>
    </row>
    <row r="12" ht="19.5" spans="1:15">
      <c r="A12" s="45" t="s">
        <v>384</v>
      </c>
      <c r="B12" s="37">
        <v>4</v>
      </c>
      <c r="C12" s="12"/>
      <c r="D12" s="12"/>
      <c r="E12" s="12">
        <v>2000</v>
      </c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2000</v>
      </c>
    </row>
    <row r="13" ht="19.5" spans="1:15">
      <c r="A13" s="45" t="s">
        <v>149</v>
      </c>
      <c r="B13" s="37">
        <v>5</v>
      </c>
      <c r="C13" s="12"/>
      <c r="D13" s="12">
        <v>500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500</v>
      </c>
    </row>
    <row r="14" ht="19.5" spans="1:15">
      <c r="A14" s="45" t="s">
        <v>385</v>
      </c>
      <c r="B14" s="37">
        <v>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0</v>
      </c>
    </row>
    <row r="15" ht="19.5" spans="1:15">
      <c r="A15" s="45" t="s">
        <v>386</v>
      </c>
      <c r="B15" s="37">
        <v>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2">
        <f t="shared" si="0"/>
        <v>0</v>
      </c>
    </row>
    <row r="16" ht="19.5" spans="1:15">
      <c r="A16" s="45"/>
      <c r="B16" s="3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2">
        <f t="shared" si="0"/>
        <v>0</v>
      </c>
    </row>
    <row r="17" ht="19.5" spans="1:15">
      <c r="A17" s="45"/>
      <c r="B17" s="3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2">
        <f t="shared" si="0"/>
        <v>0</v>
      </c>
    </row>
    <row r="18" ht="19.5" spans="1:15">
      <c r="A18" s="45"/>
      <c r="B18" s="3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2">
        <f t="shared" si="0"/>
        <v>0</v>
      </c>
    </row>
    <row r="19" ht="19.5" spans="1:15">
      <c r="A19" s="45"/>
      <c r="B19" s="3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2">
        <f t="shared" si="0"/>
        <v>0</v>
      </c>
    </row>
    <row r="20" ht="19.5" spans="1:15">
      <c r="A20" s="45"/>
      <c r="B20" s="3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2">
        <f t="shared" si="0"/>
        <v>0</v>
      </c>
    </row>
    <row r="21" ht="19.5" spans="1:15">
      <c r="A21" s="45"/>
      <c r="B21" s="3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>
        <f t="shared" si="0"/>
        <v>0</v>
      </c>
    </row>
    <row r="22" ht="19.5" spans="1:15">
      <c r="A22" s="45"/>
      <c r="B22" s="3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2">
        <f t="shared" si="0"/>
        <v>0</v>
      </c>
    </row>
    <row r="23" ht="19.5" spans="1:15">
      <c r="A23" s="45"/>
      <c r="B23" s="37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2">
        <f t="shared" si="0"/>
        <v>0</v>
      </c>
    </row>
    <row r="24" ht="19.5" spans="1:15">
      <c r="A24" s="45"/>
      <c r="B24" s="37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2">
        <f t="shared" si="0"/>
        <v>0</v>
      </c>
    </row>
    <row r="25" ht="19.5" spans="1:15">
      <c r="A25" s="15" t="s">
        <v>92</v>
      </c>
      <c r="B25" s="38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33">
        <f t="shared" si="0"/>
        <v>0</v>
      </c>
    </row>
    <row r="26" ht="21.75" spans="1:15">
      <c r="A26" s="17" t="s">
        <v>77</v>
      </c>
      <c r="B26" s="39">
        <f t="shared" ref="B26:O26" si="1">SUM(B4:B25)</f>
        <v>75</v>
      </c>
      <c r="C26" s="19">
        <f t="shared" si="1"/>
        <v>1300</v>
      </c>
      <c r="D26" s="19">
        <f t="shared" si="1"/>
        <v>1700</v>
      </c>
      <c r="E26" s="19">
        <f t="shared" si="1"/>
        <v>2000</v>
      </c>
      <c r="F26" s="19">
        <f t="shared" si="1"/>
        <v>0</v>
      </c>
      <c r="G26" s="19">
        <f t="shared" si="1"/>
        <v>0</v>
      </c>
      <c r="H26" s="19">
        <f t="shared" si="1"/>
        <v>0</v>
      </c>
      <c r="I26" s="19">
        <f t="shared" si="1"/>
        <v>0</v>
      </c>
      <c r="J26" s="19">
        <f t="shared" si="1"/>
        <v>0</v>
      </c>
      <c r="K26" s="19">
        <f t="shared" si="1"/>
        <v>0</v>
      </c>
      <c r="L26" s="19">
        <f t="shared" si="1"/>
        <v>0</v>
      </c>
      <c r="M26" s="19">
        <f t="shared" si="1"/>
        <v>0</v>
      </c>
      <c r="N26" s="19">
        <f t="shared" si="1"/>
        <v>0</v>
      </c>
      <c r="O26" s="23">
        <f t="shared" si="1"/>
        <v>5000</v>
      </c>
    </row>
  </sheetData>
  <mergeCells count="2">
    <mergeCell ref="A1:O1"/>
    <mergeCell ref="A2:O2"/>
  </mergeCells>
  <pageMargins left="0.75" right="0.75" top="1" bottom="1" header="0.5" footer="0.5"/>
  <headerFooter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zoomScale="65" zoomScaleNormal="65" workbookViewId="0">
      <selection activeCell="A1" sqref="A1:O1"/>
    </sheetView>
  </sheetViews>
  <sheetFormatPr defaultColWidth="9.14285714285714" defaultRowHeight="15"/>
  <cols>
    <col min="1" max="1" width="33.4285714285714" customWidth="1"/>
    <col min="2" max="2" width="17" customWidth="1"/>
    <col min="3" max="3" width="10" customWidth="1"/>
    <col min="4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14.8571428571429" customWidth="1"/>
    <col min="14" max="14" width="10.8571428571429" customWidth="1"/>
    <col min="15" max="15" width="20.2857142857143" customWidth="1"/>
  </cols>
  <sheetData>
    <row r="1" ht="21.75" spans="1:15">
      <c r="A1" s="3" t="s">
        <v>387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3" t="s">
        <v>388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41" t="s">
        <v>389</v>
      </c>
      <c r="B4" s="36">
        <v>2</v>
      </c>
      <c r="C4" s="9"/>
      <c r="D4" s="9">
        <v>300</v>
      </c>
      <c r="E4" s="9"/>
      <c r="F4" s="9"/>
      <c r="G4" s="9"/>
      <c r="H4" s="9"/>
      <c r="I4" s="9"/>
      <c r="J4" s="9"/>
      <c r="K4" s="9"/>
      <c r="L4" s="9"/>
      <c r="M4" s="9"/>
      <c r="N4" s="83"/>
      <c r="O4" s="86">
        <f t="shared" ref="O4:O14" si="0">SUM(C4:N4)</f>
        <v>300</v>
      </c>
    </row>
    <row r="5" ht="19.5" spans="1:15">
      <c r="A5" s="45" t="s">
        <v>390</v>
      </c>
      <c r="B5" s="37">
        <v>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9"/>
      <c r="O5" s="22">
        <f t="shared" si="0"/>
        <v>0</v>
      </c>
    </row>
    <row r="6" ht="19.5" spans="1:15">
      <c r="A6" s="45" t="s">
        <v>391</v>
      </c>
      <c r="B6" s="37">
        <v>15</v>
      </c>
      <c r="C6" s="12"/>
      <c r="D6" s="12">
        <v>400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400</v>
      </c>
    </row>
    <row r="7" ht="19.5" spans="1:15">
      <c r="A7" s="45" t="s">
        <v>339</v>
      </c>
      <c r="B7" s="37">
        <v>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0</v>
      </c>
    </row>
    <row r="8" ht="19.5" spans="1:15">
      <c r="A8" s="45" t="s">
        <v>392</v>
      </c>
      <c r="B8" s="37">
        <v>12</v>
      </c>
      <c r="C8" s="12"/>
      <c r="D8" s="12">
        <v>800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800</v>
      </c>
    </row>
    <row r="9" ht="19.5" spans="1:15">
      <c r="A9" s="45" t="s">
        <v>393</v>
      </c>
      <c r="B9" s="37">
        <v>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45" t="s">
        <v>394</v>
      </c>
      <c r="B10" s="37">
        <v>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>
        <v>500</v>
      </c>
      <c r="N10" s="12"/>
      <c r="O10" s="22">
        <f t="shared" si="0"/>
        <v>500</v>
      </c>
    </row>
    <row r="11" ht="19.5" spans="1:15">
      <c r="A11" s="45" t="s">
        <v>395</v>
      </c>
      <c r="B11" s="37">
        <v>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>
        <v>1500</v>
      </c>
      <c r="N11" s="12"/>
      <c r="O11" s="22">
        <f t="shared" si="0"/>
        <v>1500</v>
      </c>
    </row>
    <row r="12" ht="19.5" spans="1:15">
      <c r="A12" s="45" t="s">
        <v>163</v>
      </c>
      <c r="B12" s="37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45" t="s">
        <v>396</v>
      </c>
      <c r="B13" s="37">
        <v>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>
        <v>500</v>
      </c>
      <c r="N13" s="12"/>
      <c r="O13" s="33">
        <f t="shared" si="0"/>
        <v>500</v>
      </c>
    </row>
    <row r="14" ht="19.5" spans="1:15">
      <c r="A14" s="15" t="s">
        <v>92</v>
      </c>
      <c r="B14" s="38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87">
        <f t="shared" si="0"/>
        <v>0</v>
      </c>
    </row>
    <row r="15" ht="21.75" spans="1:15">
      <c r="A15" s="17" t="s">
        <v>77</v>
      </c>
      <c r="B15" s="39">
        <f t="shared" ref="B15:O15" si="1">SUM(B4:B14)</f>
        <v>56</v>
      </c>
      <c r="C15" s="19">
        <f t="shared" si="1"/>
        <v>0</v>
      </c>
      <c r="D15" s="19">
        <f t="shared" si="1"/>
        <v>1500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19">
        <f t="shared" si="1"/>
        <v>0</v>
      </c>
      <c r="I15" s="19">
        <f t="shared" si="1"/>
        <v>0</v>
      </c>
      <c r="J15" s="19">
        <f t="shared" si="1"/>
        <v>0</v>
      </c>
      <c r="K15" s="19">
        <f t="shared" si="1"/>
        <v>0</v>
      </c>
      <c r="L15" s="19">
        <f t="shared" si="1"/>
        <v>0</v>
      </c>
      <c r="M15" s="19">
        <f t="shared" si="1"/>
        <v>2500</v>
      </c>
      <c r="N15" s="19">
        <f t="shared" si="1"/>
        <v>0</v>
      </c>
      <c r="O15" s="23">
        <f t="shared" si="1"/>
        <v>4000</v>
      </c>
    </row>
  </sheetData>
  <mergeCells count="2">
    <mergeCell ref="A1:O1"/>
    <mergeCell ref="A2:O2"/>
  </mergeCell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zoomScale="65" zoomScaleNormal="65" workbookViewId="0">
      <selection activeCell="A1" sqref="A1:O2"/>
    </sheetView>
  </sheetViews>
  <sheetFormatPr defaultColWidth="9.14285714285714" defaultRowHeight="15"/>
  <cols>
    <col min="1" max="1" width="41.8571428571429" customWidth="1"/>
    <col min="2" max="2" width="17" customWidth="1"/>
    <col min="3" max="4" width="16.5714285714286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6.5714285714286" customWidth="1"/>
    <col min="10" max="10" width="16.2857142857143" customWidth="1"/>
    <col min="11" max="11" width="11.7142857142857" customWidth="1"/>
    <col min="12" max="12" width="14.8571428571429" customWidth="1"/>
    <col min="13" max="13" width="16.5714285714286" customWidth="1"/>
    <col min="14" max="14" width="10.8571428571429" customWidth="1"/>
    <col min="15" max="15" width="20.2857142857143" customWidth="1"/>
  </cols>
  <sheetData>
    <row r="1" ht="21.75" spans="1:15">
      <c r="A1" s="3" t="s">
        <v>397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3" t="s">
        <v>398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7" t="s">
        <v>399</v>
      </c>
      <c r="B4" s="36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>
        <v>500</v>
      </c>
      <c r="N4" s="76"/>
      <c r="O4" s="77">
        <f t="shared" ref="O4:O23" si="0">SUM(C4:N4)</f>
        <v>500</v>
      </c>
    </row>
    <row r="5" ht="19.5" spans="1:15">
      <c r="A5" s="10" t="s">
        <v>400</v>
      </c>
      <c r="B5" s="37">
        <v>1</v>
      </c>
      <c r="C5" s="69"/>
      <c r="D5" s="69">
        <v>1500</v>
      </c>
      <c r="E5" s="69"/>
      <c r="F5" s="69"/>
      <c r="G5" s="69"/>
      <c r="H5" s="69"/>
      <c r="I5" s="69"/>
      <c r="J5" s="69"/>
      <c r="K5" s="69"/>
      <c r="L5" s="69"/>
      <c r="M5" s="69"/>
      <c r="N5" s="78"/>
      <c r="O5" s="77">
        <f t="shared" si="0"/>
        <v>1500</v>
      </c>
    </row>
    <row r="6" ht="19.5" spans="1:15">
      <c r="A6" s="70" t="s">
        <v>401</v>
      </c>
      <c r="B6" s="71">
        <v>20</v>
      </c>
      <c r="C6" s="72"/>
      <c r="D6" s="72">
        <v>4000</v>
      </c>
      <c r="E6" s="72"/>
      <c r="F6" s="72"/>
      <c r="G6" s="72"/>
      <c r="H6" s="72"/>
      <c r="I6" s="72"/>
      <c r="J6" s="72"/>
      <c r="K6" s="72"/>
      <c r="L6" s="72"/>
      <c r="M6" s="72"/>
      <c r="N6" s="79"/>
      <c r="O6" s="80">
        <f t="shared" si="0"/>
        <v>4000</v>
      </c>
    </row>
    <row r="7" ht="19.5" spans="1:15">
      <c r="A7" s="70" t="s">
        <v>402</v>
      </c>
      <c r="B7" s="71">
        <v>7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9"/>
      <c r="O7" s="80">
        <f t="shared" si="0"/>
        <v>0</v>
      </c>
    </row>
    <row r="8" ht="19.5" spans="1:15">
      <c r="A8" s="70" t="s">
        <v>403</v>
      </c>
      <c r="B8" s="71">
        <v>2</v>
      </c>
      <c r="C8" s="72"/>
      <c r="D8" s="72"/>
      <c r="E8" s="72">
        <v>1500</v>
      </c>
      <c r="F8" s="72"/>
      <c r="G8" s="72"/>
      <c r="H8" s="72"/>
      <c r="I8" s="72"/>
      <c r="J8" s="72"/>
      <c r="K8" s="72"/>
      <c r="L8" s="72"/>
      <c r="M8" s="72"/>
      <c r="N8" s="79"/>
      <c r="O8" s="80">
        <f t="shared" si="0"/>
        <v>1500</v>
      </c>
    </row>
    <row r="9" ht="19.5" spans="1:15">
      <c r="A9" s="70" t="s">
        <v>404</v>
      </c>
      <c r="B9" s="71">
        <v>1</v>
      </c>
      <c r="C9" s="73"/>
      <c r="D9" s="73"/>
      <c r="E9" s="73"/>
      <c r="F9" s="73"/>
      <c r="G9" s="73"/>
      <c r="H9" s="73"/>
      <c r="I9" s="73">
        <v>1000</v>
      </c>
      <c r="J9" s="73"/>
      <c r="K9" s="73"/>
      <c r="L9" s="73"/>
      <c r="M9" s="73"/>
      <c r="N9" s="81"/>
      <c r="O9" s="80">
        <f t="shared" si="0"/>
        <v>1000</v>
      </c>
    </row>
    <row r="10" ht="19.5" spans="1:15">
      <c r="A10" s="70" t="s">
        <v>405</v>
      </c>
      <c r="B10" s="71">
        <v>20</v>
      </c>
      <c r="C10" s="73"/>
      <c r="D10" s="73"/>
      <c r="E10" s="73"/>
      <c r="F10" s="73"/>
      <c r="G10" s="73"/>
      <c r="H10" s="73">
        <v>500</v>
      </c>
      <c r="I10" s="73"/>
      <c r="J10" s="73"/>
      <c r="K10" s="73"/>
      <c r="L10" s="73"/>
      <c r="M10" s="73"/>
      <c r="N10" s="81"/>
      <c r="O10" s="80">
        <f t="shared" si="0"/>
        <v>500</v>
      </c>
    </row>
    <row r="11" ht="19.5" spans="1:15">
      <c r="A11" s="70" t="s">
        <v>406</v>
      </c>
      <c r="B11" s="71">
        <v>2</v>
      </c>
      <c r="C11" s="73"/>
      <c r="D11" s="73"/>
      <c r="E11" s="73"/>
      <c r="F11" s="73"/>
      <c r="G11" s="73"/>
      <c r="H11" s="73">
        <v>3000</v>
      </c>
      <c r="I11" s="73"/>
      <c r="J11" s="73"/>
      <c r="K11" s="73"/>
      <c r="L11" s="73"/>
      <c r="M11" s="73"/>
      <c r="N11" s="81"/>
      <c r="O11" s="80">
        <f t="shared" si="0"/>
        <v>3000</v>
      </c>
    </row>
    <row r="12" ht="19.5" spans="1:15">
      <c r="A12" s="70" t="s">
        <v>407</v>
      </c>
      <c r="B12" s="71">
        <v>2</v>
      </c>
      <c r="C12" s="73">
        <v>10000</v>
      </c>
      <c r="D12" s="73">
        <v>20000</v>
      </c>
      <c r="E12" s="73"/>
      <c r="F12" s="73"/>
      <c r="G12" s="73"/>
      <c r="H12" s="73"/>
      <c r="I12" s="73"/>
      <c r="J12" s="73"/>
      <c r="K12" s="73"/>
      <c r="L12" s="73"/>
      <c r="M12" s="73"/>
      <c r="N12" s="81"/>
      <c r="O12" s="80">
        <f t="shared" si="0"/>
        <v>30000</v>
      </c>
    </row>
    <row r="13" ht="19.5" spans="1:15">
      <c r="A13" s="70" t="s">
        <v>408</v>
      </c>
      <c r="B13" s="71">
        <v>8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>
        <v>10000</v>
      </c>
      <c r="N13" s="81"/>
      <c r="O13" s="80">
        <f t="shared" si="0"/>
        <v>10000</v>
      </c>
    </row>
    <row r="14" ht="19.5" spans="1:15">
      <c r="A14" s="70" t="s">
        <v>409</v>
      </c>
      <c r="B14" s="71">
        <v>4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81"/>
      <c r="O14" s="80">
        <f t="shared" si="0"/>
        <v>0</v>
      </c>
    </row>
    <row r="15" ht="19.5" spans="1:15">
      <c r="A15" s="70" t="s">
        <v>410</v>
      </c>
      <c r="B15" s="71">
        <v>7</v>
      </c>
      <c r="C15" s="73"/>
      <c r="D15" s="73"/>
      <c r="E15" s="73">
        <v>4000</v>
      </c>
      <c r="F15" s="73"/>
      <c r="G15" s="73"/>
      <c r="H15" s="73"/>
      <c r="I15" s="73">
        <v>4000</v>
      </c>
      <c r="J15" s="73"/>
      <c r="K15" s="73"/>
      <c r="L15" s="73">
        <v>4000</v>
      </c>
      <c r="M15" s="73"/>
      <c r="N15" s="81"/>
      <c r="O15" s="80">
        <f t="shared" si="0"/>
        <v>12000</v>
      </c>
    </row>
    <row r="16" ht="19.5" spans="1:15">
      <c r="A16" s="74" t="s">
        <v>411</v>
      </c>
      <c r="B16" s="75">
        <v>1</v>
      </c>
      <c r="C16" s="73"/>
      <c r="D16" s="73"/>
      <c r="E16" s="73"/>
      <c r="F16" s="73"/>
      <c r="G16" s="73"/>
      <c r="H16" s="73"/>
      <c r="I16" s="73">
        <v>8000</v>
      </c>
      <c r="J16" s="73"/>
      <c r="K16" s="73"/>
      <c r="L16" s="73"/>
      <c r="M16" s="73"/>
      <c r="N16" s="81"/>
      <c r="O16" s="80">
        <f t="shared" si="0"/>
        <v>8000</v>
      </c>
    </row>
    <row r="17" ht="19.5" spans="1:15">
      <c r="A17" s="74" t="s">
        <v>412</v>
      </c>
      <c r="B17" s="75">
        <v>1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81"/>
      <c r="O17" s="80">
        <f t="shared" si="0"/>
        <v>0</v>
      </c>
    </row>
    <row r="18" ht="19.5" spans="1:15">
      <c r="A18" s="74" t="s">
        <v>413</v>
      </c>
      <c r="B18" s="75">
        <v>1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81"/>
      <c r="O18" s="80">
        <f t="shared" si="0"/>
        <v>0</v>
      </c>
    </row>
    <row r="19" ht="19.5" spans="1:15">
      <c r="A19" s="74" t="s">
        <v>414</v>
      </c>
      <c r="B19" s="75">
        <v>3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>
        <v>2000</v>
      </c>
      <c r="N19" s="81"/>
      <c r="O19" s="80">
        <f t="shared" si="0"/>
        <v>2000</v>
      </c>
    </row>
    <row r="20" ht="19.5" spans="1:15">
      <c r="A20" s="13" t="s">
        <v>415</v>
      </c>
      <c r="B20" s="38">
        <v>11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82"/>
      <c r="O20" s="77">
        <f t="shared" si="0"/>
        <v>0</v>
      </c>
    </row>
    <row r="21" ht="19.5" spans="1:15">
      <c r="A21" s="13" t="s">
        <v>416</v>
      </c>
      <c r="B21" s="38">
        <v>2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82"/>
      <c r="O21" s="77">
        <f t="shared" si="0"/>
        <v>0</v>
      </c>
    </row>
    <row r="22" ht="19.5" spans="1:15">
      <c r="A22" s="13" t="s">
        <v>417</v>
      </c>
      <c r="B22" s="38">
        <v>2</v>
      </c>
      <c r="C22" s="12">
        <v>1500</v>
      </c>
      <c r="D22" s="12"/>
      <c r="E22" s="12"/>
      <c r="F22" s="12"/>
      <c r="G22" s="12"/>
      <c r="H22" s="12">
        <v>1500</v>
      </c>
      <c r="I22" s="12"/>
      <c r="J22" s="12"/>
      <c r="K22" s="12"/>
      <c r="L22" s="12"/>
      <c r="M22" s="12"/>
      <c r="N22" s="82"/>
      <c r="O22" s="77">
        <f t="shared" si="0"/>
        <v>3000</v>
      </c>
    </row>
    <row r="23" ht="19.5" spans="1:15">
      <c r="A23" s="15" t="s">
        <v>92</v>
      </c>
      <c r="B23" s="38">
        <v>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83"/>
      <c r="O23" s="84">
        <f t="shared" si="0"/>
        <v>0</v>
      </c>
    </row>
    <row r="24" ht="21.75" spans="1:15">
      <c r="A24" s="17" t="s">
        <v>77</v>
      </c>
      <c r="B24" s="39">
        <f t="shared" ref="B24:O24" si="1">SUM(B4:B23)</f>
        <v>97</v>
      </c>
      <c r="C24" s="19">
        <f t="shared" si="1"/>
        <v>11500</v>
      </c>
      <c r="D24" s="19">
        <f t="shared" si="1"/>
        <v>25500</v>
      </c>
      <c r="E24" s="19">
        <f t="shared" si="1"/>
        <v>5500</v>
      </c>
      <c r="F24" s="19">
        <f t="shared" si="1"/>
        <v>0</v>
      </c>
      <c r="G24" s="19">
        <f t="shared" si="1"/>
        <v>0</v>
      </c>
      <c r="H24" s="19">
        <f t="shared" si="1"/>
        <v>5000</v>
      </c>
      <c r="I24" s="19">
        <f t="shared" si="1"/>
        <v>13000</v>
      </c>
      <c r="J24" s="19">
        <f t="shared" si="1"/>
        <v>0</v>
      </c>
      <c r="K24" s="19">
        <f t="shared" si="1"/>
        <v>0</v>
      </c>
      <c r="L24" s="19">
        <f t="shared" si="1"/>
        <v>4000</v>
      </c>
      <c r="M24" s="19">
        <f t="shared" si="1"/>
        <v>12500</v>
      </c>
      <c r="N24" s="42">
        <f t="shared" si="1"/>
        <v>0</v>
      </c>
      <c r="O24" s="85">
        <f t="shared" si="1"/>
        <v>77000</v>
      </c>
    </row>
  </sheetData>
  <mergeCells count="2">
    <mergeCell ref="A1:O1"/>
    <mergeCell ref="A2:O2"/>
  </mergeCells>
  <pageMargins left="0.75" right="0.75" top="1" bottom="1" header="0.5" footer="0.5"/>
  <headerFooter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zoomScale="65" zoomScaleNormal="65" workbookViewId="0">
      <selection activeCell="A1" sqref="A1:O1"/>
    </sheetView>
  </sheetViews>
  <sheetFormatPr defaultColWidth="9.14285714285714" defaultRowHeight="15"/>
  <cols>
    <col min="1" max="1" width="42.7142857142857" customWidth="1"/>
    <col min="2" max="2" width="17" customWidth="1"/>
    <col min="3" max="3" width="14.8571428571429" customWidth="1"/>
    <col min="4" max="4" width="12.7142857142857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14.8571428571429" customWidth="1"/>
    <col min="14" max="14" width="10.8571428571429" customWidth="1"/>
    <col min="15" max="15" width="20.2857142857143" customWidth="1"/>
  </cols>
  <sheetData>
    <row r="1" ht="21.75" spans="1:15">
      <c r="A1" s="3" t="s">
        <v>418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3" t="s">
        <v>419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7" t="s">
        <v>420</v>
      </c>
      <c r="B4" s="36">
        <v>1</v>
      </c>
      <c r="C4" s="9"/>
      <c r="D4" s="9"/>
      <c r="E4" s="9"/>
      <c r="F4" s="9"/>
      <c r="G4" s="9"/>
      <c r="H4" s="9">
        <v>25000</v>
      </c>
      <c r="I4" s="9"/>
      <c r="J4" s="9"/>
      <c r="K4" s="9"/>
      <c r="L4" s="9"/>
      <c r="M4" s="9"/>
      <c r="N4" s="9"/>
      <c r="O4" s="22">
        <f t="shared" ref="O4:O14" si="0">SUM(C4:N4)</f>
        <v>25000</v>
      </c>
    </row>
    <row r="5" ht="19.5" spans="1:15">
      <c r="A5" s="10" t="s">
        <v>115</v>
      </c>
      <c r="B5" s="37">
        <v>10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0</v>
      </c>
    </row>
    <row r="6" ht="19.5" spans="1:15">
      <c r="A6" s="10" t="s">
        <v>421</v>
      </c>
      <c r="B6" s="37">
        <v>24</v>
      </c>
      <c r="C6" s="12"/>
      <c r="D6" s="12"/>
      <c r="E6" s="12"/>
      <c r="F6" s="12"/>
      <c r="G6" s="12"/>
      <c r="H6" s="12">
        <v>3000</v>
      </c>
      <c r="I6" s="12"/>
      <c r="J6" s="12"/>
      <c r="K6" s="12"/>
      <c r="L6" s="12"/>
      <c r="M6" s="12"/>
      <c r="N6" s="12"/>
      <c r="O6" s="22">
        <f t="shared" si="0"/>
        <v>3000</v>
      </c>
    </row>
    <row r="7" ht="19.5" spans="1:15">
      <c r="A7" s="10" t="s">
        <v>422</v>
      </c>
      <c r="B7" s="37">
        <v>24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0</v>
      </c>
    </row>
    <row r="8" ht="19.5" spans="1:15">
      <c r="A8" s="10" t="s">
        <v>423</v>
      </c>
      <c r="B8" s="37">
        <v>1230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10" t="s">
        <v>424</v>
      </c>
      <c r="B9" s="37">
        <v>500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10" t="s">
        <v>425</v>
      </c>
      <c r="B10" s="37">
        <v>2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10" t="s">
        <v>426</v>
      </c>
      <c r="B11" s="37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>
        <v>3500</v>
      </c>
      <c r="N11" s="12"/>
      <c r="O11" s="22">
        <f t="shared" si="0"/>
        <v>3500</v>
      </c>
    </row>
    <row r="12" ht="19.5" spans="1:15">
      <c r="A12" s="10"/>
      <c r="B12" s="3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10"/>
      <c r="B13" s="3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0</v>
      </c>
    </row>
    <row r="14" ht="19.5" spans="1:15">
      <c r="A14" s="15" t="s">
        <v>92</v>
      </c>
      <c r="B14" s="38"/>
      <c r="C14" s="16">
        <v>2500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33">
        <f t="shared" si="0"/>
        <v>2500</v>
      </c>
    </row>
    <row r="15" ht="21.75" spans="1:15">
      <c r="A15" s="17" t="s">
        <v>77</v>
      </c>
      <c r="B15" s="39">
        <f t="shared" ref="B15:O15" si="1">SUM(B4:B14)</f>
        <v>1792</v>
      </c>
      <c r="C15" s="19">
        <f t="shared" si="1"/>
        <v>2500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19">
        <f t="shared" si="1"/>
        <v>28000</v>
      </c>
      <c r="I15" s="19">
        <f t="shared" si="1"/>
        <v>0</v>
      </c>
      <c r="J15" s="19">
        <f t="shared" si="1"/>
        <v>0</v>
      </c>
      <c r="K15" s="19">
        <f t="shared" si="1"/>
        <v>0</v>
      </c>
      <c r="L15" s="19">
        <f t="shared" si="1"/>
        <v>0</v>
      </c>
      <c r="M15" s="19">
        <f t="shared" si="1"/>
        <v>3500</v>
      </c>
      <c r="N15" s="19">
        <f t="shared" si="1"/>
        <v>0</v>
      </c>
      <c r="O15" s="23">
        <f t="shared" si="1"/>
        <v>34000</v>
      </c>
    </row>
  </sheetData>
  <mergeCells count="2">
    <mergeCell ref="A1:O1"/>
    <mergeCell ref="A2:O2"/>
  </mergeCells>
  <pageMargins left="0.75" right="0.75" top="1" bottom="1" header="0.5" footer="0.5"/>
  <headerFooter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zoomScale="65" zoomScaleNormal="65" workbookViewId="0">
      <selection activeCell="L28" sqref="L28"/>
    </sheetView>
  </sheetViews>
  <sheetFormatPr defaultColWidth="9.14285714285714" defaultRowHeight="15"/>
  <cols>
    <col min="1" max="1" width="60.7142857142857" customWidth="1"/>
    <col min="2" max="2" width="17" customWidth="1"/>
    <col min="3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3" t="s">
        <v>427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3" t="s">
        <v>428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7" t="s">
        <v>429</v>
      </c>
      <c r="B4" s="36">
        <v>4</v>
      </c>
      <c r="C4" s="9"/>
      <c r="D4" s="9">
        <v>1500</v>
      </c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19" si="0">SUM(C4:N4)</f>
        <v>1500</v>
      </c>
    </row>
    <row r="5" ht="19.5" spans="1:15">
      <c r="A5" s="10" t="s">
        <v>430</v>
      </c>
      <c r="B5" s="37">
        <v>3</v>
      </c>
      <c r="C5" s="12"/>
      <c r="D5" s="12">
        <v>500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500</v>
      </c>
    </row>
    <row r="6" ht="19.5" spans="1:15">
      <c r="A6" s="10" t="s">
        <v>431</v>
      </c>
      <c r="B6" s="37">
        <v>2</v>
      </c>
      <c r="C6" s="12"/>
      <c r="D6" s="12">
        <v>400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400</v>
      </c>
    </row>
    <row r="7" ht="19.5" spans="1:15">
      <c r="A7" s="10" t="s">
        <v>432</v>
      </c>
      <c r="B7" s="37">
        <v>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0</v>
      </c>
    </row>
    <row r="8" ht="19.5" spans="1:15">
      <c r="A8" s="10" t="s">
        <v>433</v>
      </c>
      <c r="B8" s="37">
        <v>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10" t="s">
        <v>163</v>
      </c>
      <c r="B9" s="37">
        <v>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10" t="s">
        <v>434</v>
      </c>
      <c r="B10" s="37">
        <v>4</v>
      </c>
      <c r="C10" s="12">
        <v>400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400</v>
      </c>
    </row>
    <row r="11" ht="19.5" spans="1:15">
      <c r="A11" s="10" t="s">
        <v>258</v>
      </c>
      <c r="B11" s="37">
        <v>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0</v>
      </c>
    </row>
    <row r="12" ht="19.5" spans="1:15">
      <c r="A12" s="10" t="s">
        <v>435</v>
      </c>
      <c r="B12" s="37">
        <v>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10" t="s">
        <v>436</v>
      </c>
      <c r="B13" s="37">
        <v>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0</v>
      </c>
    </row>
    <row r="14" ht="19.5" spans="1:15">
      <c r="A14" s="45" t="s">
        <v>437</v>
      </c>
      <c r="B14" s="37">
        <v>1</v>
      </c>
      <c r="C14" s="12"/>
      <c r="D14" s="12">
        <v>300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300</v>
      </c>
    </row>
    <row r="15" ht="19.5" spans="1:15">
      <c r="A15" s="45" t="s">
        <v>438</v>
      </c>
      <c r="B15" s="37">
        <v>250</v>
      </c>
      <c r="C15" s="12"/>
      <c r="D15" s="12"/>
      <c r="E15" s="12"/>
      <c r="F15" s="12"/>
      <c r="G15" s="12">
        <v>3500</v>
      </c>
      <c r="H15" s="12"/>
      <c r="I15" s="12"/>
      <c r="J15" s="12"/>
      <c r="K15" s="12"/>
      <c r="L15" s="12"/>
      <c r="M15" s="12"/>
      <c r="N15" s="12"/>
      <c r="O15" s="22">
        <f t="shared" si="0"/>
        <v>3500</v>
      </c>
    </row>
    <row r="16" ht="19.5" spans="1:15">
      <c r="A16" s="45" t="s">
        <v>255</v>
      </c>
      <c r="B16" s="37">
        <v>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2">
        <f t="shared" si="0"/>
        <v>0</v>
      </c>
    </row>
    <row r="17" ht="19.5" spans="1:15">
      <c r="A17" s="45" t="s">
        <v>257</v>
      </c>
      <c r="B17" s="37">
        <v>2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2">
        <f t="shared" si="0"/>
        <v>0</v>
      </c>
    </row>
    <row r="18" ht="19.5" spans="1:15">
      <c r="A18" s="45" t="s">
        <v>439</v>
      </c>
      <c r="B18" s="3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2">
        <f t="shared" si="0"/>
        <v>0</v>
      </c>
    </row>
    <row r="19" ht="19.5" spans="1:15">
      <c r="A19" s="15" t="s">
        <v>92</v>
      </c>
      <c r="B19" s="38"/>
      <c r="C19" s="16">
        <v>1000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33">
        <f t="shared" si="0"/>
        <v>1000</v>
      </c>
    </row>
    <row r="20" ht="21.75" spans="1:15">
      <c r="A20" s="17" t="s">
        <v>77</v>
      </c>
      <c r="B20" s="39">
        <f t="shared" ref="B20:O20" si="1">SUM(B4:B19)</f>
        <v>287</v>
      </c>
      <c r="C20" s="19">
        <f t="shared" si="1"/>
        <v>1400</v>
      </c>
      <c r="D20" s="19">
        <f t="shared" si="1"/>
        <v>2700</v>
      </c>
      <c r="E20" s="19">
        <f t="shared" si="1"/>
        <v>0</v>
      </c>
      <c r="F20" s="19">
        <f t="shared" si="1"/>
        <v>0</v>
      </c>
      <c r="G20" s="19">
        <f t="shared" si="1"/>
        <v>3500</v>
      </c>
      <c r="H20" s="19">
        <f t="shared" si="1"/>
        <v>0</v>
      </c>
      <c r="I20" s="19">
        <f t="shared" si="1"/>
        <v>0</v>
      </c>
      <c r="J20" s="19">
        <f t="shared" si="1"/>
        <v>0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0</v>
      </c>
      <c r="O20" s="23">
        <f t="shared" si="1"/>
        <v>7600</v>
      </c>
    </row>
  </sheetData>
  <mergeCells count="2">
    <mergeCell ref="A1:O1"/>
    <mergeCell ref="A2:O2"/>
  </mergeCell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5"/>
  <sheetViews>
    <sheetView tabSelected="1" zoomScale="70" zoomScaleNormal="70" workbookViewId="0">
      <pane xSplit="1" ySplit="2" topLeftCell="G24" activePane="bottomRight" state="frozen"/>
      <selection/>
      <selection pane="topRight"/>
      <selection pane="bottomLeft"/>
      <selection pane="bottomRight" activeCell="A40" sqref="A40"/>
    </sheetView>
  </sheetViews>
  <sheetFormatPr defaultColWidth="9.1047619047619" defaultRowHeight="15"/>
  <cols>
    <col min="1" max="1" width="48.552380952381" style="142" customWidth="1"/>
    <col min="2" max="2" width="17" style="142" customWidth="1"/>
    <col min="3" max="3" width="24.3333333333333" style="142" customWidth="1"/>
    <col min="4" max="4" width="23.3333333333333" style="142"/>
    <col min="5" max="8" width="23.3333333333333" style="142" customWidth="1"/>
    <col min="9" max="9" width="23.3333333333333" style="142"/>
    <col min="10" max="10" width="21.6666666666667" style="142" customWidth="1"/>
    <col min="11" max="11" width="23" style="142" customWidth="1"/>
    <col min="12" max="12" width="21.4380952380952" style="142" customWidth="1"/>
    <col min="13" max="14" width="21" style="142" customWidth="1"/>
    <col min="15" max="15" width="26.6666666666667" style="142" customWidth="1"/>
    <col min="16" max="16" width="16.4380952380952" style="142" customWidth="1"/>
    <col min="17" max="16384" width="9.1047619047619" style="142"/>
  </cols>
  <sheetData>
    <row r="1" ht="68" customHeight="1" spans="1:15">
      <c r="A1" s="143" t="s">
        <v>22</v>
      </c>
      <c r="B1" s="6" t="s">
        <v>2</v>
      </c>
      <c r="C1" s="95" t="s">
        <v>23</v>
      </c>
      <c r="D1" s="95" t="s">
        <v>24</v>
      </c>
      <c r="E1" s="95" t="s">
        <v>25</v>
      </c>
      <c r="F1" s="95" t="s">
        <v>26</v>
      </c>
      <c r="G1" s="95" t="s">
        <v>27</v>
      </c>
      <c r="H1" s="95" t="s">
        <v>28</v>
      </c>
      <c r="I1" s="95" t="s">
        <v>29</v>
      </c>
      <c r="J1" s="95" t="s">
        <v>30</v>
      </c>
      <c r="K1" s="95" t="s">
        <v>31</v>
      </c>
      <c r="L1" s="95" t="s">
        <v>32</v>
      </c>
      <c r="M1" s="95" t="s">
        <v>33</v>
      </c>
      <c r="N1" s="95" t="s">
        <v>34</v>
      </c>
      <c r="O1" s="96" t="s">
        <v>35</v>
      </c>
    </row>
    <row r="2" ht="42" customHeight="1" spans="1:15">
      <c r="A2" s="144" t="s">
        <v>36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59"/>
    </row>
    <row r="3" ht="21.75" spans="1:15">
      <c r="A3" s="146" t="s">
        <v>37</v>
      </c>
      <c r="B3" s="147">
        <f>BarracaoCaroco!$B$16</f>
        <v>151</v>
      </c>
      <c r="C3" s="148">
        <f>BarracaoCaroco!C16</f>
        <v>1700</v>
      </c>
      <c r="D3" s="148">
        <f>BarracaoCaroco!D16</f>
        <v>0</v>
      </c>
      <c r="E3" s="148">
        <f>BarracaoCaroco!E16</f>
        <v>0</v>
      </c>
      <c r="F3" s="148">
        <f>BarracaoCaroco!F16</f>
        <v>1000</v>
      </c>
      <c r="G3" s="148">
        <f>BarracaoCaroco!G16</f>
        <v>12000</v>
      </c>
      <c r="H3" s="148">
        <f>BarracaoCaroco!H16</f>
        <v>12500</v>
      </c>
      <c r="I3" s="148">
        <f>BarracaoCaroco!I16</f>
        <v>0</v>
      </c>
      <c r="J3" s="148">
        <f>BarracaoCaroco!J16</f>
        <v>0</v>
      </c>
      <c r="K3" s="148">
        <f>BarracaoCaroco!K16</f>
        <v>0</v>
      </c>
      <c r="L3" s="148">
        <f>BarracaoCaroco!L16</f>
        <v>7800</v>
      </c>
      <c r="M3" s="148">
        <f>BarracaoCaroco!M16</f>
        <v>0</v>
      </c>
      <c r="N3" s="148">
        <f>BarracaoCaroco!N16</f>
        <v>0</v>
      </c>
      <c r="O3" s="160">
        <f t="shared" ref="O3:O36" si="0">SUM(C3:N3)</f>
        <v>35000</v>
      </c>
    </row>
    <row r="4" ht="21.75" spans="1:15">
      <c r="A4" s="149" t="s">
        <v>38</v>
      </c>
      <c r="B4" s="150">
        <f>CasaBomba!B16</f>
        <v>84</v>
      </c>
      <c r="C4" s="151">
        <f>CasaBomba!C16</f>
        <v>2150</v>
      </c>
      <c r="D4" s="151">
        <f>CasaBomba!D16</f>
        <v>700</v>
      </c>
      <c r="E4" s="151">
        <f>CasaBomba!E16</f>
        <v>400</v>
      </c>
      <c r="F4" s="151">
        <f>CasaBomba!F16</f>
        <v>0</v>
      </c>
      <c r="G4" s="151">
        <f>CasaBomba!G16</f>
        <v>13373.8</v>
      </c>
      <c r="H4" s="151">
        <f>CasaBomba!H16</f>
        <v>3000</v>
      </c>
      <c r="I4" s="151">
        <f>CasaBomba!I16</f>
        <v>0</v>
      </c>
      <c r="J4" s="151">
        <f>CasaBomba!J16</f>
        <v>0</v>
      </c>
      <c r="K4" s="161">
        <f>CasaBomba!K16</f>
        <v>200</v>
      </c>
      <c r="L4" s="151">
        <f>CasaBomba!L16</f>
        <v>5800</v>
      </c>
      <c r="M4" s="151">
        <f>CasaBomba!M16</f>
        <v>200</v>
      </c>
      <c r="N4" s="151">
        <f>CasaBomba!N16</f>
        <v>200</v>
      </c>
      <c r="O4" s="160">
        <f t="shared" si="0"/>
        <v>26023.8</v>
      </c>
    </row>
    <row r="5" ht="21.75" spans="1:15">
      <c r="A5" s="149" t="s">
        <v>39</v>
      </c>
      <c r="B5" s="150">
        <f>Caldeira!B21</f>
        <v>236</v>
      </c>
      <c r="C5" s="151">
        <f>Caldeira!C21</f>
        <v>500</v>
      </c>
      <c r="D5" s="151">
        <f>Caldeira!D21</f>
        <v>0</v>
      </c>
      <c r="E5" s="151">
        <f>Caldeira!E21</f>
        <v>0</v>
      </c>
      <c r="F5" s="151">
        <f>Caldeira!F21</f>
        <v>650</v>
      </c>
      <c r="G5" s="151">
        <f>Caldeira!G21</f>
        <v>3470</v>
      </c>
      <c r="H5" s="151">
        <f>Caldeira!H21</f>
        <v>680</v>
      </c>
      <c r="I5" s="151">
        <f>Caldeira!I21</f>
        <v>48900</v>
      </c>
      <c r="J5" s="151">
        <f>Caldeira!J21</f>
        <v>0</v>
      </c>
      <c r="K5" s="151">
        <f>Caldeira!K21</f>
        <v>0</v>
      </c>
      <c r="L5" s="151">
        <f>Caldeira!L21</f>
        <v>2300</v>
      </c>
      <c r="M5" s="151">
        <f>Caldeira!M21</f>
        <v>13500</v>
      </c>
      <c r="N5" s="151">
        <f>Caldeira!N21</f>
        <v>0</v>
      </c>
      <c r="O5" s="160">
        <f t="shared" si="0"/>
        <v>70000</v>
      </c>
    </row>
    <row r="6" ht="21.75" spans="1:15">
      <c r="A6" s="149" t="s">
        <v>40</v>
      </c>
      <c r="B6" s="150">
        <f>Piranha!B21</f>
        <v>384</v>
      </c>
      <c r="C6" s="151">
        <f>Piranha!C21</f>
        <v>0</v>
      </c>
      <c r="D6" s="151">
        <f>Piranha!D21</f>
        <v>1000</v>
      </c>
      <c r="E6" s="151">
        <f>Piranha!E21</f>
        <v>10000</v>
      </c>
      <c r="F6" s="151">
        <f>Piranha!F21</f>
        <v>3000</v>
      </c>
      <c r="G6" s="151">
        <f>Piranha!G21</f>
        <v>1000</v>
      </c>
      <c r="H6" s="151">
        <f>Piranha!H21</f>
        <v>6000</v>
      </c>
      <c r="I6" s="151">
        <f>Piranha!I21</f>
        <v>1000</v>
      </c>
      <c r="J6" s="151">
        <f>Piranha!J21</f>
        <v>0</v>
      </c>
      <c r="K6" s="151">
        <f>Piranha!K21</f>
        <v>0</v>
      </c>
      <c r="L6" s="151">
        <f>Piranha!L21</f>
        <v>0</v>
      </c>
      <c r="M6" s="151">
        <f>Piranha!M21</f>
        <v>0</v>
      </c>
      <c r="N6" s="151">
        <f>Piranha!N21</f>
        <v>0</v>
      </c>
      <c r="O6" s="160">
        <f t="shared" si="0"/>
        <v>22000</v>
      </c>
    </row>
    <row r="7" ht="21.75" spans="1:15">
      <c r="A7" s="146" t="s">
        <v>41</v>
      </c>
      <c r="B7" s="150">
        <f>PrensaCaroco!B16</f>
        <v>155</v>
      </c>
      <c r="C7" s="151">
        <f>PrensaCaroco!C16</f>
        <v>2000</v>
      </c>
      <c r="D7" s="151">
        <f>PrensaCaroco!D16</f>
        <v>2100</v>
      </c>
      <c r="E7" s="151">
        <f>PrensaCaroco!E16</f>
        <v>0</v>
      </c>
      <c r="F7" s="151">
        <f>PrensaCaroco!F16</f>
        <v>1000</v>
      </c>
      <c r="G7" s="151">
        <f>PrensaCaroco!G16</f>
        <v>1900</v>
      </c>
      <c r="H7" s="151">
        <f>PrensaCaroco!H16</f>
        <v>0</v>
      </c>
      <c r="I7" s="151">
        <f>PrensaCaroco!I16</f>
        <v>0</v>
      </c>
      <c r="J7" s="151">
        <f>PrensaCaroco!J16</f>
        <v>0</v>
      </c>
      <c r="K7" s="151">
        <f>PrensaCaroco!K16</f>
        <v>0</v>
      </c>
      <c r="L7" s="151">
        <f>PrensaCaroco!L16</f>
        <v>3000</v>
      </c>
      <c r="M7" s="151">
        <f>PrensaCaroco!M16</f>
        <v>0</v>
      </c>
      <c r="N7" s="151">
        <f>PrensaCaroco!N16</f>
        <v>0</v>
      </c>
      <c r="O7" s="160">
        <f t="shared" si="0"/>
        <v>10000</v>
      </c>
    </row>
    <row r="8" ht="21.75" spans="1:15">
      <c r="A8" s="149" t="s">
        <v>42</v>
      </c>
      <c r="B8" s="150">
        <f>HotBoxValvula!B21</f>
        <v>37</v>
      </c>
      <c r="C8" s="151">
        <f>HotBoxValvula!C21</f>
        <v>0</v>
      </c>
      <c r="D8" s="151">
        <f>HotBoxValvula!D21</f>
        <v>1500</v>
      </c>
      <c r="E8" s="151">
        <f>HotBoxValvula!E21</f>
        <v>0</v>
      </c>
      <c r="F8" s="151">
        <f>HotBoxValvula!F21</f>
        <v>0</v>
      </c>
      <c r="G8" s="151">
        <f>HotBoxValvula!G21</f>
        <v>0</v>
      </c>
      <c r="H8" s="151">
        <f>HotBoxValvula!H21</f>
        <v>0</v>
      </c>
      <c r="I8" s="151">
        <f>HotBoxValvula!I21</f>
        <v>0</v>
      </c>
      <c r="J8" s="151">
        <f>HotBoxValvula!J21</f>
        <v>0</v>
      </c>
      <c r="K8" s="151">
        <f>HotBoxValvula!K21</f>
        <v>0</v>
      </c>
      <c r="L8" s="151">
        <f>HotBoxValvula!L21</f>
        <v>0</v>
      </c>
      <c r="M8" s="151">
        <f>HotBoxValvula!M21</f>
        <v>0</v>
      </c>
      <c r="N8" s="151">
        <f>HotBoxValvula!N21</f>
        <v>0</v>
      </c>
      <c r="O8" s="160">
        <f t="shared" si="0"/>
        <v>1500</v>
      </c>
    </row>
    <row r="9" ht="21.75" spans="1:15">
      <c r="A9" s="149" t="s">
        <v>43</v>
      </c>
      <c r="B9" s="150">
        <f>TorreSecagem!B14</f>
        <v>23</v>
      </c>
      <c r="C9" s="151">
        <f>TorreSecagem!C14</f>
        <v>0</v>
      </c>
      <c r="D9" s="151">
        <f>TorreSecagem!D14</f>
        <v>0</v>
      </c>
      <c r="E9" s="151">
        <f>TorreSecagem!E14</f>
        <v>0</v>
      </c>
      <c r="F9" s="151">
        <f>TorreSecagem!F14</f>
        <v>0</v>
      </c>
      <c r="G9" s="151">
        <f>TorreSecagem!G14</f>
        <v>0</v>
      </c>
      <c r="H9" s="151">
        <f>TorreSecagem!H14</f>
        <v>0</v>
      </c>
      <c r="I9" s="151">
        <f>TorreSecagem!I14</f>
        <v>0</v>
      </c>
      <c r="J9" s="151">
        <f>TorreSecagem!J14</f>
        <v>0</v>
      </c>
      <c r="K9" s="151">
        <f>TorreSecagem!K14</f>
        <v>0</v>
      </c>
      <c r="L9" s="151">
        <f>TorreSecagem!L14</f>
        <v>2000</v>
      </c>
      <c r="M9" s="151">
        <f>TorreSecagem!M14</f>
        <v>0</v>
      </c>
      <c r="N9" s="151">
        <f>TorreSecagem!N14</f>
        <v>0</v>
      </c>
      <c r="O9" s="160">
        <f t="shared" si="0"/>
        <v>2000</v>
      </c>
    </row>
    <row r="10" ht="21.75" spans="1:15">
      <c r="A10" s="149" t="s">
        <v>44</v>
      </c>
      <c r="B10" s="150">
        <f>BatedorHorizontal!B36</f>
        <v>285</v>
      </c>
      <c r="C10" s="151">
        <f>BatedorHorizontal!C36</f>
        <v>8500</v>
      </c>
      <c r="D10" s="151">
        <f>BatedorHorizontal!D36</f>
        <v>0</v>
      </c>
      <c r="E10" s="151">
        <f>BatedorHorizontal!E36</f>
        <v>600</v>
      </c>
      <c r="F10" s="151">
        <f>BatedorHorizontal!F36</f>
        <v>1700</v>
      </c>
      <c r="G10" s="151">
        <f>BatedorHorizontal!G36</f>
        <v>700</v>
      </c>
      <c r="H10" s="151">
        <f>BatedorHorizontal!H36</f>
        <v>0</v>
      </c>
      <c r="I10" s="151">
        <f>BatedorHorizontal!I36</f>
        <v>0</v>
      </c>
      <c r="J10" s="151">
        <f>BatedorHorizontal!J36</f>
        <v>0</v>
      </c>
      <c r="K10" s="151">
        <f>BatedorHorizontal!K36</f>
        <v>0</v>
      </c>
      <c r="L10" s="151">
        <f>BatedorHorizontal!L36</f>
        <v>0</v>
      </c>
      <c r="M10" s="151">
        <f>BatedorHorizontal!M36</f>
        <v>0</v>
      </c>
      <c r="N10" s="151">
        <f>BatedorHorizontal!N36</f>
        <v>0</v>
      </c>
      <c r="O10" s="160">
        <f t="shared" si="0"/>
        <v>11500</v>
      </c>
    </row>
    <row r="11" ht="21.75" spans="1:15">
      <c r="A11" s="149" t="s">
        <v>45</v>
      </c>
      <c r="B11" s="150">
        <f>BatedorInclinado!B35</f>
        <v>300</v>
      </c>
      <c r="C11" s="151">
        <f>BatedorInclinado!C35</f>
        <v>1500</v>
      </c>
      <c r="D11" s="151">
        <f>BatedorInclinado!D35</f>
        <v>4600</v>
      </c>
      <c r="E11" s="151">
        <f>BatedorInclinado!E35</f>
        <v>300</v>
      </c>
      <c r="F11" s="151">
        <f>BatedorInclinado!F35</f>
        <v>3500</v>
      </c>
      <c r="G11" s="151">
        <f>BatedorInclinado!G35</f>
        <v>0</v>
      </c>
      <c r="H11" s="151">
        <f>BatedorInclinado!H35</f>
        <v>1000</v>
      </c>
      <c r="I11" s="151">
        <f>BatedorInclinado!I35</f>
        <v>2600</v>
      </c>
      <c r="J11" s="151">
        <f>BatedorInclinado!J35</f>
        <v>500</v>
      </c>
      <c r="K11" s="151">
        <f>BatedorInclinado!K35</f>
        <v>8000</v>
      </c>
      <c r="L11" s="151">
        <f>BatedorInclinado!L35</f>
        <v>0</v>
      </c>
      <c r="M11" s="151">
        <f>BatedorInclinado!M35</f>
        <v>0</v>
      </c>
      <c r="N11" s="151">
        <f>BatedorInclinado!N35</f>
        <v>0</v>
      </c>
      <c r="O11" s="160">
        <f t="shared" si="0"/>
        <v>22000</v>
      </c>
    </row>
    <row r="12" ht="21.75" spans="1:15">
      <c r="A12" s="149" t="s">
        <v>46</v>
      </c>
      <c r="B12" s="150">
        <f>HL!B21</f>
        <v>205</v>
      </c>
      <c r="C12" s="151">
        <f>HL!C21</f>
        <v>0</v>
      </c>
      <c r="D12" s="151">
        <f>HL!D21</f>
        <v>11000</v>
      </c>
      <c r="E12" s="151">
        <f>HL!E21</f>
        <v>1000</v>
      </c>
      <c r="F12" s="151">
        <f>HL!F21</f>
        <v>1500</v>
      </c>
      <c r="G12" s="151">
        <f>HL!G21</f>
        <v>3000</v>
      </c>
      <c r="H12" s="151">
        <f>HL!H21</f>
        <v>3000</v>
      </c>
      <c r="I12" s="151">
        <f>HL!I21</f>
        <v>0</v>
      </c>
      <c r="J12" s="151">
        <f>HL!J21</f>
        <v>0</v>
      </c>
      <c r="K12" s="151">
        <f>HL!K21</f>
        <v>0</v>
      </c>
      <c r="L12" s="151">
        <f>HL!L21</f>
        <v>0</v>
      </c>
      <c r="M12" s="151">
        <f>HL!M21</f>
        <v>0</v>
      </c>
      <c r="N12" s="151">
        <f>HL!N21</f>
        <v>2500</v>
      </c>
      <c r="O12" s="160">
        <f t="shared" si="0"/>
        <v>22000</v>
      </c>
    </row>
    <row r="13" ht="21.75" spans="1:15">
      <c r="A13" s="149" t="s">
        <v>47</v>
      </c>
      <c r="B13" s="150">
        <f>RoscaAlimentadora!B18</f>
        <v>46</v>
      </c>
      <c r="C13" s="151">
        <f>RoscaAlimentadora!C18</f>
        <v>0</v>
      </c>
      <c r="D13" s="151">
        <f>RoscaAlimentadora!D18</f>
        <v>3200</v>
      </c>
      <c r="E13" s="151">
        <f>RoscaAlimentadora!E18</f>
        <v>3800</v>
      </c>
      <c r="F13" s="151">
        <f>RoscaAlimentadora!F18</f>
        <v>0</v>
      </c>
      <c r="G13" s="151">
        <f>RoscaAlimentadora!G18</f>
        <v>0</v>
      </c>
      <c r="H13" s="151">
        <f>RoscaAlimentadora!H18</f>
        <v>3500</v>
      </c>
      <c r="I13" s="151">
        <f>RoscaAlimentadora!I18</f>
        <v>0</v>
      </c>
      <c r="J13" s="151">
        <f>RoscaAlimentadora!J18</f>
        <v>0</v>
      </c>
      <c r="K13" s="151">
        <f>RoscaAlimentadora!K18</f>
        <v>0</v>
      </c>
      <c r="L13" s="151">
        <f>RoscaAlimentadora!L18</f>
        <v>0</v>
      </c>
      <c r="M13" s="151">
        <f>RoscaAlimentadora!M18</f>
        <v>0</v>
      </c>
      <c r="N13" s="151">
        <f>RoscaAlimentadora!N18</f>
        <v>0</v>
      </c>
      <c r="O13" s="160">
        <f t="shared" si="0"/>
        <v>10500</v>
      </c>
    </row>
    <row r="14" ht="21.75" spans="1:15">
      <c r="A14" s="149" t="s">
        <v>48</v>
      </c>
      <c r="B14" s="150">
        <f>AlimentadorLinha001!B43</f>
        <v>311</v>
      </c>
      <c r="C14" s="151">
        <f>AlimentadorLinha001!C43</f>
        <v>7800</v>
      </c>
      <c r="D14" s="151">
        <f>AlimentadorLinha001!D43</f>
        <v>8700</v>
      </c>
      <c r="E14" s="151">
        <f>AlimentadorLinha001!E43</f>
        <v>3100</v>
      </c>
      <c r="F14" s="151">
        <f>AlimentadorLinha001!F43</f>
        <v>4000</v>
      </c>
      <c r="G14" s="151">
        <f>AlimentadorLinha001!G43</f>
        <v>3300</v>
      </c>
      <c r="H14" s="151">
        <f>AlimentadorLinha001!H43</f>
        <v>800</v>
      </c>
      <c r="I14" s="151">
        <f>AlimentadorLinha001!I43</f>
        <v>4700</v>
      </c>
      <c r="J14" s="151">
        <f>AlimentadorLinha001!J43</f>
        <v>600</v>
      </c>
      <c r="K14" s="151">
        <f>AlimentadorLinha001!K43</f>
        <v>0</v>
      </c>
      <c r="L14" s="151">
        <f>AlimentadorLinha001!L43</f>
        <v>0</v>
      </c>
      <c r="M14" s="151">
        <f>AlimentadorLinha001!M43</f>
        <v>0</v>
      </c>
      <c r="N14" s="151">
        <f>AlimentadorLinha001!N43</f>
        <v>0</v>
      </c>
      <c r="O14" s="160">
        <f t="shared" si="0"/>
        <v>33000</v>
      </c>
    </row>
    <row r="15" ht="21.75" spans="1:15">
      <c r="A15" s="149" t="s">
        <v>49</v>
      </c>
      <c r="B15" s="150">
        <f>AlimentadorLinha002!B43</f>
        <v>307</v>
      </c>
      <c r="C15" s="151">
        <f>AlimentadorLinha002!C43</f>
        <v>13800</v>
      </c>
      <c r="D15" s="151">
        <f>AlimentadorLinha002!D43</f>
        <v>8700</v>
      </c>
      <c r="E15" s="151">
        <f>AlimentadorLinha002!E43</f>
        <v>3050</v>
      </c>
      <c r="F15" s="151">
        <f>AlimentadorLinha002!F43</f>
        <v>4050</v>
      </c>
      <c r="G15" s="151">
        <f>AlimentadorLinha002!G43</f>
        <v>2600</v>
      </c>
      <c r="H15" s="151">
        <f>AlimentadorLinha002!H43</f>
        <v>1300</v>
      </c>
      <c r="I15" s="151">
        <f>AlimentadorLinha002!I43</f>
        <v>4700</v>
      </c>
      <c r="J15" s="151">
        <f>AlimentadorLinha002!J43</f>
        <v>800</v>
      </c>
      <c r="K15" s="151">
        <f>AlimentadorLinha002!K43</f>
        <v>0</v>
      </c>
      <c r="L15" s="151">
        <f>AlimentadorLinha002!L43</f>
        <v>0</v>
      </c>
      <c r="M15" s="151">
        <f>AlimentadorLinha002!M43</f>
        <v>0</v>
      </c>
      <c r="N15" s="151">
        <f>AlimentadorLinha002!N43</f>
        <v>0</v>
      </c>
      <c r="O15" s="160">
        <f t="shared" si="0"/>
        <v>39000</v>
      </c>
    </row>
    <row r="16" ht="21.75" spans="1:15">
      <c r="A16" s="149" t="s">
        <v>50</v>
      </c>
      <c r="B16" s="150">
        <f>DescaroçadorLinha001!B36</f>
        <v>1495</v>
      </c>
      <c r="C16" s="151">
        <f>DescaroçadorLinha001!C36</f>
        <v>22250</v>
      </c>
      <c r="D16" s="151">
        <f>DescaroçadorLinha001!D36</f>
        <v>15500</v>
      </c>
      <c r="E16" s="151">
        <f>DescaroçadorLinha001!E36</f>
        <v>30650</v>
      </c>
      <c r="F16" s="151">
        <f>DescaroçadorLinha001!F36</f>
        <v>20300</v>
      </c>
      <c r="G16" s="151">
        <f>DescaroçadorLinha001!G36</f>
        <v>3800</v>
      </c>
      <c r="H16" s="151">
        <f>DescaroçadorLinha001!H36</f>
        <v>0</v>
      </c>
      <c r="I16" s="151">
        <f>DescaroçadorLinha001!I36</f>
        <v>0</v>
      </c>
      <c r="J16" s="151">
        <f>DescaroçadorLinha001!J36</f>
        <v>0</v>
      </c>
      <c r="K16" s="151">
        <f>DescaroçadorLinha001!K36</f>
        <v>0</v>
      </c>
      <c r="L16" s="151">
        <f>DescaroçadorLinha001!L36</f>
        <v>0</v>
      </c>
      <c r="M16" s="151">
        <f>DescaroçadorLinha001!M36</f>
        <v>0</v>
      </c>
      <c r="N16" s="151">
        <f>DescaroçadorLinha001!N36</f>
        <v>15500</v>
      </c>
      <c r="O16" s="160">
        <f t="shared" si="0"/>
        <v>108000</v>
      </c>
    </row>
    <row r="17" ht="21.75" spans="1:15">
      <c r="A17" s="149" t="s">
        <v>51</v>
      </c>
      <c r="B17" s="150">
        <f>DescaroçadorLinha002!B37</f>
        <v>1495</v>
      </c>
      <c r="C17" s="151">
        <f>DescaroçadorLinha002!C37</f>
        <v>22250</v>
      </c>
      <c r="D17" s="151">
        <f>DescaroçadorLinha002!D37</f>
        <v>15500</v>
      </c>
      <c r="E17" s="151">
        <f>DescaroçadorLinha002!E37</f>
        <v>30650</v>
      </c>
      <c r="F17" s="151">
        <f>DescaroçadorLinha002!F37</f>
        <v>20300</v>
      </c>
      <c r="G17" s="151">
        <f>DescaroçadorLinha002!G37</f>
        <v>3800</v>
      </c>
      <c r="H17" s="151">
        <f>DescaroçadorLinha002!H37</f>
        <v>0</v>
      </c>
      <c r="I17" s="151">
        <f>DescaroçadorLinha002!I37</f>
        <v>0</v>
      </c>
      <c r="J17" s="151">
        <f>DescaroçadorLinha002!J37</f>
        <v>0</v>
      </c>
      <c r="K17" s="151">
        <f>DescaroçadorLinha002!K37</f>
        <v>0</v>
      </c>
      <c r="L17" s="151">
        <f>DescaroçadorLinha002!L37</f>
        <v>0</v>
      </c>
      <c r="M17" s="151">
        <f>DescaroçadorLinha002!M37</f>
        <v>0</v>
      </c>
      <c r="N17" s="151">
        <f>DescaroçadorLinha002!N37</f>
        <v>15500</v>
      </c>
      <c r="O17" s="160">
        <f t="shared" si="0"/>
        <v>108000</v>
      </c>
    </row>
    <row r="18" ht="21.75" spans="1:15">
      <c r="A18" s="149" t="s">
        <v>52</v>
      </c>
      <c r="B18" s="150">
        <f>LimpaPlumas001!B25</f>
        <v>109</v>
      </c>
      <c r="C18" s="151">
        <f>LimpaPlumas001!C25</f>
        <v>43500</v>
      </c>
      <c r="D18" s="151">
        <f>LimpaPlumas001!D25</f>
        <v>0</v>
      </c>
      <c r="E18" s="151">
        <f>LimpaPlumas001!E25</f>
        <v>1500</v>
      </c>
      <c r="F18" s="151">
        <f>LimpaPlumas001!F25</f>
        <v>0</v>
      </c>
      <c r="G18" s="151">
        <f>LimpaPlumas001!G25</f>
        <v>0</v>
      </c>
      <c r="H18" s="151">
        <f>LimpaPlumas001!H25</f>
        <v>0</v>
      </c>
      <c r="I18" s="151">
        <f>LimpaPlumas001!I25</f>
        <v>0</v>
      </c>
      <c r="J18" s="151">
        <f>LimpaPlumas001!J25</f>
        <v>0</v>
      </c>
      <c r="K18" s="151">
        <f>LimpaPlumas001!K25</f>
        <v>0</v>
      </c>
      <c r="L18" s="151">
        <f>LimpaPlumas001!L25</f>
        <v>0</v>
      </c>
      <c r="M18" s="151">
        <f>LimpaPlumas001!M25</f>
        <v>0</v>
      </c>
      <c r="N18" s="151">
        <f>LimpaPlumas001!N25</f>
        <v>0</v>
      </c>
      <c r="O18" s="160">
        <f t="shared" si="0"/>
        <v>45000</v>
      </c>
    </row>
    <row r="19" ht="21.75" spans="1:15">
      <c r="A19" s="149" t="s">
        <v>53</v>
      </c>
      <c r="B19" s="152">
        <f>LimpaPlumas002!B24</f>
        <v>112</v>
      </c>
      <c r="C19" s="153">
        <f>LimpaPlumas002!C24</f>
        <v>44500</v>
      </c>
      <c r="D19" s="153">
        <f>LimpaPlumas002!D24</f>
        <v>0</v>
      </c>
      <c r="E19" s="153">
        <f>LimpaPlumas002!E24</f>
        <v>1500</v>
      </c>
      <c r="F19" s="153">
        <f>LimpaPlumas002!F24</f>
        <v>0</v>
      </c>
      <c r="G19" s="153">
        <f>LimpaPlumas002!G24</f>
        <v>0</v>
      </c>
      <c r="H19" s="153">
        <f>LimpaPlumas002!H24</f>
        <v>0</v>
      </c>
      <c r="I19" s="153">
        <f>LimpaPlumas002!I24</f>
        <v>0</v>
      </c>
      <c r="J19" s="153">
        <f>LimpaPlumas002!J24</f>
        <v>0</v>
      </c>
      <c r="K19" s="153">
        <f>LimpaPlumas002!K24</f>
        <v>0</v>
      </c>
      <c r="L19" s="153">
        <f>LimpaPlumas002!L24</f>
        <v>0</v>
      </c>
      <c r="M19" s="153">
        <f>LimpaPlumas002!M24</f>
        <v>0</v>
      </c>
      <c r="N19" s="153">
        <f>LimpaPlumas002!N24</f>
        <v>0</v>
      </c>
      <c r="O19" s="160">
        <f t="shared" si="0"/>
        <v>46000</v>
      </c>
    </row>
    <row r="20" ht="21.75" spans="1:15">
      <c r="A20" s="149" t="s">
        <v>54</v>
      </c>
      <c r="B20" s="150">
        <f>SmartJet!B16</f>
        <v>17</v>
      </c>
      <c r="C20" s="151">
        <f>SmartJet!C16</f>
        <v>350</v>
      </c>
      <c r="D20" s="151">
        <f>SmartJet!D16</f>
        <v>350</v>
      </c>
      <c r="E20" s="151">
        <f>SmartJet!E16</f>
        <v>0</v>
      </c>
      <c r="F20" s="151">
        <f>SmartJet!F16</f>
        <v>0</v>
      </c>
      <c r="G20" s="151">
        <f>SmartJet!G16</f>
        <v>0</v>
      </c>
      <c r="H20" s="151">
        <f>SmartJet!H16</f>
        <v>0</v>
      </c>
      <c r="I20" s="151">
        <f>SmartJet!I16</f>
        <v>0</v>
      </c>
      <c r="J20" s="151">
        <f>SmartJet!J16</f>
        <v>0</v>
      </c>
      <c r="K20" s="151">
        <f>SmartJet!K16</f>
        <v>0</v>
      </c>
      <c r="L20" s="151">
        <f>SmartJet!L16</f>
        <v>0</v>
      </c>
      <c r="M20" s="151">
        <f>SmartJet!M16</f>
        <v>0</v>
      </c>
      <c r="N20" s="151">
        <f>SmartJet!N16</f>
        <v>0</v>
      </c>
      <c r="O20" s="160">
        <f t="shared" si="0"/>
        <v>700</v>
      </c>
    </row>
    <row r="21" ht="21.75" spans="1:15">
      <c r="A21" s="149" t="s">
        <v>55</v>
      </c>
      <c r="B21" s="150">
        <f>CondensadorPrincipal!B16</f>
        <v>62</v>
      </c>
      <c r="C21" s="151">
        <f>CondensadorPrincipal!C16</f>
        <v>5700</v>
      </c>
      <c r="D21" s="151">
        <f>CondensadorPrincipal!D16</f>
        <v>0</v>
      </c>
      <c r="E21" s="151">
        <f>CondensadorPrincipal!E16</f>
        <v>800</v>
      </c>
      <c r="F21" s="151">
        <f>CondensadorPrincipal!F16</f>
        <v>0</v>
      </c>
      <c r="G21" s="151">
        <f>CondensadorPrincipal!G16</f>
        <v>0</v>
      </c>
      <c r="H21" s="151">
        <f>CondensadorPrincipal!H16</f>
        <v>0</v>
      </c>
      <c r="I21" s="151">
        <f>CondensadorPrincipal!I16</f>
        <v>0</v>
      </c>
      <c r="J21" s="151">
        <f>CondensadorPrincipal!J16</f>
        <v>0</v>
      </c>
      <c r="K21" s="151">
        <f>CondensadorPrincipal!K16</f>
        <v>0</v>
      </c>
      <c r="L21" s="151">
        <f>CondensadorPrincipal!L16</f>
        <v>0</v>
      </c>
      <c r="M21" s="151">
        <f>CondensadorPrincipal!M16</f>
        <v>0</v>
      </c>
      <c r="N21" s="151">
        <f>CondensadorPrincipal!N16</f>
        <v>0</v>
      </c>
      <c r="O21" s="160">
        <f t="shared" si="0"/>
        <v>6500</v>
      </c>
    </row>
    <row r="22" ht="21.75" spans="1:15">
      <c r="A22" s="149" t="s">
        <v>56</v>
      </c>
      <c r="B22" s="150">
        <f>BicaCondensador!B16</f>
        <v>31</v>
      </c>
      <c r="C22" s="151">
        <f>BicaCondensador!C16</f>
        <v>0</v>
      </c>
      <c r="D22" s="151">
        <f>BicaCondensador!D16</f>
        <v>0</v>
      </c>
      <c r="E22" s="151">
        <f>BicaCondensador!E16</f>
        <v>0</v>
      </c>
      <c r="F22" s="151">
        <f>BicaCondensador!F16</f>
        <v>0</v>
      </c>
      <c r="G22" s="151">
        <f>BicaCondensador!G16</f>
        <v>0</v>
      </c>
      <c r="H22" s="151">
        <f>BicaCondensador!H16</f>
        <v>0</v>
      </c>
      <c r="I22" s="151">
        <f>BicaCondensador!I16</f>
        <v>0</v>
      </c>
      <c r="J22" s="151">
        <f>BicaCondensador!J16</f>
        <v>0</v>
      </c>
      <c r="K22" s="151">
        <f>BicaCondensador!K16</f>
        <v>0</v>
      </c>
      <c r="L22" s="151">
        <f>BicaCondensador!L16</f>
        <v>0</v>
      </c>
      <c r="M22" s="151">
        <f>BicaCondensador!M16</f>
        <v>0</v>
      </c>
      <c r="N22" s="151">
        <f>BicaCondensador!N16</f>
        <v>0</v>
      </c>
      <c r="O22" s="160">
        <f t="shared" si="0"/>
        <v>0</v>
      </c>
    </row>
    <row r="23" ht="21.75" spans="1:15">
      <c r="A23" s="149" t="s">
        <v>57</v>
      </c>
      <c r="B23" s="150">
        <f>PrensaFardinho!B16</f>
        <v>6080</v>
      </c>
      <c r="C23" s="151">
        <f>PrensaFardinho!C16</f>
        <v>162500</v>
      </c>
      <c r="D23" s="151">
        <f>PrensaFardinho!D16</f>
        <v>6000</v>
      </c>
      <c r="E23" s="151">
        <f>PrensaFardinho!E16</f>
        <v>4500</v>
      </c>
      <c r="F23" s="151">
        <f>PrensaFardinho!F16</f>
        <v>0</v>
      </c>
      <c r="G23" s="151">
        <f>PrensaFardinho!G16</f>
        <v>12000</v>
      </c>
      <c r="H23" s="151">
        <f>PrensaFardinho!H16</f>
        <v>150000</v>
      </c>
      <c r="I23" s="151">
        <f>PrensaFardinho!I16</f>
        <v>15000</v>
      </c>
      <c r="J23" s="151">
        <f>PrensaFardinho!J16</f>
        <v>0</v>
      </c>
      <c r="K23" s="151">
        <f>PrensaFardinho!K16</f>
        <v>0</v>
      </c>
      <c r="L23" s="151">
        <f>PrensaFardinho!L16</f>
        <v>0</v>
      </c>
      <c r="M23" s="151">
        <f>PrensaFardinho!M16</f>
        <v>0</v>
      </c>
      <c r="N23" s="151">
        <f>PrensaFardinho!N16</f>
        <v>0</v>
      </c>
      <c r="O23" s="160">
        <f t="shared" si="0"/>
        <v>350000</v>
      </c>
    </row>
    <row r="24" ht="21.75" spans="1:15">
      <c r="A24" s="149" t="s">
        <v>58</v>
      </c>
      <c r="B24" s="150">
        <f>SistemaHidraulico!B26</f>
        <v>75</v>
      </c>
      <c r="C24" s="151">
        <f>SistemaHidraulico!C26</f>
        <v>1300</v>
      </c>
      <c r="D24" s="151">
        <f>SistemaHidraulico!D26</f>
        <v>1700</v>
      </c>
      <c r="E24" s="151">
        <f>SistemaHidraulico!E26</f>
        <v>2000</v>
      </c>
      <c r="F24" s="151">
        <f>SistemaHidraulico!F26</f>
        <v>0</v>
      </c>
      <c r="G24" s="151">
        <f>SistemaHidraulico!G26</f>
        <v>0</v>
      </c>
      <c r="H24" s="151">
        <f>SistemaHidraulico!H26</f>
        <v>0</v>
      </c>
      <c r="I24" s="151">
        <f>SistemaHidraulico!I26</f>
        <v>0</v>
      </c>
      <c r="J24" s="151">
        <f>SistemaHidraulico!J26</f>
        <v>0</v>
      </c>
      <c r="K24" s="151">
        <f>SistemaHidraulico!K26</f>
        <v>0</v>
      </c>
      <c r="L24" s="151">
        <f>SistemaHidraulico!L26</f>
        <v>0</v>
      </c>
      <c r="M24" s="151">
        <f>SistemaHidraulico!M26</f>
        <v>0</v>
      </c>
      <c r="N24" s="151">
        <f>SistemaHidraulico!N26</f>
        <v>0</v>
      </c>
      <c r="O24" s="160">
        <f t="shared" si="0"/>
        <v>5000</v>
      </c>
    </row>
    <row r="25" ht="21.75" spans="1:15">
      <c r="A25" s="149" t="s">
        <v>59</v>
      </c>
      <c r="B25" s="150">
        <f>CarrinhoBuscaFardo!B15</f>
        <v>56</v>
      </c>
      <c r="C25" s="151">
        <f>CarrinhoBuscaFardo!C15</f>
        <v>0</v>
      </c>
      <c r="D25" s="151">
        <f>CarrinhoBuscaFardo!D15</f>
        <v>1500</v>
      </c>
      <c r="E25" s="151">
        <f>CarrinhoBuscaFardo!E15</f>
        <v>0</v>
      </c>
      <c r="F25" s="151">
        <f>CarrinhoBuscaFardo!F15</f>
        <v>0</v>
      </c>
      <c r="G25" s="151">
        <f>CarrinhoBuscaFardo!G15</f>
        <v>0</v>
      </c>
      <c r="H25" s="151">
        <f>CarrinhoBuscaFardo!H15</f>
        <v>0</v>
      </c>
      <c r="I25" s="151">
        <f>CarrinhoBuscaFardo!I15</f>
        <v>0</v>
      </c>
      <c r="J25" s="151">
        <f>CarrinhoBuscaFardo!J15</f>
        <v>0</v>
      </c>
      <c r="K25" s="151">
        <f>CarrinhoBuscaFardo!K15</f>
        <v>0</v>
      </c>
      <c r="L25" s="151">
        <f>CarrinhoBuscaFardo!L15</f>
        <v>0</v>
      </c>
      <c r="M25" s="151">
        <f>CarrinhoBuscaFardo!M15</f>
        <v>2500</v>
      </c>
      <c r="N25" s="151">
        <f>CarrinhoBuscaFardo!N15</f>
        <v>0</v>
      </c>
      <c r="O25" s="160">
        <f t="shared" si="0"/>
        <v>4000</v>
      </c>
    </row>
    <row r="26" ht="21.75" spans="1:15">
      <c r="A26" s="149" t="s">
        <v>60</v>
      </c>
      <c r="B26" s="150">
        <f>PrensaFibrilha!B20</f>
        <v>152</v>
      </c>
      <c r="C26" s="151">
        <f>PrensaFibrilha!C20</f>
        <v>0</v>
      </c>
      <c r="D26" s="151">
        <f>PrensaFibrilha!D20</f>
        <v>6600</v>
      </c>
      <c r="E26" s="151">
        <f>PrensaFibrilha!E20</f>
        <v>1100</v>
      </c>
      <c r="F26" s="151">
        <f>PrensaFibrilha!F20</f>
        <v>0</v>
      </c>
      <c r="G26" s="151">
        <f>PrensaFibrilha!G20</f>
        <v>0</v>
      </c>
      <c r="H26" s="151">
        <f>PrensaFibrilha!H20</f>
        <v>0</v>
      </c>
      <c r="I26" s="151">
        <f>PrensaFibrilha!I20</f>
        <v>0</v>
      </c>
      <c r="J26" s="151">
        <f>PrensaFibrilha!J20</f>
        <v>0</v>
      </c>
      <c r="K26" s="151">
        <f>PrensaFibrilha!K20</f>
        <v>0</v>
      </c>
      <c r="L26" s="151">
        <f>PrensaFibrilha!L20</f>
        <v>0</v>
      </c>
      <c r="M26" s="151">
        <f>PrensaFibrilha!M20</f>
        <v>0</v>
      </c>
      <c r="N26" s="151">
        <f>PrensaFibrilha!N20</f>
        <v>0</v>
      </c>
      <c r="O26" s="160">
        <f t="shared" si="0"/>
        <v>7700</v>
      </c>
    </row>
    <row r="27" ht="21.75" spans="1:15">
      <c r="A27" s="149" t="s">
        <v>61</v>
      </c>
      <c r="B27" s="150">
        <f>VentiladorLP01!B16</f>
        <v>23</v>
      </c>
      <c r="C27" s="151">
        <f>VentiladorLP01!C16</f>
        <v>0</v>
      </c>
      <c r="D27" s="151">
        <f>VentiladorLP01!D16</f>
        <v>3200</v>
      </c>
      <c r="E27" s="151">
        <f>VentiladorLP01!E16</f>
        <v>0</v>
      </c>
      <c r="F27" s="151">
        <f>VentiladorLP01!F16</f>
        <v>0</v>
      </c>
      <c r="G27" s="151">
        <f>VentiladorLP01!G16</f>
        <v>0</v>
      </c>
      <c r="H27" s="151">
        <f>VentiladorLP01!H16</f>
        <v>0</v>
      </c>
      <c r="I27" s="151">
        <f>VentiladorLP01!I16</f>
        <v>800</v>
      </c>
      <c r="J27" s="151">
        <f>VentiladorLP01!J16</f>
        <v>0</v>
      </c>
      <c r="K27" s="151">
        <f>VentiladorLP01!K16</f>
        <v>0</v>
      </c>
      <c r="L27" s="151">
        <f>VentiladorLP01!L16</f>
        <v>0</v>
      </c>
      <c r="M27" s="151">
        <f>VentiladorLP01!M16</f>
        <v>0</v>
      </c>
      <c r="N27" s="151">
        <f>VentiladorLP01!N16</f>
        <v>0</v>
      </c>
      <c r="O27" s="160">
        <f t="shared" si="0"/>
        <v>4000</v>
      </c>
    </row>
    <row r="28" ht="21.75" spans="1:15">
      <c r="A28" s="149" t="s">
        <v>62</v>
      </c>
      <c r="B28" s="150">
        <f>VentiladorLP02!B16</f>
        <v>22</v>
      </c>
      <c r="C28" s="151">
        <f>VentiladorLP02!C16</f>
        <v>0</v>
      </c>
      <c r="D28" s="151">
        <f>VentiladorLP02!D16</f>
        <v>3200</v>
      </c>
      <c r="E28" s="151">
        <f>VentiladorLP02!E16</f>
        <v>0</v>
      </c>
      <c r="F28" s="151">
        <f>VentiladorLP02!F16</f>
        <v>0</v>
      </c>
      <c r="G28" s="151">
        <f>VentiladorLP02!G16</f>
        <v>0</v>
      </c>
      <c r="H28" s="151">
        <f>VentiladorLP02!H16</f>
        <v>0</v>
      </c>
      <c r="I28" s="151">
        <f>VentiladorLP02!I16</f>
        <v>800</v>
      </c>
      <c r="J28" s="151">
        <f>VentiladorLP02!J16</f>
        <v>0</v>
      </c>
      <c r="K28" s="151">
        <f>VentiladorLP02!K16</f>
        <v>0</v>
      </c>
      <c r="L28" s="151">
        <f>VentiladorLP02!L16</f>
        <v>0</v>
      </c>
      <c r="M28" s="151">
        <f>VentiladorLP02!M16</f>
        <v>0</v>
      </c>
      <c r="N28" s="151">
        <f>VentiladorLP02!N16</f>
        <v>0</v>
      </c>
      <c r="O28" s="160">
        <f t="shared" si="0"/>
        <v>4000</v>
      </c>
    </row>
    <row r="29" ht="21.75" spans="1:15">
      <c r="A29" s="149" t="s">
        <v>63</v>
      </c>
      <c r="B29" s="150">
        <f>VentiladorFibrilha!B16</f>
        <v>22</v>
      </c>
      <c r="C29" s="151">
        <f>VentiladorFibrilha!C16</f>
        <v>0</v>
      </c>
      <c r="D29" s="151">
        <f>VentiladorFibrilha!D16</f>
        <v>2000</v>
      </c>
      <c r="E29" s="151">
        <f>VentiladorFibrilha!E16</f>
        <v>0</v>
      </c>
      <c r="F29" s="151">
        <f>VentiladorFibrilha!F16</f>
        <v>0</v>
      </c>
      <c r="G29" s="151">
        <f>VentiladorFibrilha!G16</f>
        <v>0</v>
      </c>
      <c r="H29" s="151">
        <f>VentiladorFibrilha!H16</f>
        <v>0</v>
      </c>
      <c r="I29" s="151">
        <f>VentiladorFibrilha!I16</f>
        <v>800</v>
      </c>
      <c r="J29" s="151">
        <f>VentiladorFibrilha!J16</f>
        <v>0</v>
      </c>
      <c r="K29" s="151">
        <f>VentiladorFibrilha!K16</f>
        <v>0</v>
      </c>
      <c r="L29" s="151">
        <f>VentiladorFibrilha!L16</f>
        <v>0</v>
      </c>
      <c r="M29" s="151">
        <f>VentiladorFibrilha!M16</f>
        <v>0</v>
      </c>
      <c r="N29" s="151">
        <f>VentiladorFibrilha!N16</f>
        <v>0</v>
      </c>
      <c r="O29" s="160">
        <f t="shared" si="0"/>
        <v>2800</v>
      </c>
    </row>
    <row r="30" ht="21.75" spans="1:15">
      <c r="A30" s="149" t="s">
        <v>64</v>
      </c>
      <c r="B30" s="150">
        <f>VentiladorCasquinha!B16</f>
        <v>23</v>
      </c>
      <c r="C30" s="151">
        <f>VentiladorCasquinha!C16</f>
        <v>0</v>
      </c>
      <c r="D30" s="151">
        <f>VentiladorCasquinha!D16</f>
        <v>2200</v>
      </c>
      <c r="E30" s="151">
        <f>VentiladorCasquinha!E16</f>
        <v>0</v>
      </c>
      <c r="F30" s="151">
        <f>VentiladorCasquinha!F16</f>
        <v>0</v>
      </c>
      <c r="G30" s="151">
        <f>VentiladorCasquinha!G16</f>
        <v>0</v>
      </c>
      <c r="H30" s="151">
        <f>VentiladorCasquinha!H16</f>
        <v>0</v>
      </c>
      <c r="I30" s="151">
        <f>VentiladorCasquinha!I16</f>
        <v>800</v>
      </c>
      <c r="J30" s="151">
        <f>VentiladorCasquinha!J16</f>
        <v>0</v>
      </c>
      <c r="K30" s="151">
        <f>VentiladorCasquinha!K16</f>
        <v>0</v>
      </c>
      <c r="L30" s="151">
        <f>VentiladorCasquinha!L16</f>
        <v>0</v>
      </c>
      <c r="M30" s="151">
        <f>VentiladorCasquinha!M16</f>
        <v>0</v>
      </c>
      <c r="N30" s="151">
        <f>VentiladorCasquinha!N16</f>
        <v>0</v>
      </c>
      <c r="O30" s="160">
        <f t="shared" si="0"/>
        <v>3000</v>
      </c>
    </row>
    <row r="31" ht="21.75" spans="1:15">
      <c r="A31" s="149" t="s">
        <v>65</v>
      </c>
      <c r="B31" s="150">
        <f>VentiladorSuccao!B16</f>
        <v>27</v>
      </c>
      <c r="C31" s="151">
        <f>VentiladorSuccao!C16</f>
        <v>0</v>
      </c>
      <c r="D31" s="151">
        <f>VentiladorSuccao!D16</f>
        <v>2900</v>
      </c>
      <c r="E31" s="151">
        <f>VentiladorSuccao!E16</f>
        <v>0</v>
      </c>
      <c r="F31" s="151">
        <f>VentiladorSuccao!F16</f>
        <v>0</v>
      </c>
      <c r="G31" s="151">
        <f>VentiladorSuccao!G16</f>
        <v>0</v>
      </c>
      <c r="H31" s="151">
        <f>VentiladorSuccao!H16</f>
        <v>0</v>
      </c>
      <c r="I31" s="151">
        <f>VentiladorSuccao!I16</f>
        <v>800</v>
      </c>
      <c r="J31" s="151">
        <f>VentiladorSuccao!J16</f>
        <v>0</v>
      </c>
      <c r="K31" s="151">
        <f>VentiladorSuccao!K16</f>
        <v>0</v>
      </c>
      <c r="L31" s="151">
        <f>VentiladorSuccao!L16</f>
        <v>0</v>
      </c>
      <c r="M31" s="151">
        <f>VentiladorSuccao!M16</f>
        <v>0</v>
      </c>
      <c r="N31" s="151">
        <f>VentiladorSuccao!N16</f>
        <v>0</v>
      </c>
      <c r="O31" s="160">
        <f t="shared" si="0"/>
        <v>3700</v>
      </c>
    </row>
    <row r="32" ht="21.75" spans="1:15">
      <c r="A32" s="149" t="s">
        <v>66</v>
      </c>
      <c r="B32" s="150">
        <f>VentiladorCondenPrincipal!B16</f>
        <v>25</v>
      </c>
      <c r="C32" s="151">
        <f>VentiladorCondenPrincipal!C16</f>
        <v>0</v>
      </c>
      <c r="D32" s="151">
        <f>VentiladorCondenPrincipal!D16</f>
        <v>3750</v>
      </c>
      <c r="E32" s="151">
        <f>VentiladorCondenPrincipal!E16</f>
        <v>0</v>
      </c>
      <c r="F32" s="151">
        <f>VentiladorCondenPrincipal!F16</f>
        <v>0</v>
      </c>
      <c r="G32" s="151">
        <f>VentiladorCondenPrincipal!G16</f>
        <v>0</v>
      </c>
      <c r="H32" s="151">
        <f>VentiladorCondenPrincipal!H16</f>
        <v>0</v>
      </c>
      <c r="I32" s="151">
        <f>VentiladorCondenPrincipal!I16</f>
        <v>850</v>
      </c>
      <c r="J32" s="151">
        <f>VentiladorCondenPrincipal!J16</f>
        <v>0</v>
      </c>
      <c r="K32" s="151">
        <f>VentiladorCondenPrincipal!K16</f>
        <v>0</v>
      </c>
      <c r="L32" s="151">
        <f>VentiladorCondenPrincipal!L16</f>
        <v>0</v>
      </c>
      <c r="M32" s="151">
        <f>VentiladorCondenPrincipal!M16</f>
        <v>0</v>
      </c>
      <c r="N32" s="151">
        <f>VentiladorCondenPrincipal!N16</f>
        <v>0</v>
      </c>
      <c r="O32" s="160">
        <f t="shared" si="0"/>
        <v>4600</v>
      </c>
    </row>
    <row r="33" ht="21.75" spans="1:15">
      <c r="A33" s="149" t="s">
        <v>67</v>
      </c>
      <c r="B33" s="151">
        <f>CompressorInterno!B16</f>
        <v>23</v>
      </c>
      <c r="C33" s="151">
        <f>CompressorInterno!C16</f>
        <v>4000</v>
      </c>
      <c r="D33" s="151">
        <f>CompressorInterno!D16</f>
        <v>0</v>
      </c>
      <c r="E33" s="151">
        <f>CompressorInterno!E16</f>
        <v>4000</v>
      </c>
      <c r="F33" s="151">
        <f>CompressorInterno!F16</f>
        <v>0</v>
      </c>
      <c r="G33" s="151">
        <f>CompressorInterno!G16</f>
        <v>4000</v>
      </c>
      <c r="H33" s="151">
        <f>CompressorInterno!H16</f>
        <v>0</v>
      </c>
      <c r="I33" s="151">
        <f>CompressorInterno!I16</f>
        <v>0</v>
      </c>
      <c r="J33" s="151">
        <f>CompressorInterno!J16</f>
        <v>0</v>
      </c>
      <c r="K33" s="151">
        <f>CompressorInterno!K16</f>
        <v>0</v>
      </c>
      <c r="L33" s="151">
        <f>CompressorInterno!L16</f>
        <v>0</v>
      </c>
      <c r="M33" s="151">
        <f>CompressorInterno!M16</f>
        <v>0</v>
      </c>
      <c r="N33" s="151">
        <f>CompressorInterno!N16</f>
        <v>0</v>
      </c>
      <c r="O33" s="162">
        <f t="shared" si="0"/>
        <v>12000</v>
      </c>
    </row>
    <row r="34" ht="21.75" spans="1:15">
      <c r="A34" s="149" t="s">
        <v>68</v>
      </c>
      <c r="B34" s="150">
        <f>RoscaAlimentadoraCaroco!B20</f>
        <v>287</v>
      </c>
      <c r="C34" s="151">
        <f>RoscaAlimentadoraCaroco!C20</f>
        <v>1400</v>
      </c>
      <c r="D34" s="151">
        <f>RoscaAlimentadoraCaroco!D20</f>
        <v>2700</v>
      </c>
      <c r="E34" s="151">
        <f>RoscaAlimentadoraCaroco!E20</f>
        <v>0</v>
      </c>
      <c r="F34" s="151">
        <f>RoscaAlimentadoraCaroco!F20</f>
        <v>0</v>
      </c>
      <c r="G34" s="151">
        <f>RoscaAlimentadoraCaroco!G20</f>
        <v>3500</v>
      </c>
      <c r="H34" s="151">
        <f>RoscaAlimentadoraCaroco!H20</f>
        <v>0</v>
      </c>
      <c r="I34" s="151">
        <f>RoscaAlimentadoraCaroco!I20</f>
        <v>0</v>
      </c>
      <c r="J34" s="151">
        <f>RoscaAlimentadoraCaroco!J20</f>
        <v>0</v>
      </c>
      <c r="K34" s="151">
        <f>RoscaAlimentadoraCaroco!K20</f>
        <v>0</v>
      </c>
      <c r="L34" s="151">
        <f>RoscaAlimentadoraCaroco!L20</f>
        <v>0</v>
      </c>
      <c r="M34" s="151">
        <f>RoscaAlimentadoraCaroco!M20</f>
        <v>0</v>
      </c>
      <c r="N34" s="151">
        <f>RoscaAlimentadoraCaroco!N20</f>
        <v>0</v>
      </c>
      <c r="O34" s="158">
        <f>RoscaAlimentadoraCaroco!O20</f>
        <v>7600</v>
      </c>
    </row>
    <row r="35" ht="21.75" spans="1:15">
      <c r="A35" s="149" t="s">
        <v>69</v>
      </c>
      <c r="B35" s="153">
        <f>CompressorExterno!B16</f>
        <v>0</v>
      </c>
      <c r="C35" s="151">
        <f>CompressorExterno!C16</f>
        <v>2750</v>
      </c>
      <c r="D35" s="151">
        <f>CompressorExterno!D16</f>
        <v>0</v>
      </c>
      <c r="E35" s="151">
        <f>CompressorExterno!E16</f>
        <v>2750</v>
      </c>
      <c r="F35" s="151">
        <f>CompressorExterno!F16</f>
        <v>0</v>
      </c>
      <c r="G35" s="151">
        <f>CompressorExterno!G16</f>
        <v>2500</v>
      </c>
      <c r="H35" s="151">
        <f>CompressorExterno!H16</f>
        <v>0</v>
      </c>
      <c r="I35" s="151">
        <f>CompressorExterno!I16</f>
        <v>0</v>
      </c>
      <c r="J35" s="151">
        <f>CompressorExterno!J16</f>
        <v>0</v>
      </c>
      <c r="K35" s="151">
        <f>CompressorExterno!K16</f>
        <v>0</v>
      </c>
      <c r="L35" s="151">
        <f>CompressorExterno!L16</f>
        <v>0</v>
      </c>
      <c r="M35" s="151">
        <f>CompressorExterno!M16</f>
        <v>0</v>
      </c>
      <c r="N35" s="151">
        <f>CompressorExterno!N16</f>
        <v>0</v>
      </c>
      <c r="O35" s="162">
        <f t="shared" si="0"/>
        <v>8000</v>
      </c>
    </row>
    <row r="36" ht="21.75" spans="1:15">
      <c r="A36" s="149" t="s">
        <v>70</v>
      </c>
      <c r="B36" s="150">
        <f>CCM!B16</f>
        <v>14</v>
      </c>
      <c r="C36" s="151">
        <f>CCM!C16</f>
        <v>0</v>
      </c>
      <c r="D36" s="151">
        <f>CCM!D16</f>
        <v>0</v>
      </c>
      <c r="E36" s="151">
        <f>CCM!E16</f>
        <v>0</v>
      </c>
      <c r="F36" s="151">
        <f>CCM!F16</f>
        <v>0</v>
      </c>
      <c r="G36" s="151">
        <f>CCM!G16</f>
        <v>3000</v>
      </c>
      <c r="H36" s="151">
        <f>CCM!H16</f>
        <v>8500</v>
      </c>
      <c r="I36" s="151">
        <f>CCM!I16</f>
        <v>8500</v>
      </c>
      <c r="J36" s="151">
        <f>CCM!J16</f>
        <v>0</v>
      </c>
      <c r="K36" s="151">
        <f>CCM!K16</f>
        <v>0</v>
      </c>
      <c r="L36" s="151">
        <f>CCM!L16</f>
        <v>0</v>
      </c>
      <c r="M36" s="151">
        <f>CCM!M16</f>
        <v>0</v>
      </c>
      <c r="N36" s="151">
        <f>CCM!N16</f>
        <v>0</v>
      </c>
      <c r="O36" s="163">
        <f t="shared" si="0"/>
        <v>20000</v>
      </c>
    </row>
    <row r="37" ht="21.75" spans="1:15">
      <c r="A37" s="149" t="s">
        <v>71</v>
      </c>
      <c r="B37" s="150">
        <f>FotoVoltaica!B16</f>
        <v>0</v>
      </c>
      <c r="C37" s="151">
        <f>FotoVoltaica!C16</f>
        <v>0</v>
      </c>
      <c r="D37" s="151">
        <f>FotoVoltaica!D16</f>
        <v>0</v>
      </c>
      <c r="E37" s="151">
        <f>FotoVoltaica!E16</f>
        <v>0</v>
      </c>
      <c r="F37" s="151">
        <f>FotoVoltaica!F16</f>
        <v>0</v>
      </c>
      <c r="G37" s="151">
        <f>FotoVoltaica!G16</f>
        <v>0</v>
      </c>
      <c r="H37" s="151">
        <f>FotoVoltaica!H16</f>
        <v>0</v>
      </c>
      <c r="I37" s="151">
        <f>FotoVoltaica!I16</f>
        <v>0</v>
      </c>
      <c r="J37" s="151">
        <f>FotoVoltaica!J16</f>
        <v>0</v>
      </c>
      <c r="K37" s="151">
        <f>FotoVoltaica!K16</f>
        <v>0</v>
      </c>
      <c r="L37" s="151">
        <f>FotoVoltaica!L16</f>
        <v>0</v>
      </c>
      <c r="M37" s="151">
        <f>FotoVoltaica!M16</f>
        <v>0</v>
      </c>
      <c r="N37" s="151">
        <f>FotoVoltaica!N16</f>
        <v>0</v>
      </c>
      <c r="O37" s="158">
        <f>FotoVoltaica!O16</f>
        <v>0</v>
      </c>
    </row>
    <row r="38" ht="21.75" spans="1:15">
      <c r="A38" s="149" t="s">
        <v>72</v>
      </c>
      <c r="B38" s="150">
        <f>Briquetadeira!B23</f>
        <v>143</v>
      </c>
      <c r="C38" s="151">
        <f>Briquetadeira!C23</f>
        <v>0</v>
      </c>
      <c r="D38" s="151">
        <f>Briquetadeira!D23</f>
        <v>8500</v>
      </c>
      <c r="E38" s="151">
        <f>Briquetadeira!E23</f>
        <v>2000</v>
      </c>
      <c r="F38" s="151">
        <f>Briquetadeira!F23</f>
        <v>1500</v>
      </c>
      <c r="G38" s="151">
        <f>Briquetadeira!G23</f>
        <v>0</v>
      </c>
      <c r="H38" s="151">
        <f>Briquetadeira!H23</f>
        <v>0</v>
      </c>
      <c r="I38" s="151">
        <f>Briquetadeira!I23</f>
        <v>0</v>
      </c>
      <c r="J38" s="151">
        <f>Briquetadeira!J23</f>
        <v>0</v>
      </c>
      <c r="K38" s="151">
        <f>Briquetadeira!K23</f>
        <v>0</v>
      </c>
      <c r="L38" s="151">
        <f>Briquetadeira!L23</f>
        <v>5000</v>
      </c>
      <c r="M38" s="151">
        <f>Briquetadeira!M23</f>
        <v>0</v>
      </c>
      <c r="N38" s="151">
        <f>Briquetadeira!N23</f>
        <v>0</v>
      </c>
      <c r="O38" s="160">
        <f>SUM(C38:N38)</f>
        <v>17000</v>
      </c>
    </row>
    <row r="39" ht="21.75" spans="1:15">
      <c r="A39" s="149" t="s">
        <v>73</v>
      </c>
      <c r="B39" s="150">
        <f>BateriaCiclones!B23</f>
        <v>266</v>
      </c>
      <c r="C39" s="151">
        <f>BateriaCiclones!C23</f>
        <v>500</v>
      </c>
      <c r="D39" s="151">
        <f>BateriaCiclones!D23</f>
        <v>7900</v>
      </c>
      <c r="E39" s="151">
        <f>BateriaCiclones!E23</f>
        <v>2500</v>
      </c>
      <c r="F39" s="151">
        <f>BateriaCiclones!F23</f>
        <v>0</v>
      </c>
      <c r="G39" s="151">
        <f>BateriaCiclones!G23</f>
        <v>0</v>
      </c>
      <c r="H39" s="151">
        <f>BateriaCiclones!H23</f>
        <v>0</v>
      </c>
      <c r="I39" s="151">
        <f>BateriaCiclones!I23</f>
        <v>0</v>
      </c>
      <c r="J39" s="151">
        <f>BateriaCiclones!J23</f>
        <v>23100</v>
      </c>
      <c r="K39" s="151">
        <f>BateriaCiclones!K23</f>
        <v>0</v>
      </c>
      <c r="L39" s="151">
        <f>BateriaCiclones!L23</f>
        <v>0</v>
      </c>
      <c r="M39" s="151">
        <f>BateriaCiclones!M23</f>
        <v>0</v>
      </c>
      <c r="N39" s="151">
        <f>BateriaCiclones!N23</f>
        <v>0</v>
      </c>
      <c r="O39" s="160">
        <f>SUM(C39:N39)</f>
        <v>34000</v>
      </c>
    </row>
    <row r="40" ht="21.75" spans="1:15">
      <c r="A40" s="149" t="s">
        <v>74</v>
      </c>
      <c r="B40" s="150">
        <f>Patio!B15</f>
        <v>1792</v>
      </c>
      <c r="C40" s="151">
        <f>Patio!C15</f>
        <v>2500</v>
      </c>
      <c r="D40" s="151">
        <f>Patio!D15</f>
        <v>0</v>
      </c>
      <c r="E40" s="151">
        <f>Patio!E15</f>
        <v>0</v>
      </c>
      <c r="F40" s="151">
        <f>Patio!F15</f>
        <v>0</v>
      </c>
      <c r="G40" s="151">
        <f>Patio!G15</f>
        <v>0</v>
      </c>
      <c r="H40" s="151">
        <f>Patio!H15</f>
        <v>28000</v>
      </c>
      <c r="I40" s="151">
        <f>Patio!I15</f>
        <v>0</v>
      </c>
      <c r="J40" s="151">
        <f>Patio!J15</f>
        <v>0</v>
      </c>
      <c r="K40" s="151">
        <f>Patio!K15</f>
        <v>0</v>
      </c>
      <c r="L40" s="151">
        <f>Patio!L15</f>
        <v>0</v>
      </c>
      <c r="M40" s="151">
        <f>Patio!M15</f>
        <v>3500</v>
      </c>
      <c r="N40" s="151">
        <f>Patio!N15</f>
        <v>0</v>
      </c>
      <c r="O40" s="160">
        <f>SUM(C40:N40)</f>
        <v>34000</v>
      </c>
    </row>
    <row r="41" ht="21.75" spans="1:15">
      <c r="A41" s="149" t="s">
        <v>75</v>
      </c>
      <c r="B41" s="150">
        <f>BarracaoUbaBriquetadeira!B24</f>
        <v>97</v>
      </c>
      <c r="C41" s="151">
        <f>BarracaoUbaBriquetadeira!C24</f>
        <v>11500</v>
      </c>
      <c r="D41" s="151">
        <f>BarracaoUbaBriquetadeira!D24</f>
        <v>25500</v>
      </c>
      <c r="E41" s="151">
        <f>BarracaoUbaBriquetadeira!E24</f>
        <v>5500</v>
      </c>
      <c r="F41" s="151">
        <f>BarracaoUbaBriquetadeira!F24</f>
        <v>0</v>
      </c>
      <c r="G41" s="151">
        <f>BarracaoUbaBriquetadeira!G24</f>
        <v>0</v>
      </c>
      <c r="H41" s="151">
        <f>BarracaoUbaBriquetadeira!H24</f>
        <v>5000</v>
      </c>
      <c r="I41" s="151">
        <f>BarracaoUbaBriquetadeira!I24</f>
        <v>13000</v>
      </c>
      <c r="J41" s="151">
        <f>BarracaoUbaBriquetadeira!J24</f>
        <v>0</v>
      </c>
      <c r="K41" s="151">
        <f>BarracaoUbaBriquetadeira!K24</f>
        <v>0</v>
      </c>
      <c r="L41" s="151">
        <f>BarracaoUbaBriquetadeira!L24</f>
        <v>4000</v>
      </c>
      <c r="M41" s="151">
        <f>BarracaoUbaBriquetadeira!M24</f>
        <v>12500</v>
      </c>
      <c r="N41" s="151">
        <f>BarracaoUbaBriquetadeira!N24</f>
        <v>0</v>
      </c>
      <c r="O41" s="160">
        <f>SUM(C41:N41)</f>
        <v>77000</v>
      </c>
    </row>
    <row r="42" ht="21.75" spans="1:15">
      <c r="A42" s="154" t="s">
        <v>76</v>
      </c>
      <c r="B42" s="155"/>
      <c r="C42" s="156">
        <v>4767.4</v>
      </c>
      <c r="D42" s="156">
        <v>5000</v>
      </c>
      <c r="E42" s="156">
        <v>3500</v>
      </c>
      <c r="F42" s="156">
        <v>6833.56</v>
      </c>
      <c r="G42" s="156">
        <v>5000</v>
      </c>
      <c r="H42" s="156">
        <v>4000</v>
      </c>
      <c r="I42" s="156">
        <v>1608.9</v>
      </c>
      <c r="J42" s="156">
        <v>1652.9</v>
      </c>
      <c r="K42" s="156">
        <v>1000</v>
      </c>
      <c r="L42" s="156">
        <v>1500</v>
      </c>
      <c r="M42" s="156">
        <v>1200</v>
      </c>
      <c r="N42" s="156">
        <v>6068.04</v>
      </c>
      <c r="O42" s="162">
        <f>SUM(C42:N42)</f>
        <v>42130.8</v>
      </c>
    </row>
    <row r="43" ht="21.75" spans="1:15">
      <c r="A43" s="157" t="s">
        <v>77</v>
      </c>
      <c r="B43" s="6"/>
      <c r="C43" s="158">
        <f t="shared" ref="C43:O43" si="1">SUM(C3:C42)</f>
        <v>367717.4</v>
      </c>
      <c r="D43" s="158">
        <f t="shared" si="1"/>
        <v>155500</v>
      </c>
      <c r="E43" s="158">
        <f t="shared" si="1"/>
        <v>115200</v>
      </c>
      <c r="F43" s="158">
        <f t="shared" si="1"/>
        <v>69333.56</v>
      </c>
      <c r="G43" s="158">
        <f t="shared" si="1"/>
        <v>78943.8</v>
      </c>
      <c r="H43" s="158">
        <f t="shared" si="1"/>
        <v>227280</v>
      </c>
      <c r="I43" s="158">
        <f t="shared" si="1"/>
        <v>104858.9</v>
      </c>
      <c r="J43" s="158">
        <f t="shared" si="1"/>
        <v>26652.9</v>
      </c>
      <c r="K43" s="158">
        <f t="shared" si="1"/>
        <v>9200</v>
      </c>
      <c r="L43" s="158">
        <f t="shared" si="1"/>
        <v>31400</v>
      </c>
      <c r="M43" s="158">
        <f t="shared" si="1"/>
        <v>33400</v>
      </c>
      <c r="N43" s="158">
        <f t="shared" si="1"/>
        <v>39768.04</v>
      </c>
      <c r="O43" s="164">
        <f t="shared" si="1"/>
        <v>1259254.6</v>
      </c>
    </row>
    <row r="45" ht="42" customHeight="1"/>
    <row r="46" ht="18" customHeight="1"/>
    <row r="48" ht="19.05" customHeight="1"/>
    <row r="49" ht="19.05" customHeight="1"/>
    <row r="50" ht="21" customHeight="1"/>
    <row r="51" ht="25.05" customHeight="1"/>
    <row r="52" ht="22.05" customHeight="1"/>
    <row r="53" ht="22.05" customHeight="1"/>
    <row r="54" ht="22.05" customHeight="1"/>
    <row r="55" ht="22.95" customHeight="1"/>
    <row r="56" ht="24" customHeight="1"/>
    <row r="57" ht="24" customHeight="1"/>
    <row r="58" ht="22.05" customHeight="1"/>
    <row r="59" ht="25.05" customHeight="1"/>
    <row r="61" ht="24" customHeight="1"/>
    <row r="62" ht="22.95" customHeight="1"/>
    <row r="63" ht="19.95" customHeight="1"/>
    <row r="64" ht="22.05" customHeight="1" spans="16:16">
      <c r="P64" s="83">
        <v>80000</v>
      </c>
    </row>
    <row r="65" ht="22.95" customHeight="1"/>
    <row r="66" ht="25.95" customHeight="1"/>
    <row r="67" ht="22.95" customHeight="1"/>
    <row r="69" ht="24" customHeight="1"/>
    <row r="70" ht="24" customHeight="1"/>
    <row r="71" ht="24" customHeight="1"/>
    <row r="72" ht="24" customHeight="1"/>
    <row r="73" ht="24" customHeight="1"/>
    <row r="75" ht="46.05" customHeight="1"/>
  </sheetData>
  <mergeCells count="1">
    <mergeCell ref="A2:O2"/>
  </mergeCells>
  <pageMargins left="0.75" right="0.75" top="1" bottom="1" header="0.5" footer="0.5"/>
  <headerFooter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zoomScale="65" zoomScaleNormal="65" workbookViewId="0">
      <selection activeCell="A1" sqref="A1:O1"/>
    </sheetView>
  </sheetViews>
  <sheetFormatPr defaultColWidth="9.14285714285714" defaultRowHeight="15"/>
  <cols>
    <col min="1" max="1" width="39.5714285714286" customWidth="1"/>
    <col min="2" max="2" width="17" customWidth="1"/>
    <col min="3" max="3" width="10" customWidth="1"/>
    <col min="4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3" t="s">
        <v>440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3" t="s">
        <v>441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7" t="s">
        <v>442</v>
      </c>
      <c r="B4" s="36">
        <v>80</v>
      </c>
      <c r="C4" s="9"/>
      <c r="D4" s="9">
        <v>3000</v>
      </c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19" si="0">SUM(C4:N4)</f>
        <v>3000</v>
      </c>
    </row>
    <row r="5" ht="19.5" spans="1:15">
      <c r="A5" s="10" t="s">
        <v>443</v>
      </c>
      <c r="B5" s="37">
        <v>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0</v>
      </c>
    </row>
    <row r="6" ht="19.5" spans="1:15">
      <c r="A6" s="10" t="s">
        <v>444</v>
      </c>
      <c r="B6" s="37">
        <v>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0</v>
      </c>
    </row>
    <row r="7" ht="19.5" spans="1:15">
      <c r="A7" s="10" t="s">
        <v>445</v>
      </c>
      <c r="B7" s="37">
        <v>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0</v>
      </c>
    </row>
    <row r="8" ht="19.5" spans="1:15">
      <c r="A8" s="10" t="s">
        <v>446</v>
      </c>
      <c r="B8" s="37">
        <v>2</v>
      </c>
      <c r="C8" s="12"/>
      <c r="D8" s="12"/>
      <c r="E8" s="12">
        <v>800</v>
      </c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800</v>
      </c>
    </row>
    <row r="9" ht="19.5" spans="1:15">
      <c r="A9" s="10" t="s">
        <v>447</v>
      </c>
      <c r="B9" s="37">
        <v>2</v>
      </c>
      <c r="C9" s="12"/>
      <c r="D9" s="12"/>
      <c r="E9" s="12">
        <v>300</v>
      </c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300</v>
      </c>
    </row>
    <row r="10" ht="19.5" spans="1:15">
      <c r="A10" s="10" t="s">
        <v>87</v>
      </c>
      <c r="B10" s="37">
        <v>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10" t="s">
        <v>433</v>
      </c>
      <c r="B11" s="37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0</v>
      </c>
    </row>
    <row r="12" ht="19.5" spans="1:15">
      <c r="A12" s="10" t="s">
        <v>448</v>
      </c>
      <c r="B12" s="37">
        <v>12</v>
      </c>
      <c r="C12" s="12"/>
      <c r="D12" s="12">
        <v>800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800</v>
      </c>
    </row>
    <row r="13" ht="19.5" spans="1:15">
      <c r="A13" s="13" t="s">
        <v>449</v>
      </c>
      <c r="B13" s="37">
        <v>3</v>
      </c>
      <c r="C13" s="12"/>
      <c r="D13" s="12">
        <v>200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200</v>
      </c>
    </row>
    <row r="14" ht="19.5" spans="1:15">
      <c r="A14" s="13" t="s">
        <v>450</v>
      </c>
      <c r="B14" s="37">
        <v>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0</v>
      </c>
    </row>
    <row r="15" ht="19.5" spans="1:15">
      <c r="A15" s="13" t="s">
        <v>451</v>
      </c>
      <c r="B15" s="37">
        <v>1</v>
      </c>
      <c r="C15" s="12"/>
      <c r="D15" s="12">
        <v>600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2">
        <f t="shared" si="0"/>
        <v>600</v>
      </c>
    </row>
    <row r="16" ht="19.5" spans="1:15">
      <c r="A16" s="13" t="s">
        <v>452</v>
      </c>
      <c r="B16" s="37">
        <v>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2">
        <f t="shared" si="0"/>
        <v>0</v>
      </c>
    </row>
    <row r="17" ht="19.5" spans="1:15">
      <c r="A17" s="13" t="s">
        <v>191</v>
      </c>
      <c r="B17" s="37">
        <v>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2">
        <f t="shared" si="0"/>
        <v>0</v>
      </c>
    </row>
    <row r="18" ht="19.5" spans="1:15">
      <c r="A18" s="13" t="s">
        <v>261</v>
      </c>
      <c r="B18" s="37">
        <v>18</v>
      </c>
      <c r="C18" s="12"/>
      <c r="D18" s="12">
        <v>1500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2">
        <f t="shared" si="0"/>
        <v>1500</v>
      </c>
    </row>
    <row r="19" ht="19.5" spans="1:15">
      <c r="A19" s="13" t="s">
        <v>453</v>
      </c>
      <c r="B19" s="38">
        <v>12</v>
      </c>
      <c r="C19" s="16"/>
      <c r="D19" s="16">
        <v>500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33">
        <f t="shared" si="0"/>
        <v>500</v>
      </c>
    </row>
    <row r="20" ht="21.75" spans="1:15">
      <c r="A20" s="17" t="s">
        <v>77</v>
      </c>
      <c r="B20" s="39">
        <f t="shared" ref="B20:O20" si="1">SUM(B4:B19)</f>
        <v>152</v>
      </c>
      <c r="C20" s="19">
        <f t="shared" si="1"/>
        <v>0</v>
      </c>
      <c r="D20" s="19">
        <f t="shared" si="1"/>
        <v>6600</v>
      </c>
      <c r="E20" s="19">
        <f t="shared" si="1"/>
        <v>1100</v>
      </c>
      <c r="F20" s="19">
        <f t="shared" si="1"/>
        <v>0</v>
      </c>
      <c r="G20" s="19">
        <f t="shared" si="1"/>
        <v>0</v>
      </c>
      <c r="H20" s="19">
        <f t="shared" si="1"/>
        <v>0</v>
      </c>
      <c r="I20" s="19">
        <f t="shared" si="1"/>
        <v>0</v>
      </c>
      <c r="J20" s="19">
        <f t="shared" si="1"/>
        <v>0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0</v>
      </c>
      <c r="O20" s="23">
        <f t="shared" si="1"/>
        <v>7700</v>
      </c>
    </row>
  </sheetData>
  <mergeCells count="2">
    <mergeCell ref="A1:O1"/>
    <mergeCell ref="A2:O2"/>
  </mergeCells>
  <pageMargins left="0.75" right="0.75" top="1" bottom="1" header="0.5" footer="0.5"/>
  <headerFooter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zoomScale="65" zoomScaleNormal="65" workbookViewId="0">
      <selection activeCell="A1" sqref="A1:O1"/>
    </sheetView>
  </sheetViews>
  <sheetFormatPr defaultColWidth="9.14285714285714" defaultRowHeight="15"/>
  <cols>
    <col min="1" max="1" width="47" customWidth="1"/>
    <col min="2" max="2" width="17" customWidth="1"/>
    <col min="3" max="3" width="12.1428571428571" customWidth="1"/>
    <col min="4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5714285714286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3" t="s">
        <v>454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6" t="s">
        <v>455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60" t="s">
        <v>456</v>
      </c>
      <c r="B4" s="37">
        <v>1</v>
      </c>
      <c r="C4" s="6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2">
        <f t="shared" ref="O3:O22" si="0">SUM(C4:N4)</f>
        <v>0</v>
      </c>
    </row>
    <row r="5" ht="19.5" spans="1:15">
      <c r="A5" s="60" t="s">
        <v>457</v>
      </c>
      <c r="B5" s="37">
        <v>8</v>
      </c>
      <c r="C5" s="61"/>
      <c r="D5" s="12">
        <v>6500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6500</v>
      </c>
    </row>
    <row r="6" ht="19.5" spans="1:15">
      <c r="A6" s="60" t="s">
        <v>458</v>
      </c>
      <c r="B6" s="37">
        <v>5</v>
      </c>
      <c r="C6" s="61"/>
      <c r="D6" s="12">
        <v>1400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1400</v>
      </c>
    </row>
    <row r="7" ht="19.5" spans="1:15">
      <c r="A7" s="60" t="s">
        <v>87</v>
      </c>
      <c r="B7" s="37">
        <v>1</v>
      </c>
      <c r="C7" s="6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0</v>
      </c>
    </row>
    <row r="8" ht="19.5" spans="1:15">
      <c r="A8" s="60" t="s">
        <v>433</v>
      </c>
      <c r="B8" s="37">
        <v>1</v>
      </c>
      <c r="C8" s="6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60" t="s">
        <v>459</v>
      </c>
      <c r="B9" s="37">
        <v>1</v>
      </c>
      <c r="C9" s="61"/>
      <c r="D9" s="12"/>
      <c r="E9" s="12"/>
      <c r="F9" s="12"/>
      <c r="G9" s="12"/>
      <c r="H9" s="12"/>
      <c r="I9" s="12"/>
      <c r="J9" s="12">
        <v>6000</v>
      </c>
      <c r="K9" s="12"/>
      <c r="L9" s="12"/>
      <c r="M9" s="12"/>
      <c r="N9" s="12"/>
      <c r="O9" s="22">
        <f t="shared" si="0"/>
        <v>6000</v>
      </c>
    </row>
    <row r="10" ht="19.5" spans="1:15">
      <c r="A10" s="60" t="s">
        <v>460</v>
      </c>
      <c r="B10" s="37">
        <v>1</v>
      </c>
      <c r="C10" s="6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60" t="s">
        <v>461</v>
      </c>
      <c r="B11" s="37">
        <v>4</v>
      </c>
      <c r="C11" s="6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0</v>
      </c>
    </row>
    <row r="12" ht="19.5" spans="1:15">
      <c r="A12" s="60" t="s">
        <v>462</v>
      </c>
      <c r="B12" s="37">
        <v>220</v>
      </c>
      <c r="C12" s="6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62" t="s">
        <v>463</v>
      </c>
      <c r="B13" s="38">
        <v>4</v>
      </c>
      <c r="C13" s="61"/>
      <c r="D13" s="12"/>
      <c r="E13" s="12">
        <v>1000</v>
      </c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1000</v>
      </c>
    </row>
    <row r="14" ht="19.5" spans="1:15">
      <c r="A14" s="62" t="s">
        <v>464</v>
      </c>
      <c r="B14" s="38">
        <v>4</v>
      </c>
      <c r="C14" s="61"/>
      <c r="D14" s="12"/>
      <c r="E14" s="12">
        <v>1000</v>
      </c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1000</v>
      </c>
    </row>
    <row r="15" ht="19.5" spans="1:15">
      <c r="A15" s="62" t="s">
        <v>465</v>
      </c>
      <c r="B15" s="38">
        <v>2</v>
      </c>
      <c r="C15" s="61"/>
      <c r="D15" s="12"/>
      <c r="E15" s="12">
        <v>500</v>
      </c>
      <c r="F15" s="12"/>
      <c r="G15" s="12"/>
      <c r="H15" s="12"/>
      <c r="I15" s="12"/>
      <c r="J15" s="12"/>
      <c r="K15" s="12"/>
      <c r="L15" s="12"/>
      <c r="M15" s="12"/>
      <c r="N15" s="12"/>
      <c r="O15" s="22">
        <f t="shared" si="0"/>
        <v>500</v>
      </c>
    </row>
    <row r="16" ht="19.5" spans="1:15">
      <c r="A16" s="62" t="s">
        <v>466</v>
      </c>
      <c r="B16" s="38">
        <v>1</v>
      </c>
      <c r="C16" s="61"/>
      <c r="D16" s="12"/>
      <c r="E16" s="12"/>
      <c r="F16" s="12"/>
      <c r="G16" s="12"/>
      <c r="H16" s="12"/>
      <c r="I16" s="12"/>
      <c r="J16" s="12">
        <v>4600</v>
      </c>
      <c r="K16" s="12"/>
      <c r="L16" s="12"/>
      <c r="M16" s="12"/>
      <c r="N16" s="12"/>
      <c r="O16" s="22">
        <f t="shared" si="0"/>
        <v>4600</v>
      </c>
    </row>
    <row r="17" ht="19.5" spans="1:15">
      <c r="A17" s="62" t="s">
        <v>467</v>
      </c>
      <c r="B17" s="38">
        <v>2</v>
      </c>
      <c r="C17" s="6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2">
        <f t="shared" si="0"/>
        <v>0</v>
      </c>
    </row>
    <row r="18" ht="19.5" spans="1:15">
      <c r="A18" s="62" t="s">
        <v>468</v>
      </c>
      <c r="B18" s="37">
        <v>8</v>
      </c>
      <c r="C18" s="61"/>
      <c r="D18" s="12"/>
      <c r="E18" s="12"/>
      <c r="F18" s="12"/>
      <c r="G18" s="12"/>
      <c r="H18" s="12"/>
      <c r="I18" s="12"/>
      <c r="J18" s="12">
        <v>12500</v>
      </c>
      <c r="K18" s="12"/>
      <c r="L18" s="12"/>
      <c r="M18" s="12"/>
      <c r="N18" s="12"/>
      <c r="O18" s="22">
        <f t="shared" si="0"/>
        <v>12500</v>
      </c>
    </row>
    <row r="19" ht="19.5" spans="1:15">
      <c r="A19" s="63" t="s">
        <v>258</v>
      </c>
      <c r="B19" s="64">
        <v>1</v>
      </c>
      <c r="C19" s="61">
        <v>500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2">
        <f t="shared" si="0"/>
        <v>500</v>
      </c>
    </row>
    <row r="20" ht="19.5" spans="1:15">
      <c r="A20" s="63" t="s">
        <v>257</v>
      </c>
      <c r="B20" s="37">
        <v>1</v>
      </c>
      <c r="C20" s="6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2">
        <f t="shared" si="0"/>
        <v>0</v>
      </c>
    </row>
    <row r="21" ht="19.5" spans="1:15">
      <c r="A21" s="65" t="s">
        <v>255</v>
      </c>
      <c r="B21" s="38">
        <v>1</v>
      </c>
      <c r="C21" s="6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22">
        <f t="shared" si="0"/>
        <v>0</v>
      </c>
    </row>
    <row r="22" ht="19.5" spans="1:15">
      <c r="A22" s="65" t="s">
        <v>92</v>
      </c>
      <c r="B22" s="67"/>
      <c r="C22" s="6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33">
        <f t="shared" si="0"/>
        <v>0</v>
      </c>
    </row>
    <row r="23" ht="21.75" spans="1:15">
      <c r="A23" s="17" t="s">
        <v>77</v>
      </c>
      <c r="B23" s="39">
        <f t="shared" ref="B23:O23" si="1">SUM(B3:B22)</f>
        <v>266</v>
      </c>
      <c r="C23" s="19">
        <f t="shared" si="1"/>
        <v>500</v>
      </c>
      <c r="D23" s="19">
        <f t="shared" si="1"/>
        <v>7900</v>
      </c>
      <c r="E23" s="19">
        <f t="shared" si="1"/>
        <v>2500</v>
      </c>
      <c r="F23" s="19">
        <f t="shared" si="1"/>
        <v>0</v>
      </c>
      <c r="G23" s="19">
        <f t="shared" si="1"/>
        <v>0</v>
      </c>
      <c r="H23" s="19">
        <f t="shared" si="1"/>
        <v>0</v>
      </c>
      <c r="I23" s="19">
        <f t="shared" si="1"/>
        <v>0</v>
      </c>
      <c r="J23" s="19">
        <f t="shared" si="1"/>
        <v>23100</v>
      </c>
      <c r="K23" s="19">
        <f t="shared" si="1"/>
        <v>0</v>
      </c>
      <c r="L23" s="19">
        <f t="shared" si="1"/>
        <v>0</v>
      </c>
      <c r="M23" s="19">
        <f t="shared" si="1"/>
        <v>0</v>
      </c>
      <c r="N23" s="19">
        <f t="shared" si="1"/>
        <v>0</v>
      </c>
      <c r="O23" s="23">
        <f t="shared" si="1"/>
        <v>34000</v>
      </c>
    </row>
  </sheetData>
  <mergeCells count="1">
    <mergeCell ref="A1:O1"/>
  </mergeCells>
  <pageMargins left="0.75" right="0.75" top="1" bottom="1" header="0.5" footer="0.5"/>
  <headerFooter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zoomScale="65" zoomScaleNormal="65" workbookViewId="0">
      <selection activeCell="A1" sqref="A1:O1"/>
    </sheetView>
  </sheetViews>
  <sheetFormatPr defaultColWidth="9.14285714285714" defaultRowHeight="15"/>
  <cols>
    <col min="1" max="1" width="52.7142857142857" customWidth="1"/>
    <col min="2" max="2" width="17" customWidth="1"/>
    <col min="3" max="3" width="10" customWidth="1"/>
    <col min="4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14.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3" t="s">
        <v>469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3" t="s">
        <v>470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7" t="s">
        <v>471</v>
      </c>
      <c r="B4" s="36">
        <v>120</v>
      </c>
      <c r="C4" s="9"/>
      <c r="D4" s="9">
        <v>3000</v>
      </c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22" si="0">SUM(C4:N4)</f>
        <v>3000</v>
      </c>
    </row>
    <row r="5" ht="19.5" spans="1:15">
      <c r="A5" s="10" t="s">
        <v>472</v>
      </c>
      <c r="B5" s="37">
        <v>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0</v>
      </c>
    </row>
    <row r="6" ht="19.5" spans="1:15">
      <c r="A6" s="10" t="s">
        <v>473</v>
      </c>
      <c r="B6" s="37">
        <v>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0</v>
      </c>
    </row>
    <row r="7" ht="19.5" spans="1:15">
      <c r="A7" s="10" t="s">
        <v>474</v>
      </c>
      <c r="B7" s="37">
        <v>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0</v>
      </c>
    </row>
    <row r="8" ht="19.5" spans="1:15">
      <c r="A8" s="10" t="s">
        <v>475</v>
      </c>
      <c r="B8" s="37">
        <v>1</v>
      </c>
      <c r="C8" s="12"/>
      <c r="D8" s="12">
        <v>5500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5500</v>
      </c>
    </row>
    <row r="9" ht="19.5" spans="1:15">
      <c r="A9" s="10" t="s">
        <v>476</v>
      </c>
      <c r="B9" s="37">
        <v>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10" t="s">
        <v>477</v>
      </c>
      <c r="B10" s="37">
        <v>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10" t="s">
        <v>478</v>
      </c>
      <c r="B11" s="37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0</v>
      </c>
    </row>
    <row r="12" ht="19.5" spans="1:15">
      <c r="A12" s="10" t="s">
        <v>129</v>
      </c>
      <c r="B12" s="37">
        <v>1</v>
      </c>
      <c r="C12" s="12"/>
      <c r="D12" s="12"/>
      <c r="E12" s="12">
        <v>1500</v>
      </c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1500</v>
      </c>
    </row>
    <row r="13" ht="19.5" spans="1:15">
      <c r="A13" s="10" t="s">
        <v>479</v>
      </c>
      <c r="B13" s="37">
        <v>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0</v>
      </c>
    </row>
    <row r="14" ht="19.5" spans="1:15">
      <c r="A14" s="13" t="s">
        <v>480</v>
      </c>
      <c r="B14" s="38">
        <v>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0</v>
      </c>
    </row>
    <row r="15" ht="19.5" spans="1:15">
      <c r="A15" s="13" t="s">
        <v>481</v>
      </c>
      <c r="B15" s="38">
        <v>1</v>
      </c>
      <c r="C15" s="12"/>
      <c r="D15" s="12"/>
      <c r="E15" s="12"/>
      <c r="F15" s="12">
        <v>1000</v>
      </c>
      <c r="G15" s="12"/>
      <c r="H15" s="12"/>
      <c r="I15" s="12"/>
      <c r="J15" s="12"/>
      <c r="K15" s="12"/>
      <c r="L15" s="12"/>
      <c r="M15" s="12"/>
      <c r="N15" s="12"/>
      <c r="O15" s="22">
        <f t="shared" si="0"/>
        <v>1000</v>
      </c>
    </row>
    <row r="16" ht="19.5" spans="1:15">
      <c r="A16" s="13" t="s">
        <v>482</v>
      </c>
      <c r="B16" s="38">
        <v>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2">
        <f t="shared" si="0"/>
        <v>0</v>
      </c>
    </row>
    <row r="17" ht="19.5" spans="1:15">
      <c r="A17" s="13" t="s">
        <v>483</v>
      </c>
      <c r="B17" s="38">
        <v>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2">
        <f t="shared" si="0"/>
        <v>0</v>
      </c>
    </row>
    <row r="18" ht="19.5" spans="1:15">
      <c r="A18" s="13" t="s">
        <v>484</v>
      </c>
      <c r="B18" s="38">
        <v>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2">
        <f t="shared" si="0"/>
        <v>0</v>
      </c>
    </row>
    <row r="19" ht="19.5" spans="1:15">
      <c r="A19" s="13" t="s">
        <v>451</v>
      </c>
      <c r="B19" s="38">
        <v>1</v>
      </c>
      <c r="C19" s="12"/>
      <c r="D19" s="12"/>
      <c r="E19" s="12">
        <v>500</v>
      </c>
      <c r="F19" s="12">
        <v>500</v>
      </c>
      <c r="G19" s="12"/>
      <c r="H19" s="12"/>
      <c r="I19" s="12"/>
      <c r="J19" s="12"/>
      <c r="K19" s="12"/>
      <c r="L19" s="12"/>
      <c r="M19" s="12"/>
      <c r="N19" s="12"/>
      <c r="O19" s="22">
        <f t="shared" si="0"/>
        <v>1000</v>
      </c>
    </row>
    <row r="20" ht="19.5" spans="1:15">
      <c r="A20" s="13" t="s">
        <v>485</v>
      </c>
      <c r="B20" s="38">
        <v>1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2">
        <f t="shared" si="0"/>
        <v>0</v>
      </c>
    </row>
    <row r="21" ht="19.5" spans="1:15">
      <c r="A21" s="13" t="s">
        <v>486</v>
      </c>
      <c r="B21" s="38">
        <v>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>
        <f t="shared" si="0"/>
        <v>0</v>
      </c>
    </row>
    <row r="22" ht="19.5" spans="1:15">
      <c r="A22" s="15" t="s">
        <v>92</v>
      </c>
      <c r="B22" s="38"/>
      <c r="C22" s="16"/>
      <c r="D22" s="16"/>
      <c r="E22" s="16"/>
      <c r="F22" s="16"/>
      <c r="G22" s="16"/>
      <c r="H22" s="16"/>
      <c r="I22" s="16"/>
      <c r="J22" s="16"/>
      <c r="K22" s="16"/>
      <c r="L22" s="16">
        <v>5000</v>
      </c>
      <c r="M22" s="16"/>
      <c r="N22" s="16"/>
      <c r="O22" s="33">
        <f t="shared" si="0"/>
        <v>5000</v>
      </c>
    </row>
    <row r="23" ht="21.75" spans="1:15">
      <c r="A23" s="17" t="s">
        <v>77</v>
      </c>
      <c r="B23" s="39">
        <f t="shared" ref="B23:O23" si="1">SUM(B4:B22)</f>
        <v>143</v>
      </c>
      <c r="C23" s="19">
        <f t="shared" si="1"/>
        <v>0</v>
      </c>
      <c r="D23" s="31">
        <f t="shared" si="1"/>
        <v>8500</v>
      </c>
      <c r="E23" s="19">
        <f t="shared" si="1"/>
        <v>2000</v>
      </c>
      <c r="F23" s="19">
        <f t="shared" si="1"/>
        <v>1500</v>
      </c>
      <c r="G23" s="19">
        <f t="shared" si="1"/>
        <v>0</v>
      </c>
      <c r="H23" s="19">
        <f t="shared" si="1"/>
        <v>0</v>
      </c>
      <c r="I23" s="19">
        <f t="shared" si="1"/>
        <v>0</v>
      </c>
      <c r="J23" s="19">
        <f t="shared" si="1"/>
        <v>0</v>
      </c>
      <c r="K23" s="19">
        <f t="shared" si="1"/>
        <v>0</v>
      </c>
      <c r="L23" s="31">
        <f t="shared" si="1"/>
        <v>5000</v>
      </c>
      <c r="M23" s="19">
        <f t="shared" si="1"/>
        <v>0</v>
      </c>
      <c r="N23" s="19">
        <f t="shared" si="1"/>
        <v>0</v>
      </c>
      <c r="O23" s="23">
        <f t="shared" si="1"/>
        <v>17000</v>
      </c>
    </row>
  </sheetData>
  <mergeCells count="2">
    <mergeCell ref="A1:O1"/>
    <mergeCell ref="A2:O2"/>
  </mergeCells>
  <pageMargins left="0.75" right="0.75" top="1" bottom="1" header="0.5" footer="0.5"/>
  <headerFooter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65" zoomScaleNormal="65" workbookViewId="0">
      <selection activeCell="I31" sqref="I31"/>
    </sheetView>
  </sheetViews>
  <sheetFormatPr defaultColWidth="9.14285714285714" defaultRowHeight="15"/>
  <cols>
    <col min="1" max="1" width="41.7142857142857" customWidth="1"/>
    <col min="2" max="2" width="17" customWidth="1"/>
    <col min="3" max="3" width="10" customWidth="1"/>
    <col min="4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3" t="s">
        <v>487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" t="s">
        <v>488</v>
      </c>
      <c r="B2" s="24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32"/>
      <c r="O2" s="32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7" t="s">
        <v>489</v>
      </c>
      <c r="B4" s="36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15" si="0">SUM(C4:N4)</f>
        <v>0</v>
      </c>
    </row>
    <row r="5" ht="19.5" spans="1:15">
      <c r="A5" s="10" t="s">
        <v>490</v>
      </c>
      <c r="B5" s="37">
        <v>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0</v>
      </c>
    </row>
    <row r="6" ht="19.5" spans="1:15">
      <c r="A6" s="10" t="s">
        <v>491</v>
      </c>
      <c r="B6" s="37">
        <v>2</v>
      </c>
      <c r="C6" s="12"/>
      <c r="D6" s="12">
        <v>400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400</v>
      </c>
    </row>
    <row r="7" ht="19.5" spans="1:15">
      <c r="A7" s="10" t="s">
        <v>492</v>
      </c>
      <c r="B7" s="37">
        <v>2</v>
      </c>
      <c r="C7" s="12"/>
      <c r="D7" s="12">
        <v>600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600</v>
      </c>
    </row>
    <row r="8" ht="19.5" spans="1:15">
      <c r="A8" s="10" t="s">
        <v>436</v>
      </c>
      <c r="B8" s="37">
        <v>2</v>
      </c>
      <c r="C8" s="12"/>
      <c r="D8" s="12">
        <v>100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100</v>
      </c>
    </row>
    <row r="9" ht="19.5" spans="1:15">
      <c r="A9" s="10" t="s">
        <v>493</v>
      </c>
      <c r="B9" s="37">
        <v>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13" t="s">
        <v>494</v>
      </c>
      <c r="B10" s="38">
        <v>2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13" t="s">
        <v>495</v>
      </c>
      <c r="B11" s="38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0</v>
      </c>
    </row>
    <row r="12" ht="19.5" spans="1:15">
      <c r="A12" s="13" t="s">
        <v>163</v>
      </c>
      <c r="B12" s="38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13" t="s">
        <v>496</v>
      </c>
      <c r="B13" s="38">
        <v>6</v>
      </c>
      <c r="C13" s="12"/>
      <c r="D13" s="12">
        <v>600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600</v>
      </c>
    </row>
    <row r="14" ht="19.5" spans="1:15">
      <c r="A14" s="10" t="s">
        <v>497</v>
      </c>
      <c r="B14" s="37">
        <v>4</v>
      </c>
      <c r="C14" s="12"/>
      <c r="D14" s="12">
        <v>1500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1500</v>
      </c>
    </row>
    <row r="15" ht="19.5" spans="1:15">
      <c r="A15" s="15" t="s">
        <v>92</v>
      </c>
      <c r="B15" s="38"/>
      <c r="C15" s="16"/>
      <c r="D15" s="16"/>
      <c r="E15" s="16"/>
      <c r="F15" s="16"/>
      <c r="G15" s="16"/>
      <c r="H15" s="16"/>
      <c r="I15" s="16">
        <v>800</v>
      </c>
      <c r="J15" s="16"/>
      <c r="K15" s="16"/>
      <c r="L15" s="16"/>
      <c r="M15" s="16"/>
      <c r="N15" s="16"/>
      <c r="O15" s="33">
        <f t="shared" si="0"/>
        <v>800</v>
      </c>
    </row>
    <row r="16" ht="21.75" spans="1:15">
      <c r="A16" s="17" t="s">
        <v>77</v>
      </c>
      <c r="B16" s="39">
        <f t="shared" ref="B16:O16" si="1">SUM(B4:B15)</f>
        <v>23</v>
      </c>
      <c r="C16" s="19">
        <f t="shared" si="1"/>
        <v>0</v>
      </c>
      <c r="D16" s="19">
        <f t="shared" si="1"/>
        <v>3200</v>
      </c>
      <c r="E16" s="31">
        <f t="shared" si="1"/>
        <v>0</v>
      </c>
      <c r="F16" s="19">
        <f t="shared" si="1"/>
        <v>0</v>
      </c>
      <c r="G16" s="42">
        <f t="shared" si="1"/>
        <v>0</v>
      </c>
      <c r="H16" s="43">
        <f t="shared" si="1"/>
        <v>0</v>
      </c>
      <c r="I16" s="19">
        <f t="shared" si="1"/>
        <v>800</v>
      </c>
      <c r="J16" s="31">
        <f t="shared" si="1"/>
        <v>0</v>
      </c>
      <c r="K16" s="19">
        <f t="shared" si="1"/>
        <v>0</v>
      </c>
      <c r="L16" s="19">
        <f t="shared" si="1"/>
        <v>0</v>
      </c>
      <c r="M16" s="31">
        <f t="shared" si="1"/>
        <v>0</v>
      </c>
      <c r="N16" s="19">
        <f t="shared" si="1"/>
        <v>0</v>
      </c>
      <c r="O16" s="23">
        <f t="shared" si="1"/>
        <v>4000</v>
      </c>
    </row>
  </sheetData>
  <mergeCells count="1">
    <mergeCell ref="A1:O1"/>
  </mergeCells>
  <pageMargins left="0.75" right="0.75" top="1" bottom="1" header="0.5" footer="0.5"/>
  <headerFooter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65" zoomScaleNormal="65" workbookViewId="0">
      <selection activeCell="K22" sqref="K22"/>
    </sheetView>
  </sheetViews>
  <sheetFormatPr defaultColWidth="9.14285714285714" defaultRowHeight="15"/>
  <cols>
    <col min="1" max="1" width="41.7142857142857" customWidth="1"/>
    <col min="2" max="2" width="17" customWidth="1"/>
    <col min="3" max="3" width="10" customWidth="1"/>
    <col min="4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3" t="s">
        <v>498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3" t="s">
        <v>499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1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7" t="s">
        <v>489</v>
      </c>
      <c r="B4" s="36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15" si="0">SUM(C4:N4)</f>
        <v>0</v>
      </c>
    </row>
    <row r="5" ht="19.5" spans="1:15">
      <c r="A5" s="10" t="s">
        <v>490</v>
      </c>
      <c r="B5" s="37">
        <v>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0</v>
      </c>
    </row>
    <row r="6" ht="19.5" spans="1:15">
      <c r="A6" s="10" t="s">
        <v>491</v>
      </c>
      <c r="B6" s="37">
        <v>2</v>
      </c>
      <c r="C6" s="12"/>
      <c r="D6" s="12">
        <v>400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400</v>
      </c>
    </row>
    <row r="7" ht="19.5" spans="1:15">
      <c r="A7" s="10" t="s">
        <v>492</v>
      </c>
      <c r="B7" s="37">
        <v>2</v>
      </c>
      <c r="C7" s="12"/>
      <c r="D7" s="12">
        <v>600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600</v>
      </c>
    </row>
    <row r="8" ht="19.5" spans="1:15">
      <c r="A8" s="10" t="s">
        <v>436</v>
      </c>
      <c r="B8" s="37">
        <v>2</v>
      </c>
      <c r="C8" s="12"/>
      <c r="D8" s="12">
        <v>100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100</v>
      </c>
    </row>
    <row r="9" ht="19.5" spans="1:15">
      <c r="A9" s="10" t="s">
        <v>493</v>
      </c>
      <c r="B9" s="37">
        <v>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13" t="s">
        <v>494</v>
      </c>
      <c r="B10" s="38">
        <v>2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13" t="s">
        <v>495</v>
      </c>
      <c r="B11" s="38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0</v>
      </c>
    </row>
    <row r="12" ht="19.5" spans="1:15">
      <c r="A12" s="13" t="s">
        <v>163</v>
      </c>
      <c r="B12" s="38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13" t="s">
        <v>500</v>
      </c>
      <c r="B13" s="38">
        <v>5</v>
      </c>
      <c r="C13" s="12"/>
      <c r="D13" s="12">
        <v>600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600</v>
      </c>
    </row>
    <row r="14" ht="19.5" spans="1:15">
      <c r="A14" s="10" t="s">
        <v>497</v>
      </c>
      <c r="B14" s="37">
        <v>4</v>
      </c>
      <c r="C14" s="12"/>
      <c r="D14" s="12">
        <v>1500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1500</v>
      </c>
    </row>
    <row r="15" ht="19.5" spans="1:15">
      <c r="A15" s="15" t="s">
        <v>92</v>
      </c>
      <c r="B15" s="38"/>
      <c r="C15" s="16"/>
      <c r="D15" s="16"/>
      <c r="E15" s="16"/>
      <c r="F15" s="16"/>
      <c r="G15" s="16"/>
      <c r="H15" s="16"/>
      <c r="I15" s="16">
        <v>800</v>
      </c>
      <c r="J15" s="16"/>
      <c r="K15" s="16"/>
      <c r="L15" s="16"/>
      <c r="M15" s="16"/>
      <c r="N15" s="16"/>
      <c r="O15" s="33">
        <f t="shared" si="0"/>
        <v>800</v>
      </c>
    </row>
    <row r="16" ht="21.75" spans="1:15">
      <c r="A16" s="17" t="s">
        <v>77</v>
      </c>
      <c r="B16" s="39">
        <f t="shared" ref="B16:O16" si="1">SUM(B4:B15)</f>
        <v>22</v>
      </c>
      <c r="C16" s="31">
        <f t="shared" si="1"/>
        <v>0</v>
      </c>
      <c r="D16" s="19">
        <f t="shared" si="1"/>
        <v>3200</v>
      </c>
      <c r="E16" s="19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800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19">
        <f t="shared" si="1"/>
        <v>0</v>
      </c>
      <c r="N16" s="19">
        <f t="shared" si="1"/>
        <v>0</v>
      </c>
      <c r="O16" s="23">
        <f t="shared" si="1"/>
        <v>4000</v>
      </c>
    </row>
  </sheetData>
  <mergeCells count="2">
    <mergeCell ref="A1:O1"/>
    <mergeCell ref="A2:O2"/>
  </mergeCells>
  <pageMargins left="0.75" right="0.75" top="1" bottom="1" header="0.5" footer="0.5"/>
  <headerFooter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65" zoomScaleNormal="65" workbookViewId="0">
      <selection activeCell="G33" sqref="G33"/>
    </sheetView>
  </sheetViews>
  <sheetFormatPr defaultColWidth="9.14285714285714" defaultRowHeight="15"/>
  <cols>
    <col min="1" max="1" width="41.7142857142857" customWidth="1"/>
    <col min="2" max="2" width="17" customWidth="1"/>
    <col min="3" max="3" width="10" customWidth="1"/>
    <col min="4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1" t="s">
        <v>501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0"/>
    </row>
    <row r="2" ht="21.75" spans="1:15">
      <c r="A2" s="3" t="s">
        <v>502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1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7" t="s">
        <v>489</v>
      </c>
      <c r="B4" s="36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15" si="0">SUM(C4:N4)</f>
        <v>0</v>
      </c>
    </row>
    <row r="5" ht="19.5" spans="1:15">
      <c r="A5" s="10" t="s">
        <v>490</v>
      </c>
      <c r="B5" s="37">
        <v>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0</v>
      </c>
    </row>
    <row r="6" ht="19.5" spans="1:15">
      <c r="A6" s="10" t="s">
        <v>503</v>
      </c>
      <c r="B6" s="37">
        <v>2</v>
      </c>
      <c r="C6" s="12"/>
      <c r="D6" s="12">
        <v>1000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1000</v>
      </c>
    </row>
    <row r="7" ht="19.5" spans="1:15">
      <c r="A7" s="10" t="s">
        <v>492</v>
      </c>
      <c r="B7" s="37">
        <v>2</v>
      </c>
      <c r="C7" s="12"/>
      <c r="D7" s="12">
        <v>500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500</v>
      </c>
    </row>
    <row r="8" ht="19.5" spans="1:15">
      <c r="A8" s="10" t="s">
        <v>436</v>
      </c>
      <c r="B8" s="37">
        <v>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10" t="s">
        <v>493</v>
      </c>
      <c r="B9" s="37">
        <v>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13" t="s">
        <v>494</v>
      </c>
      <c r="B10" s="38">
        <v>2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13" t="s">
        <v>495</v>
      </c>
      <c r="B11" s="38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0</v>
      </c>
    </row>
    <row r="12" ht="19.5" spans="1:15">
      <c r="A12" s="13" t="s">
        <v>163</v>
      </c>
      <c r="B12" s="38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13" t="s">
        <v>504</v>
      </c>
      <c r="B13" s="38">
        <v>5</v>
      </c>
      <c r="C13" s="12"/>
      <c r="D13" s="12">
        <v>500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500</v>
      </c>
    </row>
    <row r="14" ht="19.5" spans="1:15">
      <c r="A14" s="10" t="s">
        <v>505</v>
      </c>
      <c r="B14" s="37">
        <v>4</v>
      </c>
      <c r="C14" s="12"/>
      <c r="D14" s="12" t="s">
        <v>506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0</v>
      </c>
    </row>
    <row r="15" ht="19.5" spans="1:15">
      <c r="A15" s="15" t="s">
        <v>92</v>
      </c>
      <c r="B15" s="38"/>
      <c r="C15" s="16"/>
      <c r="D15" s="16"/>
      <c r="E15" s="16"/>
      <c r="F15" s="16"/>
      <c r="G15" s="16"/>
      <c r="H15" s="16"/>
      <c r="I15" s="16">
        <v>800</v>
      </c>
      <c r="J15" s="16"/>
      <c r="K15" s="16"/>
      <c r="L15" s="16"/>
      <c r="M15" s="16"/>
      <c r="N15" s="16"/>
      <c r="O15" s="33">
        <f t="shared" si="0"/>
        <v>800</v>
      </c>
    </row>
    <row r="16" ht="21.75" spans="1:15">
      <c r="A16" s="17" t="s">
        <v>77</v>
      </c>
      <c r="B16" s="39">
        <f t="shared" ref="B16:O16" si="1">SUM(B4:B15)</f>
        <v>22</v>
      </c>
      <c r="C16" s="19">
        <f t="shared" si="1"/>
        <v>0</v>
      </c>
      <c r="D16" s="19">
        <f t="shared" si="1"/>
        <v>2000</v>
      </c>
      <c r="E16" s="19">
        <f t="shared" si="1"/>
        <v>0</v>
      </c>
      <c r="F16" s="19">
        <f t="shared" si="1"/>
        <v>0</v>
      </c>
      <c r="G16" s="31">
        <f t="shared" si="1"/>
        <v>0</v>
      </c>
      <c r="H16" s="19">
        <f t="shared" si="1"/>
        <v>0</v>
      </c>
      <c r="I16" s="19">
        <f t="shared" si="1"/>
        <v>800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19">
        <f t="shared" si="1"/>
        <v>0</v>
      </c>
      <c r="N16" s="19">
        <f t="shared" si="1"/>
        <v>0</v>
      </c>
      <c r="O16" s="23">
        <f t="shared" si="1"/>
        <v>2800</v>
      </c>
    </row>
  </sheetData>
  <mergeCells count="2">
    <mergeCell ref="A1:O1"/>
    <mergeCell ref="A2:O2"/>
  </mergeCells>
  <pageMargins left="0.75" right="0.75" top="1" bottom="1" header="0.5" footer="0.5"/>
  <headerFooter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65" zoomScaleNormal="65" workbookViewId="0">
      <selection activeCell="K28" sqref="K28"/>
    </sheetView>
  </sheetViews>
  <sheetFormatPr defaultColWidth="9.14285714285714" defaultRowHeight="15"/>
  <cols>
    <col min="1" max="1" width="41.7142857142857" customWidth="1"/>
    <col min="2" max="2" width="17" customWidth="1"/>
    <col min="3" max="3" width="10" customWidth="1"/>
    <col min="4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1" t="s">
        <v>507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0"/>
    </row>
    <row r="2" ht="21.75" spans="1:15">
      <c r="A2" s="3" t="s">
        <v>508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1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7" t="s">
        <v>489</v>
      </c>
      <c r="B4" s="36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15" si="0">SUM(C4:N4)</f>
        <v>0</v>
      </c>
    </row>
    <row r="5" ht="19.5" spans="1:15">
      <c r="A5" s="10" t="s">
        <v>490</v>
      </c>
      <c r="B5" s="37">
        <v>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0</v>
      </c>
    </row>
    <row r="6" ht="19.5" spans="1:15">
      <c r="A6" s="10" t="s">
        <v>503</v>
      </c>
      <c r="B6" s="37">
        <v>2</v>
      </c>
      <c r="C6" s="12"/>
      <c r="D6" s="12">
        <v>1000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1000</v>
      </c>
    </row>
    <row r="7" ht="19.5" spans="1:15">
      <c r="A7" s="10" t="s">
        <v>492</v>
      </c>
      <c r="B7" s="37">
        <v>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0</v>
      </c>
    </row>
    <row r="8" ht="19.5" spans="1:15">
      <c r="A8" s="10" t="s">
        <v>436</v>
      </c>
      <c r="B8" s="37">
        <v>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10" t="s">
        <v>493</v>
      </c>
      <c r="B9" s="37">
        <v>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13" t="s">
        <v>494</v>
      </c>
      <c r="B10" s="38">
        <v>2</v>
      </c>
      <c r="C10" s="12"/>
      <c r="D10" s="12">
        <v>200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200</v>
      </c>
    </row>
    <row r="11" ht="19.5" spans="1:15">
      <c r="A11" s="13" t="s">
        <v>495</v>
      </c>
      <c r="B11" s="38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0</v>
      </c>
    </row>
    <row r="12" ht="19.5" spans="1:15">
      <c r="A12" s="13" t="s">
        <v>163</v>
      </c>
      <c r="B12" s="38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13" t="s">
        <v>504</v>
      </c>
      <c r="B13" s="38">
        <v>6</v>
      </c>
      <c r="C13" s="12"/>
      <c r="D13" s="12">
        <v>1000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1000</v>
      </c>
    </row>
    <row r="14" ht="19.5" spans="1:15">
      <c r="A14" s="10" t="s">
        <v>505</v>
      </c>
      <c r="B14" s="37">
        <v>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0</v>
      </c>
    </row>
    <row r="15" ht="19.5" spans="1:15">
      <c r="A15" s="15" t="s">
        <v>92</v>
      </c>
      <c r="B15" s="38"/>
      <c r="C15" s="16"/>
      <c r="D15" s="16"/>
      <c r="E15" s="16"/>
      <c r="F15" s="16"/>
      <c r="G15" s="16"/>
      <c r="H15" s="16"/>
      <c r="I15" s="16">
        <v>800</v>
      </c>
      <c r="J15" s="16"/>
      <c r="K15" s="16"/>
      <c r="L15" s="16"/>
      <c r="M15" s="16"/>
      <c r="N15" s="16"/>
      <c r="O15" s="33">
        <f t="shared" si="0"/>
        <v>800</v>
      </c>
    </row>
    <row r="16" ht="21.75" spans="1:15">
      <c r="A16" s="17" t="s">
        <v>77</v>
      </c>
      <c r="B16" s="39">
        <f t="shared" ref="B16:O16" si="1">SUM(B4:B15)</f>
        <v>23</v>
      </c>
      <c r="C16" s="19">
        <f t="shared" si="1"/>
        <v>0</v>
      </c>
      <c r="D16" s="19">
        <f t="shared" si="1"/>
        <v>2200</v>
      </c>
      <c r="E16" s="19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800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19">
        <f t="shared" si="1"/>
        <v>0</v>
      </c>
      <c r="N16" s="19">
        <f t="shared" si="1"/>
        <v>0</v>
      </c>
      <c r="O16" s="23">
        <f t="shared" si="1"/>
        <v>3000</v>
      </c>
    </row>
  </sheetData>
  <mergeCells count="2">
    <mergeCell ref="A1:O1"/>
    <mergeCell ref="A2:O2"/>
  </mergeCells>
  <pageMargins left="0.75" right="0.75" top="1" bottom="1" header="0.5" footer="0.5"/>
  <headerFooter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65" zoomScaleNormal="65" workbookViewId="0">
      <selection activeCell="K25" sqref="K25"/>
    </sheetView>
  </sheetViews>
  <sheetFormatPr defaultColWidth="9.14285714285714" defaultRowHeight="15"/>
  <cols>
    <col min="1" max="1" width="41.7142857142857" customWidth="1"/>
    <col min="2" max="2" width="17" customWidth="1"/>
    <col min="3" max="3" width="10" customWidth="1"/>
    <col min="4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1" t="s">
        <v>509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0"/>
    </row>
    <row r="2" ht="21.75" spans="1:15">
      <c r="A2" s="3" t="s">
        <v>510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1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7" t="s">
        <v>489</v>
      </c>
      <c r="B4" s="36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15" si="0">SUM(C4:N4)</f>
        <v>0</v>
      </c>
    </row>
    <row r="5" ht="19.5" spans="1:15">
      <c r="A5" s="10" t="s">
        <v>490</v>
      </c>
      <c r="B5" s="37">
        <v>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0</v>
      </c>
    </row>
    <row r="6" ht="19.5" spans="1:15">
      <c r="A6" s="10" t="s">
        <v>503</v>
      </c>
      <c r="B6" s="37">
        <v>2</v>
      </c>
      <c r="C6" s="12"/>
      <c r="D6" s="12">
        <v>1200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1200</v>
      </c>
    </row>
    <row r="7" ht="19.5" spans="1:15">
      <c r="A7" s="10" t="s">
        <v>492</v>
      </c>
      <c r="B7" s="37">
        <v>2</v>
      </c>
      <c r="C7" s="12"/>
      <c r="D7" s="12">
        <v>500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500</v>
      </c>
    </row>
    <row r="8" ht="19.5" spans="1:15">
      <c r="A8" s="10" t="s">
        <v>436</v>
      </c>
      <c r="B8" s="37">
        <v>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10" t="s">
        <v>493</v>
      </c>
      <c r="B9" s="37">
        <v>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13" t="s">
        <v>494</v>
      </c>
      <c r="B10" s="38">
        <v>2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13" t="s">
        <v>495</v>
      </c>
      <c r="B11" s="38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0</v>
      </c>
    </row>
    <row r="12" ht="19.5" spans="1:15">
      <c r="A12" s="13" t="s">
        <v>163</v>
      </c>
      <c r="B12" s="38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13" t="s">
        <v>504</v>
      </c>
      <c r="B13" s="38">
        <v>10</v>
      </c>
      <c r="C13" s="12"/>
      <c r="D13" s="12">
        <v>1200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1200</v>
      </c>
    </row>
    <row r="14" ht="19.5" spans="1:15">
      <c r="A14" s="10" t="s">
        <v>511</v>
      </c>
      <c r="B14" s="37">
        <v>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0</v>
      </c>
    </row>
    <row r="15" ht="19.5" spans="1:15">
      <c r="A15" s="15" t="s">
        <v>92</v>
      </c>
      <c r="B15" s="38"/>
      <c r="C15" s="16"/>
      <c r="D15" s="16"/>
      <c r="E15" s="16"/>
      <c r="F15" s="16"/>
      <c r="G15" s="16"/>
      <c r="H15" s="16"/>
      <c r="I15" s="16">
        <v>800</v>
      </c>
      <c r="J15" s="16"/>
      <c r="K15" s="16"/>
      <c r="L15" s="16"/>
      <c r="M15" s="16"/>
      <c r="N15" s="16"/>
      <c r="O15" s="33">
        <f t="shared" si="0"/>
        <v>800</v>
      </c>
    </row>
    <row r="16" ht="21.75" spans="1:15">
      <c r="A16" s="17" t="s">
        <v>77</v>
      </c>
      <c r="B16" s="39">
        <f t="shared" ref="B16:O16" si="1">SUM(B4:B15)</f>
        <v>27</v>
      </c>
      <c r="C16" s="19">
        <f t="shared" si="1"/>
        <v>0</v>
      </c>
      <c r="D16" s="19">
        <f t="shared" si="1"/>
        <v>2900</v>
      </c>
      <c r="E16" s="31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800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19">
        <f t="shared" si="1"/>
        <v>0</v>
      </c>
      <c r="N16" s="19">
        <f t="shared" si="1"/>
        <v>0</v>
      </c>
      <c r="O16" s="23">
        <f t="shared" si="1"/>
        <v>3700</v>
      </c>
    </row>
  </sheetData>
  <mergeCells count="2">
    <mergeCell ref="A1:O1"/>
    <mergeCell ref="A2:O2"/>
  </mergeCells>
  <pageMargins left="0.75" right="0.75" top="1" bottom="1" header="0.5" footer="0.5"/>
  <headerFooter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65" zoomScaleNormal="65" workbookViewId="0">
      <selection activeCell="A1" sqref="A1:O1"/>
    </sheetView>
  </sheetViews>
  <sheetFormatPr defaultColWidth="9.14285714285714" defaultRowHeight="15"/>
  <cols>
    <col min="1" max="1" width="41.7142857142857" customWidth="1"/>
    <col min="2" max="2" width="17" customWidth="1"/>
    <col min="3" max="3" width="10" customWidth="1"/>
    <col min="4" max="4" width="12.7142857142857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1" t="s">
        <v>512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0"/>
    </row>
    <row r="2" ht="21.75" spans="1:15">
      <c r="A2" s="3" t="s">
        <v>513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1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7" t="s">
        <v>489</v>
      </c>
      <c r="B4" s="36">
        <v>1</v>
      </c>
      <c r="C4" s="41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50">
        <f t="shared" ref="O4:O15" si="0">(C4+D4+E4+F4+G4+H4+I4+J4+K4+L4+M4+N4)</f>
        <v>0</v>
      </c>
    </row>
    <row r="5" ht="19.5" spans="1:15">
      <c r="A5" s="10" t="s">
        <v>490</v>
      </c>
      <c r="B5" s="37">
        <v>1</v>
      </c>
      <c r="C5" s="45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50">
        <f t="shared" si="0"/>
        <v>0</v>
      </c>
    </row>
    <row r="6" ht="19.5" spans="1:15">
      <c r="A6" s="10" t="s">
        <v>503</v>
      </c>
      <c r="B6" s="37">
        <v>2</v>
      </c>
      <c r="C6" s="45"/>
      <c r="D6" s="46">
        <v>1400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50">
        <f t="shared" si="0"/>
        <v>1400</v>
      </c>
    </row>
    <row r="7" ht="19.5" spans="1:15">
      <c r="A7" s="10" t="s">
        <v>492</v>
      </c>
      <c r="B7" s="37">
        <v>2</v>
      </c>
      <c r="C7" s="45"/>
      <c r="D7" s="46">
        <v>700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50">
        <f t="shared" si="0"/>
        <v>700</v>
      </c>
    </row>
    <row r="8" ht="19.5" spans="1:15">
      <c r="A8" s="10" t="s">
        <v>436</v>
      </c>
      <c r="B8" s="37">
        <v>2</v>
      </c>
      <c r="C8" s="45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50">
        <f t="shared" si="0"/>
        <v>0</v>
      </c>
    </row>
    <row r="9" ht="19.5" spans="1:15">
      <c r="A9" s="10" t="s">
        <v>493</v>
      </c>
      <c r="B9" s="37">
        <v>1</v>
      </c>
      <c r="C9" s="45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50">
        <f t="shared" si="0"/>
        <v>0</v>
      </c>
    </row>
    <row r="10" ht="19.5" spans="1:15">
      <c r="A10" s="13" t="s">
        <v>494</v>
      </c>
      <c r="B10" s="38">
        <v>2</v>
      </c>
      <c r="C10" s="46"/>
      <c r="D10" s="46">
        <v>150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50">
        <f t="shared" si="0"/>
        <v>150</v>
      </c>
    </row>
    <row r="11" ht="19.5" spans="1:15">
      <c r="A11" s="13" t="s">
        <v>495</v>
      </c>
      <c r="B11" s="38">
        <v>1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50">
        <f t="shared" si="0"/>
        <v>0</v>
      </c>
    </row>
    <row r="12" ht="19.5" spans="1:15">
      <c r="A12" s="13" t="s">
        <v>163</v>
      </c>
      <c r="B12" s="38">
        <v>1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50">
        <f t="shared" si="0"/>
        <v>0</v>
      </c>
    </row>
    <row r="13" ht="19.5" spans="1:15">
      <c r="A13" s="13" t="s">
        <v>504</v>
      </c>
      <c r="B13" s="38">
        <v>8</v>
      </c>
      <c r="C13" s="46"/>
      <c r="D13" s="46">
        <v>1300</v>
      </c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50">
        <f t="shared" si="0"/>
        <v>1300</v>
      </c>
    </row>
    <row r="14" ht="19.5" spans="1:15">
      <c r="A14" s="10" t="s">
        <v>511</v>
      </c>
      <c r="B14" s="37">
        <v>4</v>
      </c>
      <c r="C14" s="46"/>
      <c r="D14" s="46">
        <v>200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50">
        <f t="shared" si="0"/>
        <v>200</v>
      </c>
    </row>
    <row r="15" ht="19.5" spans="1:15">
      <c r="A15" s="15" t="s">
        <v>92</v>
      </c>
      <c r="B15" s="38"/>
      <c r="C15" s="47"/>
      <c r="D15" s="47"/>
      <c r="E15" s="47"/>
      <c r="F15" s="47"/>
      <c r="G15" s="47"/>
      <c r="H15" s="47"/>
      <c r="I15" s="16">
        <v>850</v>
      </c>
      <c r="J15" s="47"/>
      <c r="K15" s="47"/>
      <c r="L15" s="47"/>
      <c r="M15" s="47"/>
      <c r="N15" s="47"/>
      <c r="O15" s="51">
        <f t="shared" si="0"/>
        <v>850</v>
      </c>
    </row>
    <row r="16" ht="21.75" spans="1:15">
      <c r="A16" s="17" t="s">
        <v>77</v>
      </c>
      <c r="B16" s="48">
        <f>SUM(B4:B15)</f>
        <v>25</v>
      </c>
      <c r="C16" s="49">
        <f t="shared" ref="C16:H16" si="1">(C4+C5+C6+C7+C8+C9+C10+C11+C12+C13+C14)</f>
        <v>0</v>
      </c>
      <c r="D16" s="49">
        <f t="shared" si="1"/>
        <v>3750</v>
      </c>
      <c r="E16" s="49">
        <f t="shared" si="1"/>
        <v>0</v>
      </c>
      <c r="F16" s="49">
        <f t="shared" si="1"/>
        <v>0</v>
      </c>
      <c r="G16" s="49">
        <f t="shared" si="1"/>
        <v>0</v>
      </c>
      <c r="H16" s="49">
        <f t="shared" si="1"/>
        <v>0</v>
      </c>
      <c r="I16" s="49">
        <v>850</v>
      </c>
      <c r="J16" s="49">
        <f t="shared" ref="J16:N16" si="2">(J4+J5+J6+J7+J8+J9+J10+J11+J12+J13+J14)</f>
        <v>0</v>
      </c>
      <c r="K16" s="49">
        <f t="shared" si="2"/>
        <v>0</v>
      </c>
      <c r="L16" s="49">
        <f t="shared" si="2"/>
        <v>0</v>
      </c>
      <c r="M16" s="49">
        <f t="shared" si="2"/>
        <v>0</v>
      </c>
      <c r="N16" s="49">
        <f t="shared" si="2"/>
        <v>0</v>
      </c>
      <c r="O16" s="52">
        <f>SUM(O4:O15)</f>
        <v>4600</v>
      </c>
    </row>
  </sheetData>
  <mergeCells count="2">
    <mergeCell ref="A1:O1"/>
    <mergeCell ref="A2:O2"/>
  </mergeCells>
  <pageMargins left="0.75" right="0.75" top="1" bottom="1" header="0.5" footer="0.5"/>
  <headerFooter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65" zoomScaleNormal="65" workbookViewId="0">
      <selection activeCell="M28" sqref="M28"/>
    </sheetView>
  </sheetViews>
  <sheetFormatPr defaultColWidth="9.14285714285714" defaultRowHeight="15"/>
  <cols>
    <col min="1" max="1" width="45.5714285714286" customWidth="1"/>
    <col min="2" max="2" width="17" customWidth="1"/>
    <col min="3" max="3" width="10" customWidth="1"/>
    <col min="4" max="4" width="12.7142857142857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3" t="s">
        <v>514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1"/>
    </row>
    <row r="2" ht="21.75" spans="1:15">
      <c r="A2" s="5" t="s">
        <v>515</v>
      </c>
      <c r="B2" s="24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32"/>
      <c r="O2" s="32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41" t="s">
        <v>516</v>
      </c>
      <c r="B4" s="36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22">
        <f t="shared" ref="O4:O15" si="0">SUM(C4:N4)</f>
        <v>0</v>
      </c>
    </row>
    <row r="5" ht="19.5" spans="1:15">
      <c r="A5" s="10" t="s">
        <v>517</v>
      </c>
      <c r="B5" s="3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2">
        <f t="shared" si="0"/>
        <v>0</v>
      </c>
    </row>
    <row r="6" ht="19.5" spans="1:15">
      <c r="A6" s="10" t="s">
        <v>518</v>
      </c>
      <c r="B6" s="37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22">
        <f t="shared" si="0"/>
        <v>0</v>
      </c>
    </row>
    <row r="7" ht="19.5" spans="1:15">
      <c r="A7" s="10" t="s">
        <v>519</v>
      </c>
      <c r="B7" s="3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0</v>
      </c>
    </row>
    <row r="8" ht="19.5" spans="1:15">
      <c r="A8" s="10" t="s">
        <v>520</v>
      </c>
      <c r="B8" s="37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10" t="s">
        <v>521</v>
      </c>
      <c r="B9" s="37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10" t="s">
        <v>522</v>
      </c>
      <c r="B10" s="3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10" t="s">
        <v>523</v>
      </c>
      <c r="B11" s="37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0</v>
      </c>
    </row>
    <row r="12" ht="19.5" spans="1:15">
      <c r="A12" s="10" t="s">
        <v>524</v>
      </c>
      <c r="B12" s="3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10" t="s">
        <v>525</v>
      </c>
      <c r="B13" s="3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0</v>
      </c>
    </row>
    <row r="14" ht="19.5" spans="1:15">
      <c r="A14" s="10" t="s">
        <v>526</v>
      </c>
      <c r="B14" s="3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0</v>
      </c>
    </row>
    <row r="15" ht="19.5" spans="1:15">
      <c r="A15" s="15" t="s">
        <v>92</v>
      </c>
      <c r="B15" s="3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33">
        <f t="shared" si="0"/>
        <v>0</v>
      </c>
    </row>
    <row r="16" ht="21.75" spans="1:15">
      <c r="A16" s="17" t="s">
        <v>77</v>
      </c>
      <c r="B16" s="39">
        <f t="shared" ref="B16:O16" si="1">SUM(B4:B15)</f>
        <v>0</v>
      </c>
      <c r="C16" s="19">
        <f t="shared" si="1"/>
        <v>0</v>
      </c>
      <c r="D16" s="42">
        <f t="shared" si="1"/>
        <v>0</v>
      </c>
      <c r="E16" s="43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19">
        <f t="shared" si="1"/>
        <v>0</v>
      </c>
      <c r="N16" s="19">
        <f t="shared" si="1"/>
        <v>0</v>
      </c>
      <c r="O16" s="23">
        <f t="shared" si="1"/>
        <v>0</v>
      </c>
    </row>
  </sheetData>
  <mergeCells count="1">
    <mergeCell ref="A1:O1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70" zoomScaleNormal="70" workbookViewId="0">
      <selection activeCell="B30" sqref="B30"/>
    </sheetView>
  </sheetViews>
  <sheetFormatPr defaultColWidth="9.14285714285714" defaultRowHeight="15"/>
  <cols>
    <col min="1" max="1" width="51" customWidth="1"/>
    <col min="2" max="2" width="17" customWidth="1"/>
    <col min="3" max="3" width="14.8571428571429" customWidth="1"/>
    <col min="4" max="4" width="12.7142857142857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14.8571428571429" customWidth="1"/>
    <col min="13" max="13" width="9.85714285714286" customWidth="1"/>
    <col min="14" max="14" width="10.8571428571429" customWidth="1"/>
    <col min="15" max="15" width="20.2857142857143" customWidth="1"/>
  </cols>
  <sheetData>
    <row r="1" ht="21.75" spans="1:15">
      <c r="A1" s="138" t="s">
        <v>78</v>
      </c>
      <c r="B1" s="24"/>
      <c r="C1" s="24"/>
      <c r="D1" s="24"/>
      <c r="E1" s="112"/>
      <c r="F1" s="112"/>
      <c r="G1" s="112"/>
      <c r="H1" s="112"/>
      <c r="I1" s="24"/>
      <c r="J1" s="24"/>
      <c r="K1" s="24"/>
      <c r="L1" s="24"/>
      <c r="M1" s="24"/>
      <c r="N1" s="24"/>
      <c r="O1" s="113"/>
    </row>
    <row r="2" ht="21.75" spans="1:15">
      <c r="A2" s="5" t="s">
        <v>79</v>
      </c>
      <c r="B2" s="24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32"/>
    </row>
    <row r="3" ht="21.75" spans="1:15">
      <c r="A3" s="56" t="s">
        <v>22</v>
      </c>
      <c r="B3" s="6" t="s">
        <v>2</v>
      </c>
      <c r="C3" s="95" t="s">
        <v>23</v>
      </c>
      <c r="D3" s="95" t="s">
        <v>24</v>
      </c>
      <c r="E3" s="95" t="s">
        <v>25</v>
      </c>
      <c r="F3" s="95" t="s">
        <v>26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31</v>
      </c>
      <c r="L3" s="95" t="s">
        <v>32</v>
      </c>
      <c r="M3" s="95" t="s">
        <v>80</v>
      </c>
      <c r="N3" s="95" t="s">
        <v>34</v>
      </c>
      <c r="O3" s="96" t="s">
        <v>35</v>
      </c>
    </row>
    <row r="4" ht="18.75" spans="1:15">
      <c r="A4" s="115" t="s">
        <v>81</v>
      </c>
      <c r="B4" s="36">
        <v>1</v>
      </c>
      <c r="C4" s="9"/>
      <c r="D4" s="9"/>
      <c r="E4" s="9"/>
      <c r="F4" s="9"/>
      <c r="G4" s="9"/>
      <c r="H4" s="9">
        <v>1500</v>
      </c>
      <c r="I4" s="9"/>
      <c r="J4" s="9"/>
      <c r="K4" s="9"/>
      <c r="L4" s="9"/>
      <c r="M4" s="9"/>
      <c r="N4" s="9"/>
      <c r="O4" s="9">
        <f t="shared" ref="O4:O15" si="0">SUM(C4:N4)</f>
        <v>1500</v>
      </c>
    </row>
    <row r="5" ht="18.75" spans="1:15">
      <c r="A5" s="116" t="s">
        <v>82</v>
      </c>
      <c r="B5" s="37">
        <v>1</v>
      </c>
      <c r="C5" s="12"/>
      <c r="D5" s="12"/>
      <c r="E5" s="12"/>
      <c r="F5" s="12"/>
      <c r="G5" s="12"/>
      <c r="H5" s="12">
        <v>10000</v>
      </c>
      <c r="I5" s="12"/>
      <c r="J5" s="12"/>
      <c r="K5" s="12"/>
      <c r="L5" s="12"/>
      <c r="M5" s="12"/>
      <c r="N5" s="12"/>
      <c r="O5" s="69">
        <f t="shared" si="0"/>
        <v>10000</v>
      </c>
    </row>
    <row r="6" ht="18.75" spans="1:15">
      <c r="A6" s="116" t="s">
        <v>83</v>
      </c>
      <c r="B6" s="140">
        <v>6</v>
      </c>
      <c r="C6" s="12"/>
      <c r="D6" s="12"/>
      <c r="E6" s="12"/>
      <c r="F6" s="12"/>
      <c r="G6" s="100"/>
      <c r="H6" s="12"/>
      <c r="I6" s="12"/>
      <c r="J6" s="12"/>
      <c r="K6" s="12"/>
      <c r="L6" s="12">
        <v>7800</v>
      </c>
      <c r="M6" s="12"/>
      <c r="N6" s="12"/>
      <c r="O6" s="69">
        <f t="shared" si="0"/>
        <v>7800</v>
      </c>
    </row>
    <row r="7" ht="18.75" spans="1:15">
      <c r="A7" s="116" t="s">
        <v>84</v>
      </c>
      <c r="B7" s="37">
        <v>120</v>
      </c>
      <c r="C7" s="12"/>
      <c r="D7" s="12"/>
      <c r="E7" s="12"/>
      <c r="F7" s="12"/>
      <c r="G7" s="12">
        <v>8500</v>
      </c>
      <c r="H7" s="12"/>
      <c r="I7" s="12"/>
      <c r="J7" s="12"/>
      <c r="K7" s="12"/>
      <c r="L7" s="12"/>
      <c r="M7" s="12"/>
      <c r="N7" s="12"/>
      <c r="O7" s="69">
        <f t="shared" si="0"/>
        <v>8500</v>
      </c>
    </row>
    <row r="8" ht="18.75" spans="1:15">
      <c r="A8" s="116" t="s">
        <v>85</v>
      </c>
      <c r="B8" s="37">
        <v>1</v>
      </c>
      <c r="C8" s="12"/>
      <c r="D8" s="12"/>
      <c r="E8" s="12"/>
      <c r="F8" s="12"/>
      <c r="G8" s="12">
        <v>1500</v>
      </c>
      <c r="H8" s="12"/>
      <c r="I8" s="12"/>
      <c r="J8" s="12"/>
      <c r="K8" s="12"/>
      <c r="L8" s="12"/>
      <c r="M8" s="12"/>
      <c r="N8" s="12"/>
      <c r="O8" s="69">
        <f t="shared" si="0"/>
        <v>1500</v>
      </c>
    </row>
    <row r="9" ht="18.75" spans="1:15">
      <c r="A9" s="116" t="s">
        <v>86</v>
      </c>
      <c r="B9" s="37">
        <v>10</v>
      </c>
      <c r="C9" s="12"/>
      <c r="D9" s="12"/>
      <c r="E9" s="12"/>
      <c r="F9" s="12">
        <v>1000</v>
      </c>
      <c r="G9" s="12"/>
      <c r="H9" s="12"/>
      <c r="I9" s="12"/>
      <c r="J9" s="12"/>
      <c r="K9" s="12"/>
      <c r="L9" s="12"/>
      <c r="M9" s="12"/>
      <c r="N9" s="12"/>
      <c r="O9" s="69">
        <f t="shared" si="0"/>
        <v>1000</v>
      </c>
    </row>
    <row r="10" ht="18.75" spans="1:15">
      <c r="A10" s="116" t="s">
        <v>87</v>
      </c>
      <c r="B10" s="37">
        <v>2</v>
      </c>
      <c r="C10" s="12"/>
      <c r="D10" s="12"/>
      <c r="E10" s="12"/>
      <c r="F10" s="12"/>
      <c r="G10" s="12">
        <v>2000</v>
      </c>
      <c r="H10" s="12"/>
      <c r="I10" s="12"/>
      <c r="J10" s="12"/>
      <c r="K10" s="12"/>
      <c r="L10" s="12"/>
      <c r="M10" s="12"/>
      <c r="N10" s="12"/>
      <c r="O10" s="69">
        <f t="shared" si="0"/>
        <v>2000</v>
      </c>
    </row>
    <row r="11" ht="18.75" spans="1:15">
      <c r="A11" s="45" t="s">
        <v>88</v>
      </c>
      <c r="B11" s="37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>
        <f t="shared" si="0"/>
        <v>0</v>
      </c>
    </row>
    <row r="12" ht="18.75" spans="1:15">
      <c r="A12" s="116" t="s">
        <v>89</v>
      </c>
      <c r="B12" s="37">
        <v>1</v>
      </c>
      <c r="C12" s="12"/>
      <c r="D12" s="12"/>
      <c r="E12" s="12"/>
      <c r="F12" s="12"/>
      <c r="G12" s="12"/>
      <c r="H12" s="12">
        <v>1000</v>
      </c>
      <c r="I12" s="12"/>
      <c r="J12" s="12"/>
      <c r="K12" s="12"/>
      <c r="L12" s="12"/>
      <c r="M12" s="12"/>
      <c r="N12" s="12"/>
      <c r="O12" s="69">
        <f t="shared" si="0"/>
        <v>1000</v>
      </c>
    </row>
    <row r="13" ht="18.75" spans="1:15">
      <c r="A13" s="116" t="s">
        <v>90</v>
      </c>
      <c r="B13" s="37">
        <v>4</v>
      </c>
      <c r="C13" s="12">
        <v>700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69">
        <f t="shared" si="0"/>
        <v>700</v>
      </c>
    </row>
    <row r="14" ht="18.75" spans="1:15">
      <c r="A14" s="116" t="s">
        <v>91</v>
      </c>
      <c r="B14" s="37">
        <v>4</v>
      </c>
      <c r="C14" s="12">
        <v>1000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9">
        <f t="shared" si="0"/>
        <v>1000</v>
      </c>
    </row>
    <row r="15" ht="19.5" spans="1:15">
      <c r="A15" s="15" t="s">
        <v>92</v>
      </c>
      <c r="B15" s="3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37">
        <f t="shared" si="0"/>
        <v>0</v>
      </c>
    </row>
    <row r="16" ht="19.5" spans="1:15">
      <c r="A16" s="130" t="s">
        <v>77</v>
      </c>
      <c r="B16" s="141">
        <f t="shared" ref="B16:O16" si="1">SUM(B4:B15)</f>
        <v>151</v>
      </c>
      <c r="C16" s="86">
        <f t="shared" si="1"/>
        <v>1700</v>
      </c>
      <c r="D16" s="86">
        <f t="shared" si="1"/>
        <v>0</v>
      </c>
      <c r="E16" s="86">
        <f t="shared" si="1"/>
        <v>0</v>
      </c>
      <c r="F16" s="86">
        <f t="shared" si="1"/>
        <v>1000</v>
      </c>
      <c r="G16" s="86">
        <f t="shared" si="1"/>
        <v>12000</v>
      </c>
      <c r="H16" s="86">
        <f t="shared" si="1"/>
        <v>12500</v>
      </c>
      <c r="I16" s="86">
        <f t="shared" si="1"/>
        <v>0</v>
      </c>
      <c r="J16" s="86">
        <f t="shared" si="1"/>
        <v>0</v>
      </c>
      <c r="K16" s="86">
        <f t="shared" si="1"/>
        <v>0</v>
      </c>
      <c r="L16" s="86">
        <f t="shared" si="1"/>
        <v>7800</v>
      </c>
      <c r="M16" s="86">
        <f t="shared" si="1"/>
        <v>0</v>
      </c>
      <c r="N16" s="86">
        <f t="shared" si="1"/>
        <v>0</v>
      </c>
      <c r="O16" s="86">
        <f t="shared" si="1"/>
        <v>35000</v>
      </c>
    </row>
  </sheetData>
  <pageMargins left="0.75" right="0.75" top="1" bottom="1" header="0.5" footer="0.5"/>
  <headerFooter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65" zoomScaleNormal="65" workbookViewId="0">
      <selection activeCell="A1" sqref="A1:O1"/>
    </sheetView>
  </sheetViews>
  <sheetFormatPr defaultColWidth="9.14285714285714" defaultRowHeight="15"/>
  <cols>
    <col min="1" max="1" width="63" customWidth="1"/>
    <col min="2" max="2" width="17" customWidth="1"/>
    <col min="3" max="3" width="10" customWidth="1"/>
    <col min="4" max="4" width="12.7142857142857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4.8571428571429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34" t="s">
        <v>527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0"/>
    </row>
    <row r="2" ht="21.75" spans="1:15">
      <c r="A2" s="5" t="s">
        <v>528</v>
      </c>
      <c r="B2" s="24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32"/>
      <c r="O2" s="32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7" t="s">
        <v>529</v>
      </c>
      <c r="B4" s="36">
        <v>1</v>
      </c>
      <c r="C4" s="9"/>
      <c r="D4" s="9"/>
      <c r="E4" s="9"/>
      <c r="F4" s="9"/>
      <c r="G4" s="9">
        <v>3000</v>
      </c>
      <c r="H4" s="9">
        <v>6000</v>
      </c>
      <c r="I4" s="9"/>
      <c r="J4" s="9"/>
      <c r="K4" s="9"/>
      <c r="L4" s="9"/>
      <c r="M4" s="9"/>
      <c r="N4" s="9"/>
      <c r="O4" s="22">
        <f t="shared" ref="O4:O15" si="0">SUM(C4:N4)</f>
        <v>9000</v>
      </c>
    </row>
    <row r="5" ht="19.5" spans="1:15">
      <c r="A5" s="10" t="s">
        <v>530</v>
      </c>
      <c r="B5" s="37">
        <v>1</v>
      </c>
      <c r="C5" s="12"/>
      <c r="D5" s="12"/>
      <c r="E5" s="12"/>
      <c r="F5" s="12"/>
      <c r="G5" s="12"/>
      <c r="H5" s="12"/>
      <c r="I5" s="12">
        <v>3500</v>
      </c>
      <c r="J5" s="12"/>
      <c r="K5" s="12"/>
      <c r="L5" s="12"/>
      <c r="M5" s="12"/>
      <c r="N5" s="12"/>
      <c r="O5" s="22">
        <f t="shared" si="0"/>
        <v>3500</v>
      </c>
    </row>
    <row r="6" ht="19.5" spans="1:15">
      <c r="A6" s="10" t="s">
        <v>531</v>
      </c>
      <c r="B6" s="37">
        <v>2</v>
      </c>
      <c r="C6" s="12"/>
      <c r="D6" s="12"/>
      <c r="E6" s="12"/>
      <c r="F6" s="12"/>
      <c r="G6" s="12"/>
      <c r="H6" s="12">
        <v>2500</v>
      </c>
      <c r="I6" s="12"/>
      <c r="J6" s="12"/>
      <c r="K6" s="12"/>
      <c r="L6" s="12"/>
      <c r="M6" s="12"/>
      <c r="N6" s="12"/>
      <c r="O6" s="22">
        <f t="shared" si="0"/>
        <v>2500</v>
      </c>
    </row>
    <row r="7" ht="19.5" spans="1:15">
      <c r="A7" s="10" t="s">
        <v>532</v>
      </c>
      <c r="B7" s="37">
        <v>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2">
        <f t="shared" si="0"/>
        <v>0</v>
      </c>
    </row>
    <row r="8" ht="19.5" spans="1:15">
      <c r="A8" s="10" t="s">
        <v>533</v>
      </c>
      <c r="B8" s="37">
        <v>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10" t="s">
        <v>534</v>
      </c>
      <c r="B9" s="37">
        <v>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13" t="s">
        <v>535</v>
      </c>
      <c r="B10" s="38">
        <v>2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13" t="s">
        <v>536</v>
      </c>
      <c r="B11" s="38">
        <v>1</v>
      </c>
      <c r="C11" s="12"/>
      <c r="D11" s="12"/>
      <c r="E11" s="12"/>
      <c r="F11" s="12"/>
      <c r="G11" s="12"/>
      <c r="H11" s="12"/>
      <c r="I11" s="12">
        <v>2500</v>
      </c>
      <c r="J11" s="12"/>
      <c r="K11" s="12"/>
      <c r="L11" s="12"/>
      <c r="M11" s="12"/>
      <c r="N11" s="12"/>
      <c r="O11" s="22">
        <f t="shared" si="0"/>
        <v>2500</v>
      </c>
    </row>
    <row r="12" ht="19.5" spans="1:15">
      <c r="A12" s="13" t="s">
        <v>537</v>
      </c>
      <c r="B12" s="38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13" t="s">
        <v>538</v>
      </c>
      <c r="B13" s="38">
        <v>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0</v>
      </c>
    </row>
    <row r="14" ht="19.5" spans="1:15">
      <c r="A14" s="10" t="s">
        <v>539</v>
      </c>
      <c r="B14" s="37"/>
      <c r="C14" s="12"/>
      <c r="D14" s="12"/>
      <c r="E14" s="12"/>
      <c r="F14" s="12"/>
      <c r="G14" s="12"/>
      <c r="H14" s="12"/>
      <c r="I14" s="12">
        <v>2500</v>
      </c>
      <c r="J14" s="12"/>
      <c r="K14" s="12"/>
      <c r="L14" s="12"/>
      <c r="M14" s="12"/>
      <c r="N14" s="12"/>
      <c r="O14" s="22">
        <f t="shared" si="0"/>
        <v>2500</v>
      </c>
    </row>
    <row r="15" ht="19.5" spans="1:15">
      <c r="A15" s="15" t="s">
        <v>92</v>
      </c>
      <c r="B15" s="3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33">
        <f t="shared" si="0"/>
        <v>0</v>
      </c>
    </row>
    <row r="16" ht="21.75" spans="1:15">
      <c r="A16" s="17" t="s">
        <v>77</v>
      </c>
      <c r="B16" s="39">
        <f t="shared" ref="B16:O16" si="1">SUM(B4:B15)</f>
        <v>14</v>
      </c>
      <c r="C16" s="19">
        <f t="shared" si="1"/>
        <v>0</v>
      </c>
      <c r="D16" s="19">
        <f t="shared" si="1"/>
        <v>0</v>
      </c>
      <c r="E16" s="19">
        <f t="shared" si="1"/>
        <v>0</v>
      </c>
      <c r="F16" s="19">
        <f t="shared" si="1"/>
        <v>0</v>
      </c>
      <c r="G16" s="19">
        <f t="shared" si="1"/>
        <v>3000</v>
      </c>
      <c r="H16" s="19">
        <f t="shared" si="1"/>
        <v>8500</v>
      </c>
      <c r="I16" s="19">
        <f t="shared" si="1"/>
        <v>8500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19">
        <f t="shared" si="1"/>
        <v>0</v>
      </c>
      <c r="N16" s="19">
        <f t="shared" si="1"/>
        <v>0</v>
      </c>
      <c r="O16" s="23">
        <f t="shared" si="1"/>
        <v>20000</v>
      </c>
    </row>
  </sheetData>
  <mergeCells count="1">
    <mergeCell ref="A1:O1"/>
  </mergeCells>
  <pageMargins left="0.75" right="0.75" top="1" bottom="1" header="0.5" footer="0.5"/>
  <headerFooter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65" zoomScaleNormal="65" workbookViewId="0">
      <selection activeCell="A1" sqref="A1:O1"/>
    </sheetView>
  </sheetViews>
  <sheetFormatPr defaultColWidth="9.14285714285714" defaultRowHeight="15"/>
  <cols>
    <col min="1" max="1" width="25.4285714285714" customWidth="1"/>
    <col min="2" max="2" width="17" customWidth="1"/>
    <col min="3" max="3" width="14.8571428571429" customWidth="1"/>
    <col min="4" max="4" width="12.7142857142857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1" t="s">
        <v>540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0"/>
    </row>
    <row r="2" ht="21.75" spans="1:15">
      <c r="A2" s="5" t="s">
        <v>528</v>
      </c>
      <c r="B2" s="24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32"/>
      <c r="O2" s="32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7" t="s">
        <v>371</v>
      </c>
      <c r="B4" s="27">
        <v>10</v>
      </c>
      <c r="C4" s="9">
        <v>1500</v>
      </c>
      <c r="D4" s="9"/>
      <c r="E4" s="9">
        <v>1500</v>
      </c>
      <c r="F4" s="9"/>
      <c r="G4" s="9">
        <v>1500</v>
      </c>
      <c r="H4" s="9"/>
      <c r="I4" s="9"/>
      <c r="J4" s="9"/>
      <c r="K4" s="9"/>
      <c r="L4" s="9"/>
      <c r="M4" s="9"/>
      <c r="N4" s="9"/>
      <c r="O4" s="22">
        <f t="shared" ref="O4:O15" si="0">SUM(C4:N4)</f>
        <v>4500</v>
      </c>
    </row>
    <row r="5" ht="19.5" spans="1:15">
      <c r="A5" s="10" t="s">
        <v>541</v>
      </c>
      <c r="B5" s="28">
        <v>2</v>
      </c>
      <c r="C5" s="12">
        <v>550</v>
      </c>
      <c r="D5" s="12"/>
      <c r="E5" s="12">
        <v>550</v>
      </c>
      <c r="F5" s="12"/>
      <c r="G5" s="12">
        <v>550</v>
      </c>
      <c r="H5" s="12"/>
      <c r="I5" s="12"/>
      <c r="J5" s="12"/>
      <c r="K5" s="12"/>
      <c r="L5" s="12"/>
      <c r="M5" s="12"/>
      <c r="N5" s="12"/>
      <c r="O5" s="22">
        <f t="shared" si="0"/>
        <v>1650</v>
      </c>
    </row>
    <row r="6" ht="19.5" spans="1:15">
      <c r="A6" s="10" t="s">
        <v>542</v>
      </c>
      <c r="B6" s="28">
        <v>1</v>
      </c>
      <c r="C6" s="12">
        <v>800</v>
      </c>
      <c r="D6" s="12"/>
      <c r="E6" s="12">
        <v>800</v>
      </c>
      <c r="F6" s="12"/>
      <c r="G6" s="12">
        <v>800</v>
      </c>
      <c r="H6" s="12"/>
      <c r="I6" s="12"/>
      <c r="J6" s="12"/>
      <c r="K6" s="12"/>
      <c r="L6" s="12"/>
      <c r="M6" s="12"/>
      <c r="N6" s="12"/>
      <c r="O6" s="22">
        <f t="shared" si="0"/>
        <v>2400</v>
      </c>
    </row>
    <row r="7" ht="19.5" spans="1:15">
      <c r="A7" s="10" t="s">
        <v>543</v>
      </c>
      <c r="B7" s="28">
        <v>1</v>
      </c>
      <c r="C7" s="12">
        <v>300</v>
      </c>
      <c r="D7" s="12"/>
      <c r="E7" s="12">
        <v>300</v>
      </c>
      <c r="F7" s="12"/>
      <c r="G7" s="12">
        <v>300</v>
      </c>
      <c r="H7" s="12"/>
      <c r="I7" s="12"/>
      <c r="J7" s="12"/>
      <c r="K7" s="12"/>
      <c r="L7" s="12"/>
      <c r="M7" s="12"/>
      <c r="N7" s="12"/>
      <c r="O7" s="22">
        <f t="shared" si="0"/>
        <v>900</v>
      </c>
    </row>
    <row r="8" ht="19.5" spans="1:15">
      <c r="A8" s="10" t="s">
        <v>544</v>
      </c>
      <c r="B8" s="28">
        <v>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10" t="s">
        <v>545</v>
      </c>
      <c r="B9" s="28">
        <v>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13" t="s">
        <v>546</v>
      </c>
      <c r="B10" s="29">
        <v>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13" t="s">
        <v>547</v>
      </c>
      <c r="B11" s="29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2">
        <f t="shared" si="0"/>
        <v>0</v>
      </c>
    </row>
    <row r="12" ht="19.5" spans="1:15">
      <c r="A12" s="13" t="s">
        <v>533</v>
      </c>
      <c r="B12" s="29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13" t="s">
        <v>548</v>
      </c>
      <c r="B13" s="29">
        <v>1</v>
      </c>
      <c r="C13" s="12">
        <v>250</v>
      </c>
      <c r="D13" s="12"/>
      <c r="E13" s="12">
        <v>250</v>
      </c>
      <c r="F13" s="12"/>
      <c r="G13" s="12">
        <v>250</v>
      </c>
      <c r="H13" s="12"/>
      <c r="I13" s="12"/>
      <c r="J13" s="12"/>
      <c r="K13" s="12"/>
      <c r="L13" s="12"/>
      <c r="M13" s="12"/>
      <c r="N13" s="12"/>
      <c r="O13" s="22">
        <f t="shared" si="0"/>
        <v>750</v>
      </c>
    </row>
    <row r="14" ht="19.5" spans="1:15">
      <c r="A14" s="10" t="s">
        <v>549</v>
      </c>
      <c r="B14" s="28">
        <v>1</v>
      </c>
      <c r="C14" s="12">
        <v>600</v>
      </c>
      <c r="D14" s="12"/>
      <c r="E14" s="12">
        <v>600</v>
      </c>
      <c r="F14" s="12"/>
      <c r="G14" s="12">
        <v>600</v>
      </c>
      <c r="H14" s="12"/>
      <c r="I14" s="12"/>
      <c r="J14" s="12"/>
      <c r="K14" s="12"/>
      <c r="L14" s="12"/>
      <c r="M14" s="12"/>
      <c r="N14" s="12"/>
      <c r="O14" s="22">
        <f t="shared" si="0"/>
        <v>1800</v>
      </c>
    </row>
    <row r="15" ht="19.5" spans="1:15">
      <c r="A15" s="15" t="s">
        <v>92</v>
      </c>
      <c r="B15" s="3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33">
        <f t="shared" si="0"/>
        <v>0</v>
      </c>
    </row>
    <row r="16" ht="21.75" spans="1:15">
      <c r="A16" s="17" t="s">
        <v>77</v>
      </c>
      <c r="B16" s="18">
        <f t="shared" ref="B16:O16" si="1">SUM(B4:B15)</f>
        <v>23</v>
      </c>
      <c r="C16" s="19">
        <f t="shared" si="1"/>
        <v>4000</v>
      </c>
      <c r="D16" s="31">
        <f t="shared" si="1"/>
        <v>0</v>
      </c>
      <c r="E16" s="19">
        <f t="shared" si="1"/>
        <v>4000</v>
      </c>
      <c r="F16" s="19">
        <f t="shared" si="1"/>
        <v>0</v>
      </c>
      <c r="G16" s="19">
        <f t="shared" si="1"/>
        <v>4000</v>
      </c>
      <c r="H16" s="19">
        <f t="shared" si="1"/>
        <v>0</v>
      </c>
      <c r="I16" s="19">
        <f t="shared" si="1"/>
        <v>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19">
        <f t="shared" si="1"/>
        <v>0</v>
      </c>
      <c r="N16" s="19">
        <f t="shared" si="1"/>
        <v>0</v>
      </c>
      <c r="O16" s="23">
        <f t="shared" si="1"/>
        <v>12000</v>
      </c>
    </row>
  </sheetData>
  <mergeCells count="1">
    <mergeCell ref="A1:O1"/>
  </mergeCells>
  <pageMargins left="0.75" right="0.75" top="1" bottom="1" header="0.5" footer="0.5"/>
  <headerFooter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65" zoomScaleNormal="65" workbookViewId="0">
      <selection activeCell="A1" sqref="A1:O1"/>
    </sheetView>
  </sheetViews>
  <sheetFormatPr defaultColWidth="9.14285714285714" defaultRowHeight="15"/>
  <cols>
    <col min="1" max="1" width="29.4285714285714" customWidth="1"/>
    <col min="2" max="2" width="17" customWidth="1"/>
    <col min="3" max="3" width="14.8571428571429" customWidth="1"/>
    <col min="4" max="4" width="12.7142857142857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14285714285714" customWidth="1"/>
    <col min="14" max="14" width="10.8571428571429" customWidth="1"/>
    <col min="15" max="15" width="20.2857142857143" customWidth="1"/>
  </cols>
  <sheetData>
    <row r="1" ht="21.75" spans="1:15">
      <c r="A1" s="1" t="s">
        <v>550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0"/>
    </row>
    <row r="2" ht="21.75" spans="1:15">
      <c r="A2" s="3" t="s">
        <v>528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1"/>
    </row>
    <row r="3" ht="21.75" spans="1:15">
      <c r="A3" s="5" t="s">
        <v>22</v>
      </c>
      <c r="B3" s="6" t="s">
        <v>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ht="19.5" spans="1:15">
      <c r="A4" s="7" t="s">
        <v>371</v>
      </c>
      <c r="B4" s="8">
        <v>10</v>
      </c>
      <c r="C4" s="9">
        <v>700</v>
      </c>
      <c r="D4" s="9"/>
      <c r="E4" s="9">
        <v>700</v>
      </c>
      <c r="F4" s="9"/>
      <c r="G4" s="9">
        <v>700</v>
      </c>
      <c r="H4" s="9"/>
      <c r="I4" s="9"/>
      <c r="J4" s="9"/>
      <c r="K4" s="9"/>
      <c r="L4" s="9"/>
      <c r="M4" s="9"/>
      <c r="N4" s="9"/>
      <c r="O4" s="22">
        <f t="shared" ref="O4:O15" si="0">SUM(C4:N4)</f>
        <v>2100</v>
      </c>
    </row>
    <row r="5" ht="19.5" spans="1:15">
      <c r="A5" s="10" t="s">
        <v>541</v>
      </c>
      <c r="B5" s="11">
        <v>1</v>
      </c>
      <c r="C5" s="12">
        <v>300</v>
      </c>
      <c r="D5" s="12"/>
      <c r="E5" s="12">
        <v>300</v>
      </c>
      <c r="F5" s="12"/>
      <c r="G5" s="12">
        <v>300</v>
      </c>
      <c r="H5" s="12"/>
      <c r="I5" s="12"/>
      <c r="J5" s="12"/>
      <c r="K5" s="12"/>
      <c r="L5" s="12"/>
      <c r="M5" s="12"/>
      <c r="N5" s="12"/>
      <c r="O5" s="22">
        <f t="shared" si="0"/>
        <v>900</v>
      </c>
    </row>
    <row r="6" ht="19.5" spans="1:15">
      <c r="A6" s="10" t="s">
        <v>542</v>
      </c>
      <c r="B6" s="11">
        <v>1</v>
      </c>
      <c r="C6" s="12">
        <v>800</v>
      </c>
      <c r="D6" s="12"/>
      <c r="E6" s="12">
        <v>800</v>
      </c>
      <c r="F6" s="12"/>
      <c r="G6" s="12">
        <v>800</v>
      </c>
      <c r="H6" s="12"/>
      <c r="I6" s="12"/>
      <c r="J6" s="12"/>
      <c r="K6" s="12"/>
      <c r="L6" s="12"/>
      <c r="M6" s="12"/>
      <c r="N6" s="12"/>
      <c r="O6" s="22">
        <f t="shared" si="0"/>
        <v>2400</v>
      </c>
    </row>
    <row r="7" ht="19.5" spans="1:15">
      <c r="A7" s="10" t="s">
        <v>543</v>
      </c>
      <c r="B7" s="11">
        <v>1</v>
      </c>
      <c r="C7" s="12">
        <v>200</v>
      </c>
      <c r="D7" s="12"/>
      <c r="E7" s="12">
        <v>200</v>
      </c>
      <c r="F7" s="12"/>
      <c r="G7" s="12">
        <v>200</v>
      </c>
      <c r="H7" s="12"/>
      <c r="I7" s="12"/>
      <c r="J7" s="12"/>
      <c r="K7" s="12"/>
      <c r="L7" s="12"/>
      <c r="M7" s="12"/>
      <c r="N7" s="12"/>
      <c r="O7" s="22">
        <f t="shared" si="0"/>
        <v>600</v>
      </c>
    </row>
    <row r="8" ht="19.5" spans="1:15">
      <c r="A8" s="10" t="s">
        <v>544</v>
      </c>
      <c r="B8" s="11">
        <v>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2">
        <f t="shared" si="0"/>
        <v>0</v>
      </c>
    </row>
    <row r="9" ht="19.5" spans="1:15">
      <c r="A9" s="10" t="s">
        <v>545</v>
      </c>
      <c r="B9" s="11">
        <v>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2">
        <f t="shared" si="0"/>
        <v>0</v>
      </c>
    </row>
    <row r="10" ht="19.5" spans="1:15">
      <c r="A10" s="13" t="s">
        <v>546</v>
      </c>
      <c r="B10" s="1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2">
        <f t="shared" si="0"/>
        <v>0</v>
      </c>
    </row>
    <row r="11" ht="19.5" spans="1:15">
      <c r="A11" s="13" t="s">
        <v>551</v>
      </c>
      <c r="B11" s="14">
        <v>1</v>
      </c>
      <c r="C11" s="12">
        <v>500</v>
      </c>
      <c r="D11" s="12"/>
      <c r="E11" s="12">
        <v>500</v>
      </c>
      <c r="F11" s="12"/>
      <c r="G11" s="12">
        <v>500</v>
      </c>
      <c r="H11" s="12"/>
      <c r="I11" s="12"/>
      <c r="J11" s="12"/>
      <c r="K11" s="12"/>
      <c r="L11" s="12"/>
      <c r="M11" s="12"/>
      <c r="N11" s="12"/>
      <c r="O11" s="22">
        <f t="shared" si="0"/>
        <v>1500</v>
      </c>
    </row>
    <row r="12" ht="19.5" spans="1:15">
      <c r="A12" s="13" t="s">
        <v>462</v>
      </c>
      <c r="B12" s="14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2">
        <f t="shared" si="0"/>
        <v>0</v>
      </c>
    </row>
    <row r="13" ht="19.5" spans="1:15">
      <c r="A13" s="13" t="s">
        <v>380</v>
      </c>
      <c r="B13" s="14">
        <v>20</v>
      </c>
      <c r="C13" s="12">
        <v>250</v>
      </c>
      <c r="D13" s="12"/>
      <c r="E13" s="12">
        <v>250</v>
      </c>
      <c r="F13" s="12"/>
      <c r="G13" s="12"/>
      <c r="H13" s="12"/>
      <c r="I13" s="12"/>
      <c r="J13" s="12"/>
      <c r="K13" s="12"/>
      <c r="L13" s="12"/>
      <c r="M13" s="12"/>
      <c r="N13" s="12"/>
      <c r="O13" s="22">
        <f t="shared" si="0"/>
        <v>500</v>
      </c>
    </row>
    <row r="14" ht="19.5" spans="1:15">
      <c r="A14" s="10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2">
        <f t="shared" si="0"/>
        <v>0</v>
      </c>
    </row>
    <row r="15" ht="19.5" spans="1:15">
      <c r="A15" s="15" t="s">
        <v>92</v>
      </c>
      <c r="B15" s="14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22">
        <f t="shared" si="0"/>
        <v>0</v>
      </c>
    </row>
    <row r="16" ht="21.75" spans="1:15">
      <c r="A16" s="17" t="s">
        <v>77</v>
      </c>
      <c r="B16" s="18"/>
      <c r="C16" s="19">
        <f t="shared" ref="C16:O16" si="1">SUM(C4:C15)</f>
        <v>2750</v>
      </c>
      <c r="D16" s="19">
        <f t="shared" si="1"/>
        <v>0</v>
      </c>
      <c r="E16" s="19">
        <f t="shared" si="1"/>
        <v>2750</v>
      </c>
      <c r="F16" s="19">
        <f t="shared" si="1"/>
        <v>0</v>
      </c>
      <c r="G16" s="19">
        <f t="shared" si="1"/>
        <v>2500</v>
      </c>
      <c r="H16" s="19">
        <f t="shared" si="1"/>
        <v>0</v>
      </c>
      <c r="I16" s="19">
        <f t="shared" si="1"/>
        <v>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19">
        <f t="shared" si="1"/>
        <v>0</v>
      </c>
      <c r="N16" s="19">
        <f t="shared" si="1"/>
        <v>0</v>
      </c>
      <c r="O16" s="23">
        <f t="shared" si="1"/>
        <v>8000</v>
      </c>
    </row>
  </sheetData>
  <mergeCells count="2">
    <mergeCell ref="A1:O1"/>
    <mergeCell ref="A2:O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70" zoomScaleNormal="70" workbookViewId="0">
      <selection activeCell="E30" sqref="E30"/>
    </sheetView>
  </sheetViews>
  <sheetFormatPr defaultColWidth="9.14285714285714" defaultRowHeight="15"/>
  <cols>
    <col min="1" max="1" width="43.2857142857143" customWidth="1"/>
    <col min="2" max="2" width="17" customWidth="1"/>
    <col min="3" max="4" width="13.4285714285714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13.4285714285714" customWidth="1"/>
    <col min="13" max="13" width="9.85714285714286" customWidth="1"/>
    <col min="14" max="14" width="10.8571428571429" customWidth="1"/>
    <col min="15" max="15" width="20.2857142857143" customWidth="1"/>
  </cols>
  <sheetData>
    <row r="1" ht="21.75" spans="1:15">
      <c r="A1" s="5" t="s">
        <v>93</v>
      </c>
      <c r="B1" s="24"/>
      <c r="C1" s="24"/>
      <c r="D1" s="24"/>
      <c r="E1" s="24"/>
      <c r="F1" s="132"/>
      <c r="G1" s="132"/>
      <c r="H1" s="132"/>
      <c r="I1" s="24"/>
      <c r="J1" s="24"/>
      <c r="K1" s="24"/>
      <c r="L1" s="24"/>
      <c r="M1" s="24"/>
      <c r="N1" s="24"/>
      <c r="O1" s="113"/>
    </row>
    <row r="2" ht="21.75" spans="1:15">
      <c r="A2" s="56" t="s">
        <v>94</v>
      </c>
      <c r="B2" s="5"/>
      <c r="C2" s="58"/>
      <c r="D2" s="26"/>
      <c r="E2" s="26"/>
      <c r="F2" s="26"/>
      <c r="G2" s="26"/>
      <c r="H2" s="26"/>
      <c r="I2" s="26"/>
      <c r="J2" s="26"/>
      <c r="K2" s="26"/>
      <c r="L2" s="26"/>
      <c r="M2" s="26"/>
      <c r="N2" s="32"/>
      <c r="O2" s="32"/>
    </row>
    <row r="3" ht="21.75" spans="1:15">
      <c r="A3" s="56" t="s">
        <v>22</v>
      </c>
      <c r="B3" s="6" t="s">
        <v>2</v>
      </c>
      <c r="C3" s="95" t="s">
        <v>23</v>
      </c>
      <c r="D3" s="95" t="s">
        <v>24</v>
      </c>
      <c r="E3" s="95" t="s">
        <v>25</v>
      </c>
      <c r="F3" s="95" t="s">
        <v>26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31</v>
      </c>
      <c r="L3" s="95" t="s">
        <v>32</v>
      </c>
      <c r="M3" s="95" t="s">
        <v>80</v>
      </c>
      <c r="N3" s="95" t="s">
        <v>34</v>
      </c>
      <c r="O3" s="96" t="s">
        <v>35</v>
      </c>
    </row>
    <row r="4" ht="18.75" spans="1:15">
      <c r="A4" s="115" t="s">
        <v>95</v>
      </c>
      <c r="B4" s="133">
        <v>2</v>
      </c>
      <c r="C4" s="9">
        <v>500</v>
      </c>
      <c r="D4" s="9">
        <v>1000</v>
      </c>
      <c r="E4" s="9"/>
      <c r="F4" s="9"/>
      <c r="G4" s="9"/>
      <c r="H4" s="9"/>
      <c r="I4" s="9"/>
      <c r="J4" s="9"/>
      <c r="K4" s="9"/>
      <c r="L4" s="9"/>
      <c r="M4" s="9"/>
      <c r="N4" s="9"/>
      <c r="O4" s="9">
        <f t="shared" ref="O4:O15" si="0">SUM(C4:N4)</f>
        <v>1500</v>
      </c>
    </row>
    <row r="5" ht="18.75" spans="1:15">
      <c r="A5" s="116" t="s">
        <v>96</v>
      </c>
      <c r="B5" s="134">
        <v>100</v>
      </c>
      <c r="C5" s="12">
        <v>1500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69">
        <f t="shared" si="0"/>
        <v>1500</v>
      </c>
    </row>
    <row r="6" ht="18.75" spans="1:15">
      <c r="A6" s="116" t="s">
        <v>97</v>
      </c>
      <c r="B6" s="134">
        <v>4</v>
      </c>
      <c r="C6" s="12"/>
      <c r="D6" s="12"/>
      <c r="E6" s="12"/>
      <c r="F6" s="12"/>
      <c r="G6" s="12">
        <v>200</v>
      </c>
      <c r="H6" s="12"/>
      <c r="I6" s="12"/>
      <c r="J6" s="12"/>
      <c r="K6" s="12"/>
      <c r="L6" s="12"/>
      <c r="M6" s="12"/>
      <c r="N6" s="12"/>
      <c r="O6" s="69">
        <f t="shared" si="0"/>
        <v>200</v>
      </c>
    </row>
    <row r="7" ht="18.75" spans="1:15">
      <c r="A7" s="116" t="s">
        <v>98</v>
      </c>
      <c r="B7" s="134">
        <v>10</v>
      </c>
      <c r="C7" s="12"/>
      <c r="D7" s="12"/>
      <c r="E7" s="12"/>
      <c r="F7" s="12"/>
      <c r="G7" s="12">
        <v>500</v>
      </c>
      <c r="H7" s="12"/>
      <c r="I7" s="12"/>
      <c r="J7" s="12"/>
      <c r="K7" s="12"/>
      <c r="L7" s="12"/>
      <c r="M7" s="12"/>
      <c r="N7" s="12"/>
      <c r="O7" s="69">
        <f t="shared" si="0"/>
        <v>500</v>
      </c>
    </row>
    <row r="8" ht="18.75" spans="1:15">
      <c r="A8" s="116" t="s">
        <v>99</v>
      </c>
      <c r="B8" s="134">
        <v>1</v>
      </c>
      <c r="C8" s="12"/>
      <c r="D8" s="12"/>
      <c r="E8" s="12"/>
      <c r="F8" s="12"/>
      <c r="G8" s="12">
        <v>500</v>
      </c>
      <c r="H8" s="12"/>
      <c r="I8" s="12"/>
      <c r="J8" s="12"/>
      <c r="K8" s="12"/>
      <c r="L8" s="12"/>
      <c r="M8" s="12"/>
      <c r="N8" s="12"/>
      <c r="O8" s="69">
        <f t="shared" si="0"/>
        <v>500</v>
      </c>
    </row>
    <row r="9" ht="18.75" spans="1:15">
      <c r="A9" s="116" t="s">
        <v>100</v>
      </c>
      <c r="B9" s="134">
        <v>1</v>
      </c>
      <c r="C9" s="12"/>
      <c r="D9" s="12"/>
      <c r="E9" s="12"/>
      <c r="F9" s="12"/>
      <c r="G9" s="12">
        <v>500</v>
      </c>
      <c r="H9" s="12"/>
      <c r="I9" s="12"/>
      <c r="J9" s="12"/>
      <c r="K9" s="12"/>
      <c r="L9" s="12"/>
      <c r="M9" s="12"/>
      <c r="N9" s="12"/>
      <c r="O9" s="69">
        <f t="shared" si="0"/>
        <v>500</v>
      </c>
    </row>
    <row r="10" ht="18.75" spans="1:15">
      <c r="A10" s="116" t="s">
        <v>101</v>
      </c>
      <c r="B10" s="134">
        <v>2</v>
      </c>
      <c r="C10" s="12"/>
      <c r="D10" s="12"/>
      <c r="E10" s="12"/>
      <c r="F10" s="12"/>
      <c r="G10" s="12">
        <v>200</v>
      </c>
      <c r="H10" s="12"/>
      <c r="I10" s="12"/>
      <c r="J10" s="12"/>
      <c r="K10" s="12"/>
      <c r="L10" s="12"/>
      <c r="M10" s="12"/>
      <c r="N10" s="12"/>
      <c r="O10" s="69">
        <f t="shared" si="0"/>
        <v>200</v>
      </c>
    </row>
    <row r="11" ht="18.75" spans="1:15">
      <c r="A11" s="116" t="s">
        <v>102</v>
      </c>
      <c r="B11" s="134">
        <v>1</v>
      </c>
      <c r="C11" s="12"/>
      <c r="D11" s="12"/>
      <c r="E11" s="12"/>
      <c r="F11" s="12">
        <v>1000</v>
      </c>
      <c r="G11" s="12"/>
      <c r="H11" s="12"/>
      <c r="I11" s="12"/>
      <c r="J11" s="12"/>
      <c r="K11" s="12"/>
      <c r="L11" s="12"/>
      <c r="M11" s="12"/>
      <c r="N11" s="12"/>
      <c r="O11" s="69">
        <f t="shared" si="0"/>
        <v>1000</v>
      </c>
    </row>
    <row r="12" ht="18.75" spans="1:15">
      <c r="A12" s="45" t="s">
        <v>103</v>
      </c>
      <c r="B12" s="134">
        <v>30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69">
        <f t="shared" si="0"/>
        <v>0</v>
      </c>
    </row>
    <row r="13" ht="18.75" spans="1:15">
      <c r="A13" s="45" t="s">
        <v>104</v>
      </c>
      <c r="B13" s="134">
        <v>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69">
        <f t="shared" si="0"/>
        <v>0</v>
      </c>
    </row>
    <row r="14" ht="18.75" spans="1:15">
      <c r="A14" s="116" t="s">
        <v>105</v>
      </c>
      <c r="B14" s="134">
        <v>2</v>
      </c>
      <c r="C14" s="12"/>
      <c r="D14" s="12">
        <v>1100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9">
        <f t="shared" si="0"/>
        <v>1100</v>
      </c>
    </row>
    <row r="15" ht="19.5" spans="1:15">
      <c r="A15" s="15" t="s">
        <v>92</v>
      </c>
      <c r="B15" s="135"/>
      <c r="C15" s="16"/>
      <c r="D15" s="16"/>
      <c r="E15" s="16"/>
      <c r="F15" s="16"/>
      <c r="G15" s="16"/>
      <c r="H15" s="16"/>
      <c r="I15" s="16"/>
      <c r="J15" s="16"/>
      <c r="K15" s="16"/>
      <c r="L15" s="16">
        <v>3000</v>
      </c>
      <c r="M15" s="16"/>
      <c r="N15" s="16"/>
      <c r="O15" s="137">
        <f t="shared" si="0"/>
        <v>3000</v>
      </c>
    </row>
    <row r="16" ht="19.5" spans="1:15">
      <c r="A16" s="130" t="s">
        <v>77</v>
      </c>
      <c r="B16" s="136">
        <f t="shared" ref="B16:O16" si="1">SUM(B4:B15)</f>
        <v>155</v>
      </c>
      <c r="C16" s="86">
        <f t="shared" si="1"/>
        <v>2000</v>
      </c>
      <c r="D16" s="86">
        <f t="shared" si="1"/>
        <v>2100</v>
      </c>
      <c r="E16" s="86">
        <f t="shared" si="1"/>
        <v>0</v>
      </c>
      <c r="F16" s="86">
        <f t="shared" si="1"/>
        <v>1000</v>
      </c>
      <c r="G16" s="86">
        <f t="shared" si="1"/>
        <v>1900</v>
      </c>
      <c r="H16" s="86">
        <f t="shared" si="1"/>
        <v>0</v>
      </c>
      <c r="I16" s="86">
        <f t="shared" si="1"/>
        <v>0</v>
      </c>
      <c r="J16" s="86">
        <f t="shared" si="1"/>
        <v>0</v>
      </c>
      <c r="K16" s="86">
        <f t="shared" si="1"/>
        <v>0</v>
      </c>
      <c r="L16" s="86">
        <f t="shared" si="1"/>
        <v>3000</v>
      </c>
      <c r="M16" s="86">
        <f t="shared" si="1"/>
        <v>0</v>
      </c>
      <c r="N16" s="86">
        <f t="shared" si="1"/>
        <v>0</v>
      </c>
      <c r="O16" s="86">
        <f t="shared" si="1"/>
        <v>10000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65" zoomScaleNormal="65" workbookViewId="0">
      <selection activeCell="A1" sqref="A1"/>
    </sheetView>
  </sheetViews>
  <sheetFormatPr defaultColWidth="9.14285714285714" defaultRowHeight="15"/>
  <cols>
    <col min="1" max="1" width="61.2857142857143" customWidth="1"/>
    <col min="2" max="2" width="17" customWidth="1"/>
    <col min="3" max="3" width="13.4285714285714" customWidth="1"/>
    <col min="4" max="4" width="12.7142857142857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13.4285714285714" customWidth="1"/>
    <col min="13" max="14" width="11" customWidth="1"/>
    <col min="15" max="15" width="20.2857142857143" customWidth="1"/>
  </cols>
  <sheetData>
    <row r="1" ht="21.75" spans="1:15">
      <c r="A1" s="5" t="s">
        <v>106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113"/>
    </row>
    <row r="2" ht="21.75" spans="1:15">
      <c r="A2" s="56" t="s">
        <v>107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6" t="s">
        <v>22</v>
      </c>
      <c r="B3" s="6" t="s">
        <v>2</v>
      </c>
      <c r="C3" s="95" t="s">
        <v>23</v>
      </c>
      <c r="D3" s="95" t="s">
        <v>24</v>
      </c>
      <c r="E3" s="95" t="s">
        <v>25</v>
      </c>
      <c r="F3" s="95" t="s">
        <v>26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31</v>
      </c>
      <c r="L3" s="95" t="s">
        <v>32</v>
      </c>
      <c r="M3" s="95" t="s">
        <v>80</v>
      </c>
      <c r="N3" s="95" t="s">
        <v>34</v>
      </c>
      <c r="O3" s="96" t="s">
        <v>35</v>
      </c>
    </row>
    <row r="4" ht="19.5" spans="1:15">
      <c r="A4" s="41" t="s">
        <v>108</v>
      </c>
      <c r="B4" s="36">
        <v>1</v>
      </c>
      <c r="C4" s="9"/>
      <c r="D4" s="9"/>
      <c r="E4" s="9"/>
      <c r="F4" s="9"/>
      <c r="G4" s="9"/>
      <c r="H4" s="9"/>
      <c r="I4" s="9"/>
      <c r="J4" s="9"/>
      <c r="K4" s="9"/>
      <c r="L4" s="9">
        <v>4000</v>
      </c>
      <c r="M4" s="9"/>
      <c r="N4" s="9"/>
      <c r="O4" s="9">
        <f t="shared" ref="O4:O15" si="0">SUM(C4:N4)</f>
        <v>4000</v>
      </c>
    </row>
    <row r="5" ht="19.5" spans="1:15">
      <c r="A5" s="45" t="s">
        <v>109</v>
      </c>
      <c r="B5" s="37">
        <v>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9">
        <f t="shared" si="0"/>
        <v>0</v>
      </c>
    </row>
    <row r="6" ht="19.5" spans="1:15">
      <c r="A6" s="45" t="s">
        <v>110</v>
      </c>
      <c r="B6" s="37">
        <v>1</v>
      </c>
      <c r="C6" s="12"/>
      <c r="D6" s="12">
        <v>500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9">
        <f t="shared" si="0"/>
        <v>500</v>
      </c>
    </row>
    <row r="7" ht="19.5" spans="1:15">
      <c r="A7" s="45" t="s">
        <v>111</v>
      </c>
      <c r="B7" s="37">
        <v>1</v>
      </c>
      <c r="C7" s="12"/>
      <c r="D7" s="12"/>
      <c r="E7" s="12"/>
      <c r="F7" s="12"/>
      <c r="G7" s="12"/>
      <c r="H7" s="12"/>
      <c r="I7" s="12"/>
      <c r="J7" s="12"/>
      <c r="K7" s="12"/>
      <c r="L7" s="12">
        <v>1600</v>
      </c>
      <c r="M7" s="12"/>
      <c r="N7" s="12"/>
      <c r="O7" s="9">
        <f t="shared" si="0"/>
        <v>1600</v>
      </c>
    </row>
    <row r="8" ht="19.5" spans="1:15">
      <c r="A8" s="45" t="s">
        <v>112</v>
      </c>
      <c r="B8" s="37">
        <v>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9">
        <f t="shared" si="0"/>
        <v>0</v>
      </c>
    </row>
    <row r="9" ht="19.5" spans="1:15">
      <c r="A9" s="45" t="s">
        <v>113</v>
      </c>
      <c r="B9" s="37">
        <v>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9">
        <f t="shared" si="0"/>
        <v>0</v>
      </c>
    </row>
    <row r="10" ht="19.5" spans="1:15">
      <c r="A10" s="45" t="s">
        <v>114</v>
      </c>
      <c r="B10" s="37">
        <v>48</v>
      </c>
      <c r="C10" s="12">
        <v>2000</v>
      </c>
      <c r="D10" s="12"/>
      <c r="E10" s="12"/>
      <c r="F10" s="12"/>
      <c r="G10" s="12"/>
      <c r="H10" s="12">
        <v>2500</v>
      </c>
      <c r="I10" s="12"/>
      <c r="J10" s="12"/>
      <c r="K10" s="12"/>
      <c r="L10" s="12"/>
      <c r="M10" s="12"/>
      <c r="N10" s="12"/>
      <c r="O10" s="9">
        <f t="shared" si="0"/>
        <v>4500</v>
      </c>
    </row>
    <row r="11" ht="19.5" spans="1:15">
      <c r="A11" s="45" t="s">
        <v>115</v>
      </c>
      <c r="B11" s="37">
        <v>17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9">
        <f t="shared" si="0"/>
        <v>0</v>
      </c>
    </row>
    <row r="12" ht="19.5" spans="1:15">
      <c r="A12" s="45" t="s">
        <v>116</v>
      </c>
      <c r="B12" s="37">
        <v>5</v>
      </c>
      <c r="C12" s="12"/>
      <c r="D12" s="12"/>
      <c r="E12" s="12"/>
      <c r="F12" s="12"/>
      <c r="G12" s="12">
        <v>1553.8</v>
      </c>
      <c r="H12" s="12"/>
      <c r="I12" s="12"/>
      <c r="J12" s="12"/>
      <c r="K12" s="12"/>
      <c r="L12" s="12"/>
      <c r="M12" s="12"/>
      <c r="N12" s="12"/>
      <c r="O12" s="9">
        <f t="shared" si="0"/>
        <v>1553.8</v>
      </c>
    </row>
    <row r="13" ht="19.5" spans="1:15">
      <c r="A13" s="45" t="s">
        <v>117</v>
      </c>
      <c r="B13" s="37">
        <v>3</v>
      </c>
      <c r="C13" s="12"/>
      <c r="D13" s="12"/>
      <c r="E13" s="12"/>
      <c r="F13" s="12"/>
      <c r="G13" s="12">
        <v>7020</v>
      </c>
      <c r="H13" s="12">
        <v>500</v>
      </c>
      <c r="I13" s="12"/>
      <c r="J13" s="12"/>
      <c r="K13" s="12"/>
      <c r="L13" s="12"/>
      <c r="M13" s="12"/>
      <c r="N13" s="12"/>
      <c r="O13" s="9">
        <f t="shared" si="0"/>
        <v>7520</v>
      </c>
    </row>
    <row r="14" ht="19.5" spans="1:15">
      <c r="A14" s="45" t="s">
        <v>118</v>
      </c>
      <c r="B14" s="37">
        <v>5</v>
      </c>
      <c r="C14" s="12"/>
      <c r="D14" s="12"/>
      <c r="E14" s="12"/>
      <c r="F14" s="12"/>
      <c r="G14" s="12">
        <v>4800</v>
      </c>
      <c r="H14" s="12"/>
      <c r="I14" s="12"/>
      <c r="J14" s="12"/>
      <c r="K14" s="12"/>
      <c r="L14" s="12"/>
      <c r="M14" s="12"/>
      <c r="N14" s="12"/>
      <c r="O14" s="9">
        <f t="shared" si="0"/>
        <v>4800</v>
      </c>
    </row>
    <row r="15" ht="19.5" spans="1:15">
      <c r="A15" s="15" t="s">
        <v>92</v>
      </c>
      <c r="B15" s="38"/>
      <c r="C15" s="16">
        <v>150</v>
      </c>
      <c r="D15" s="16">
        <v>200</v>
      </c>
      <c r="E15" s="16">
        <v>400</v>
      </c>
      <c r="F15" s="16"/>
      <c r="G15" s="16"/>
      <c r="H15" s="16"/>
      <c r="I15" s="16"/>
      <c r="J15" s="16"/>
      <c r="K15" s="16">
        <v>200</v>
      </c>
      <c r="L15" s="16">
        <v>200</v>
      </c>
      <c r="M15" s="16">
        <v>200</v>
      </c>
      <c r="N15" s="16">
        <v>200</v>
      </c>
      <c r="O15" s="87">
        <f t="shared" si="0"/>
        <v>1550</v>
      </c>
    </row>
    <row r="16" ht="19.5" spans="1:15">
      <c r="A16" s="130" t="s">
        <v>77</v>
      </c>
      <c r="B16" s="131">
        <f t="shared" ref="B16:O16" si="1">SUM(B4:B15)</f>
        <v>84</v>
      </c>
      <c r="C16" s="86">
        <f t="shared" si="1"/>
        <v>2150</v>
      </c>
      <c r="D16" s="86">
        <f t="shared" si="1"/>
        <v>700</v>
      </c>
      <c r="E16" s="86">
        <f t="shared" si="1"/>
        <v>400</v>
      </c>
      <c r="F16" s="86">
        <f t="shared" si="1"/>
        <v>0</v>
      </c>
      <c r="G16" s="86">
        <f t="shared" si="1"/>
        <v>13373.8</v>
      </c>
      <c r="H16" s="86">
        <f t="shared" si="1"/>
        <v>3000</v>
      </c>
      <c r="I16" s="86">
        <f t="shared" si="1"/>
        <v>0</v>
      </c>
      <c r="J16" s="86">
        <f t="shared" si="1"/>
        <v>0</v>
      </c>
      <c r="K16" s="86">
        <f t="shared" si="1"/>
        <v>200</v>
      </c>
      <c r="L16" s="86">
        <f t="shared" si="1"/>
        <v>5800</v>
      </c>
      <c r="M16" s="86">
        <f t="shared" si="1"/>
        <v>200</v>
      </c>
      <c r="N16" s="86">
        <f t="shared" si="1"/>
        <v>200</v>
      </c>
      <c r="O16" s="86">
        <f t="shared" si="1"/>
        <v>26023.8</v>
      </c>
    </row>
  </sheetData>
  <pageMargins left="0.75" right="0.75" top="1" bottom="1" header="0.5" footer="0.5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zoomScale="65" zoomScaleNormal="65" workbookViewId="0">
      <selection activeCell="F25" sqref="F25"/>
    </sheetView>
  </sheetViews>
  <sheetFormatPr defaultColWidth="9.14285714285714" defaultRowHeight="15"/>
  <cols>
    <col min="1" max="1" width="49.4285714285714" customWidth="1"/>
    <col min="2" max="2" width="17" customWidth="1"/>
    <col min="3" max="3" width="12.1428571428571" customWidth="1"/>
    <col min="4" max="4" width="12.7142857142857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6.5714285714286" customWidth="1"/>
    <col min="10" max="10" width="16.2857142857143" customWidth="1"/>
    <col min="11" max="11" width="11.7142857142857" customWidth="1"/>
    <col min="12" max="12" width="14.8571428571429" customWidth="1"/>
    <col min="13" max="13" width="16.5714285714286" customWidth="1"/>
    <col min="14" max="14" width="10.8571428571429" customWidth="1"/>
    <col min="15" max="15" width="20.2857142857143" customWidth="1"/>
  </cols>
  <sheetData>
    <row r="1" ht="21.75" spans="1:15">
      <c r="A1" s="5" t="s">
        <v>119</v>
      </c>
      <c r="B1" s="24"/>
      <c r="C1" s="24"/>
      <c r="D1" s="24"/>
      <c r="E1" s="24"/>
      <c r="F1" s="112"/>
      <c r="G1" s="112"/>
      <c r="H1" s="112"/>
      <c r="I1" s="24"/>
      <c r="J1" s="24"/>
      <c r="K1" s="24"/>
      <c r="L1" s="24"/>
      <c r="M1" s="24"/>
      <c r="N1" s="24"/>
      <c r="O1" s="113"/>
    </row>
    <row r="2" ht="21.75" spans="1:15">
      <c r="A2" s="56" t="s">
        <v>120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6" t="s">
        <v>22</v>
      </c>
      <c r="B3" s="6" t="s">
        <v>2</v>
      </c>
      <c r="C3" s="95" t="s">
        <v>23</v>
      </c>
      <c r="D3" s="95" t="s">
        <v>24</v>
      </c>
      <c r="E3" s="95" t="s">
        <v>25</v>
      </c>
      <c r="F3" s="95" t="s">
        <v>26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31</v>
      </c>
      <c r="L3" s="95" t="s">
        <v>32</v>
      </c>
      <c r="M3" s="95" t="s">
        <v>80</v>
      </c>
      <c r="N3" s="95" t="s">
        <v>34</v>
      </c>
      <c r="O3" s="96" t="s">
        <v>35</v>
      </c>
    </row>
    <row r="4" ht="19.5" spans="1:15">
      <c r="A4" s="115" t="s">
        <v>121</v>
      </c>
      <c r="B4" s="36">
        <v>1</v>
      </c>
      <c r="C4" s="9"/>
      <c r="D4" s="9"/>
      <c r="E4" s="9"/>
      <c r="F4" s="9"/>
      <c r="G4" s="9"/>
      <c r="H4" s="9"/>
      <c r="I4" s="9">
        <v>27000</v>
      </c>
      <c r="J4" s="9"/>
      <c r="K4" s="9"/>
      <c r="L4" s="9"/>
      <c r="M4" s="9"/>
      <c r="N4" s="9"/>
      <c r="O4" s="9">
        <f t="shared" ref="O4:O20" si="0">SUM(C4:N4)</f>
        <v>27000</v>
      </c>
    </row>
    <row r="5" ht="19.5" spans="1:15">
      <c r="A5" s="116" t="s">
        <v>122</v>
      </c>
      <c r="B5" s="37">
        <v>1</v>
      </c>
      <c r="C5" s="12"/>
      <c r="D5" s="12"/>
      <c r="E5" s="12"/>
      <c r="F5" s="12"/>
      <c r="G5" s="12"/>
      <c r="H5" s="12">
        <v>680</v>
      </c>
      <c r="I5" s="12"/>
      <c r="J5" s="12"/>
      <c r="K5" s="12"/>
      <c r="L5" s="12"/>
      <c r="M5" s="12"/>
      <c r="N5" s="12"/>
      <c r="O5" s="9">
        <f t="shared" si="0"/>
        <v>680</v>
      </c>
    </row>
    <row r="6" ht="19.5" spans="1:15">
      <c r="A6" s="116" t="s">
        <v>123</v>
      </c>
      <c r="B6" s="37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9">
        <f t="shared" si="0"/>
        <v>0</v>
      </c>
    </row>
    <row r="7" ht="19.5" spans="1:15">
      <c r="A7" s="116" t="s">
        <v>124</v>
      </c>
      <c r="B7" s="37">
        <v>1</v>
      </c>
      <c r="C7" s="12"/>
      <c r="D7" s="12"/>
      <c r="E7" s="12"/>
      <c r="F7" s="12"/>
      <c r="G7" s="12">
        <v>480</v>
      </c>
      <c r="H7" s="12"/>
      <c r="I7" s="12"/>
      <c r="J7" s="12"/>
      <c r="K7" s="12"/>
      <c r="L7" s="12"/>
      <c r="M7" s="12"/>
      <c r="N7" s="12"/>
      <c r="O7" s="9">
        <f t="shared" si="0"/>
        <v>480</v>
      </c>
    </row>
    <row r="8" ht="19.5" spans="1:15">
      <c r="A8" s="116" t="s">
        <v>125</v>
      </c>
      <c r="B8" s="37">
        <v>1</v>
      </c>
      <c r="C8" s="12"/>
      <c r="D8" s="12"/>
      <c r="E8" s="12"/>
      <c r="F8" s="12"/>
      <c r="G8" s="12">
        <v>500</v>
      </c>
      <c r="H8" s="12"/>
      <c r="I8" s="12"/>
      <c r="J8" s="12"/>
      <c r="K8" s="12"/>
      <c r="L8" s="12"/>
      <c r="M8" s="12"/>
      <c r="N8" s="12"/>
      <c r="O8" s="9">
        <f t="shared" si="0"/>
        <v>500</v>
      </c>
    </row>
    <row r="9" ht="19.5" spans="1:15">
      <c r="A9" s="116" t="s">
        <v>126</v>
      </c>
      <c r="B9" s="37">
        <v>1</v>
      </c>
      <c r="C9" s="12"/>
      <c r="D9" s="12"/>
      <c r="E9" s="12"/>
      <c r="F9" s="12"/>
      <c r="G9" s="12">
        <v>500</v>
      </c>
      <c r="H9" s="12"/>
      <c r="I9" s="12"/>
      <c r="J9" s="12"/>
      <c r="K9" s="12"/>
      <c r="L9" s="12"/>
      <c r="M9" s="12"/>
      <c r="N9" s="12"/>
      <c r="O9" s="9">
        <f t="shared" si="0"/>
        <v>500</v>
      </c>
    </row>
    <row r="10" ht="19.5" spans="1:15">
      <c r="A10" s="116" t="s">
        <v>127</v>
      </c>
      <c r="B10" s="37">
        <v>1</v>
      </c>
      <c r="C10" s="12"/>
      <c r="D10" s="12"/>
      <c r="E10" s="12"/>
      <c r="F10" s="12"/>
      <c r="G10" s="12">
        <v>280</v>
      </c>
      <c r="H10" s="12"/>
      <c r="I10" s="12"/>
      <c r="J10" s="12"/>
      <c r="K10" s="12"/>
      <c r="L10" s="12"/>
      <c r="M10" s="12"/>
      <c r="N10" s="12"/>
      <c r="O10" s="9">
        <f t="shared" si="0"/>
        <v>280</v>
      </c>
    </row>
    <row r="11" ht="19.5" spans="1:15">
      <c r="A11" s="116" t="s">
        <v>128</v>
      </c>
      <c r="B11" s="37">
        <v>2</v>
      </c>
      <c r="C11" s="12"/>
      <c r="D11" s="12"/>
      <c r="E11" s="12"/>
      <c r="F11" s="12"/>
      <c r="G11" s="12"/>
      <c r="H11" s="12"/>
      <c r="I11" s="12">
        <v>400</v>
      </c>
      <c r="J11" s="12"/>
      <c r="K11" s="12"/>
      <c r="L11" s="12"/>
      <c r="M11" s="12"/>
      <c r="N11" s="12"/>
      <c r="O11" s="9">
        <f t="shared" si="0"/>
        <v>400</v>
      </c>
    </row>
    <row r="12" ht="19.5" spans="1:15">
      <c r="A12" s="116" t="s">
        <v>129</v>
      </c>
      <c r="B12" s="37">
        <v>1</v>
      </c>
      <c r="C12" s="12">
        <v>500</v>
      </c>
      <c r="D12" s="12"/>
      <c r="E12" s="12"/>
      <c r="F12" s="12"/>
      <c r="G12" s="12"/>
      <c r="H12" s="12"/>
      <c r="I12" s="12">
        <v>1500</v>
      </c>
      <c r="J12" s="12"/>
      <c r="K12" s="12"/>
      <c r="L12" s="12"/>
      <c r="M12" s="12"/>
      <c r="N12" s="12"/>
      <c r="O12" s="9">
        <f t="shared" si="0"/>
        <v>2000</v>
      </c>
    </row>
    <row r="13" ht="19.5" spans="1:15">
      <c r="A13" s="116" t="s">
        <v>130</v>
      </c>
      <c r="B13" s="37">
        <v>1</v>
      </c>
      <c r="C13" s="12"/>
      <c r="D13" s="12"/>
      <c r="E13" s="12"/>
      <c r="F13" s="12"/>
      <c r="G13" s="12">
        <v>300</v>
      </c>
      <c r="H13" s="12"/>
      <c r="I13" s="12"/>
      <c r="J13" s="12"/>
      <c r="K13" s="12"/>
      <c r="L13" s="12"/>
      <c r="M13" s="12"/>
      <c r="N13" s="12"/>
      <c r="O13" s="9">
        <f t="shared" si="0"/>
        <v>300</v>
      </c>
    </row>
    <row r="14" ht="19.5" spans="1:15">
      <c r="A14" s="116" t="s">
        <v>131</v>
      </c>
      <c r="B14" s="37">
        <v>110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>
        <v>13500</v>
      </c>
      <c r="N14" s="12"/>
      <c r="O14" s="9">
        <f t="shared" si="0"/>
        <v>13500</v>
      </c>
    </row>
    <row r="15" ht="19.5" spans="1:15">
      <c r="A15" s="116" t="s">
        <v>132</v>
      </c>
      <c r="B15" s="37">
        <v>110</v>
      </c>
      <c r="C15" s="12"/>
      <c r="D15" s="12"/>
      <c r="E15" s="12"/>
      <c r="F15" s="12"/>
      <c r="G15" s="12">
        <v>450</v>
      </c>
      <c r="H15" s="12"/>
      <c r="I15" s="12">
        <v>20000</v>
      </c>
      <c r="J15" s="12"/>
      <c r="K15" s="12"/>
      <c r="L15" s="12"/>
      <c r="M15" s="12"/>
      <c r="N15" s="12"/>
      <c r="O15" s="9">
        <f t="shared" si="0"/>
        <v>20450</v>
      </c>
    </row>
    <row r="16" ht="19.5" spans="1:15">
      <c r="A16" s="116" t="s">
        <v>133</v>
      </c>
      <c r="B16" s="37">
        <v>1</v>
      </c>
      <c r="C16" s="12"/>
      <c r="D16" s="12"/>
      <c r="E16" s="12"/>
      <c r="F16" s="12"/>
      <c r="G16" s="12">
        <v>650</v>
      </c>
      <c r="H16" s="12"/>
      <c r="I16" s="12"/>
      <c r="J16" s="12"/>
      <c r="K16" s="12"/>
      <c r="L16" s="12"/>
      <c r="M16" s="12"/>
      <c r="N16" s="12"/>
      <c r="O16" s="9">
        <f t="shared" si="0"/>
        <v>650</v>
      </c>
    </row>
    <row r="17" ht="19.5" spans="1:15">
      <c r="A17" s="116" t="s">
        <v>134</v>
      </c>
      <c r="B17" s="37">
        <v>1</v>
      </c>
      <c r="C17" s="12"/>
      <c r="D17" s="12"/>
      <c r="E17" s="12"/>
      <c r="F17" s="12">
        <v>650</v>
      </c>
      <c r="G17" s="12"/>
      <c r="H17" s="12"/>
      <c r="I17" s="12"/>
      <c r="J17" s="12"/>
      <c r="K17" s="12"/>
      <c r="L17" s="12"/>
      <c r="M17" s="12"/>
      <c r="N17" s="12"/>
      <c r="O17" s="9">
        <f t="shared" si="0"/>
        <v>650</v>
      </c>
    </row>
    <row r="18" ht="19.5" spans="1:15">
      <c r="A18" s="45" t="s">
        <v>135</v>
      </c>
      <c r="B18" s="37">
        <v>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9">
        <f t="shared" si="0"/>
        <v>0</v>
      </c>
    </row>
    <row r="19" ht="19.5" spans="1:15">
      <c r="A19" s="116" t="s">
        <v>136</v>
      </c>
      <c r="B19" s="37">
        <v>1</v>
      </c>
      <c r="C19" s="12"/>
      <c r="D19" s="12"/>
      <c r="E19" s="12"/>
      <c r="F19" s="12"/>
      <c r="G19" s="12">
        <v>310</v>
      </c>
      <c r="H19" s="12"/>
      <c r="I19" s="12"/>
      <c r="J19" s="12"/>
      <c r="K19" s="12"/>
      <c r="L19" s="12"/>
      <c r="M19" s="12"/>
      <c r="N19" s="12"/>
      <c r="O19" s="9">
        <f t="shared" si="0"/>
        <v>310</v>
      </c>
    </row>
    <row r="20" ht="19.5" spans="1:15">
      <c r="A20" s="117" t="s">
        <v>137</v>
      </c>
      <c r="B20" s="67">
        <v>1</v>
      </c>
      <c r="C20" s="92"/>
      <c r="D20" s="92"/>
      <c r="E20" s="92"/>
      <c r="F20" s="92"/>
      <c r="G20" s="92"/>
      <c r="H20" s="92"/>
      <c r="I20" s="92"/>
      <c r="J20" s="92"/>
      <c r="K20" s="92"/>
      <c r="L20" s="92">
        <v>2300</v>
      </c>
      <c r="M20" s="92"/>
      <c r="N20" s="92"/>
      <c r="O20" s="86">
        <f t="shared" si="0"/>
        <v>2300</v>
      </c>
    </row>
    <row r="21" ht="19.5" spans="1:15">
      <c r="A21" s="127" t="s">
        <v>77</v>
      </c>
      <c r="B21" s="128">
        <f t="shared" ref="B21:O21" si="1">SUM(B4:B20)</f>
        <v>236</v>
      </c>
      <c r="C21" s="129">
        <f t="shared" si="1"/>
        <v>500</v>
      </c>
      <c r="D21" s="129">
        <f t="shared" si="1"/>
        <v>0</v>
      </c>
      <c r="E21" s="129">
        <f t="shared" si="1"/>
        <v>0</v>
      </c>
      <c r="F21" s="129">
        <f t="shared" si="1"/>
        <v>650</v>
      </c>
      <c r="G21" s="129">
        <f t="shared" si="1"/>
        <v>3470</v>
      </c>
      <c r="H21" s="129">
        <f t="shared" si="1"/>
        <v>680</v>
      </c>
      <c r="I21" s="129">
        <f t="shared" si="1"/>
        <v>48900</v>
      </c>
      <c r="J21" s="129">
        <f t="shared" si="1"/>
        <v>0</v>
      </c>
      <c r="K21" s="129">
        <f t="shared" si="1"/>
        <v>0</v>
      </c>
      <c r="L21" s="129">
        <f t="shared" si="1"/>
        <v>2300</v>
      </c>
      <c r="M21" s="129">
        <f t="shared" si="1"/>
        <v>13500</v>
      </c>
      <c r="N21" s="129">
        <f t="shared" si="1"/>
        <v>0</v>
      </c>
      <c r="O21" s="129">
        <f t="shared" si="1"/>
        <v>70000</v>
      </c>
    </row>
  </sheetData>
  <pageMargins left="0.75" right="0.75" top="1" bottom="1" header="0.5" footer="0.5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zoomScale="65" zoomScaleNormal="65" workbookViewId="0">
      <selection activeCell="A1" sqref="A1"/>
    </sheetView>
  </sheetViews>
  <sheetFormatPr defaultColWidth="9.14285714285714" defaultRowHeight="15"/>
  <cols>
    <col min="1" max="1" width="50.7142857142857" customWidth="1"/>
    <col min="2" max="2" width="17" customWidth="1"/>
    <col min="3" max="3" width="10" customWidth="1"/>
    <col min="4" max="4" width="14.8571428571429" customWidth="1"/>
    <col min="5" max="5" width="16.5714285714286" customWidth="1"/>
    <col min="6" max="6" width="15.2857142857143" customWidth="1"/>
    <col min="7" max="7" width="17.8571428571429" customWidth="1"/>
    <col min="8" max="8" width="16.7142857142857" customWidth="1"/>
    <col min="9" max="9" width="14.8571428571429" customWidth="1"/>
    <col min="10" max="10" width="16.2857142857143" customWidth="1"/>
    <col min="11" max="11" width="11.7142857142857" customWidth="1"/>
    <col min="12" max="12" width="9.28571428571429" customWidth="1"/>
    <col min="13" max="13" width="9.85714285714286" customWidth="1"/>
    <col min="14" max="14" width="10.8571428571429" customWidth="1"/>
    <col min="15" max="15" width="20.2857142857143" customWidth="1"/>
  </cols>
  <sheetData>
    <row r="1" ht="21.75" spans="1:15">
      <c r="A1" s="5" t="s">
        <v>138</v>
      </c>
      <c r="B1" s="24"/>
      <c r="C1" s="24"/>
      <c r="D1" s="24"/>
      <c r="E1" s="112"/>
      <c r="F1" s="112"/>
      <c r="G1" s="112"/>
      <c r="H1" s="112"/>
      <c r="I1" s="112"/>
      <c r="J1" s="24"/>
      <c r="K1" s="24"/>
      <c r="L1" s="24"/>
      <c r="M1" s="24"/>
      <c r="N1" s="24"/>
      <c r="O1" s="113"/>
    </row>
    <row r="2" ht="21.75" spans="1:15">
      <c r="A2" s="56" t="s">
        <v>139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6" t="s">
        <v>22</v>
      </c>
      <c r="B3" s="6" t="s">
        <v>2</v>
      </c>
      <c r="C3" s="95" t="s">
        <v>23</v>
      </c>
      <c r="D3" s="95" t="s">
        <v>24</v>
      </c>
      <c r="E3" s="95" t="s">
        <v>25</v>
      </c>
      <c r="F3" s="95" t="s">
        <v>26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31</v>
      </c>
      <c r="L3" s="95" t="s">
        <v>32</v>
      </c>
      <c r="M3" s="95" t="s">
        <v>80</v>
      </c>
      <c r="N3" s="95" t="s">
        <v>34</v>
      </c>
      <c r="O3" s="96" t="s">
        <v>35</v>
      </c>
    </row>
    <row r="4" ht="19.5" spans="1:15">
      <c r="A4" s="115" t="s">
        <v>140</v>
      </c>
      <c r="B4" s="36">
        <v>10</v>
      </c>
      <c r="C4" s="9"/>
      <c r="D4" s="9"/>
      <c r="E4" s="9"/>
      <c r="F4" s="9">
        <v>1000</v>
      </c>
      <c r="G4" s="9"/>
      <c r="H4" s="9"/>
      <c r="I4" s="9"/>
      <c r="J4" s="9"/>
      <c r="K4" s="9"/>
      <c r="L4" s="123"/>
      <c r="M4" s="9"/>
      <c r="N4" s="9"/>
      <c r="O4" s="9">
        <f t="shared" ref="O4:O20" si="0">SUM(C4:N4)</f>
        <v>1000</v>
      </c>
    </row>
    <row r="5" ht="19.5" spans="1:15">
      <c r="A5" s="45" t="s">
        <v>141</v>
      </c>
      <c r="B5" s="37">
        <v>16</v>
      </c>
      <c r="C5" s="12"/>
      <c r="D5" s="12"/>
      <c r="E5" s="12"/>
      <c r="F5" s="12"/>
      <c r="G5" s="12"/>
      <c r="H5" s="12"/>
      <c r="I5" s="12"/>
      <c r="J5" s="12"/>
      <c r="K5" s="12"/>
      <c r="L5" s="124"/>
      <c r="M5" s="12"/>
      <c r="N5" s="12"/>
      <c r="O5" s="9">
        <f t="shared" si="0"/>
        <v>0</v>
      </c>
    </row>
    <row r="6" ht="19.5" spans="1:15">
      <c r="A6" s="45" t="s">
        <v>142</v>
      </c>
      <c r="B6" s="37">
        <v>60</v>
      </c>
      <c r="C6" s="12"/>
      <c r="D6" s="12"/>
      <c r="E6" s="12"/>
      <c r="F6" s="12"/>
      <c r="G6" s="12"/>
      <c r="H6" s="12"/>
      <c r="I6" s="12"/>
      <c r="J6" s="12"/>
      <c r="K6" s="12"/>
      <c r="L6" s="124"/>
      <c r="M6" s="12"/>
      <c r="N6" s="12"/>
      <c r="O6" s="9">
        <f t="shared" si="0"/>
        <v>0</v>
      </c>
    </row>
    <row r="7" ht="19.5" spans="1:15">
      <c r="A7" s="116" t="s">
        <v>143</v>
      </c>
      <c r="B7" s="37">
        <v>14</v>
      </c>
      <c r="C7" s="12"/>
      <c r="D7" s="12"/>
      <c r="E7" s="12"/>
      <c r="F7" s="12">
        <v>1000</v>
      </c>
      <c r="G7" s="12"/>
      <c r="H7" s="12"/>
      <c r="I7" s="12"/>
      <c r="J7" s="12"/>
      <c r="K7" s="12"/>
      <c r="L7" s="124"/>
      <c r="M7" s="12"/>
      <c r="N7" s="12"/>
      <c r="O7" s="9">
        <f t="shared" si="0"/>
        <v>1000</v>
      </c>
    </row>
    <row r="8" ht="19.5" spans="1:15">
      <c r="A8" s="116" t="s">
        <v>144</v>
      </c>
      <c r="B8" s="37">
        <v>4</v>
      </c>
      <c r="C8" s="12"/>
      <c r="D8" s="12"/>
      <c r="E8" s="12"/>
      <c r="F8" s="12"/>
      <c r="G8" s="12"/>
      <c r="H8" s="12">
        <v>1000</v>
      </c>
      <c r="I8" s="12"/>
      <c r="J8" s="12"/>
      <c r="K8" s="12"/>
      <c r="L8" s="124"/>
      <c r="M8" s="12"/>
      <c r="N8" s="12"/>
      <c r="O8" s="9">
        <f t="shared" si="0"/>
        <v>1000</v>
      </c>
    </row>
    <row r="9" ht="19.5" spans="1:15">
      <c r="A9" s="116" t="s">
        <v>145</v>
      </c>
      <c r="B9" s="37">
        <v>5</v>
      </c>
      <c r="C9" s="12"/>
      <c r="D9" s="12"/>
      <c r="E9" s="12"/>
      <c r="F9" s="12"/>
      <c r="G9" s="12">
        <v>1000</v>
      </c>
      <c r="H9" s="12"/>
      <c r="I9" s="12"/>
      <c r="J9" s="12"/>
      <c r="K9" s="12"/>
      <c r="L9" s="124"/>
      <c r="M9" s="12"/>
      <c r="N9" s="12"/>
      <c r="O9" s="9">
        <f t="shared" si="0"/>
        <v>1000</v>
      </c>
    </row>
    <row r="10" ht="19.5" spans="1:15">
      <c r="A10" s="116" t="s">
        <v>146</v>
      </c>
      <c r="B10" s="37">
        <v>30</v>
      </c>
      <c r="C10" s="12"/>
      <c r="D10" s="12"/>
      <c r="E10" s="12">
        <v>4000</v>
      </c>
      <c r="F10" s="12"/>
      <c r="G10" s="12"/>
      <c r="H10" s="12"/>
      <c r="I10" s="12"/>
      <c r="J10" s="12"/>
      <c r="K10" s="12"/>
      <c r="L10" s="124"/>
      <c r="M10" s="12"/>
      <c r="N10" s="12"/>
      <c r="O10" s="9">
        <f t="shared" si="0"/>
        <v>4000</v>
      </c>
    </row>
    <row r="11" ht="19.5" spans="1:15">
      <c r="A11" s="116" t="s">
        <v>147</v>
      </c>
      <c r="B11" s="37">
        <v>50</v>
      </c>
      <c r="C11" s="12"/>
      <c r="D11" s="12"/>
      <c r="E11" s="12">
        <v>3000</v>
      </c>
      <c r="F11" s="12"/>
      <c r="G11" s="12"/>
      <c r="H11" s="12"/>
      <c r="I11" s="12"/>
      <c r="J11" s="12"/>
      <c r="K11" s="12"/>
      <c r="L11" s="124"/>
      <c r="M11" s="12"/>
      <c r="N11" s="12"/>
      <c r="O11" s="9">
        <f t="shared" si="0"/>
        <v>3000</v>
      </c>
    </row>
    <row r="12" ht="19.5" spans="1:15">
      <c r="A12" s="116" t="s">
        <v>148</v>
      </c>
      <c r="B12" s="37">
        <v>20</v>
      </c>
      <c r="C12" s="12"/>
      <c r="D12" s="12">
        <v>1000</v>
      </c>
      <c r="E12" s="12"/>
      <c r="F12" s="12"/>
      <c r="G12" s="12"/>
      <c r="H12" s="12"/>
      <c r="I12" s="12"/>
      <c r="J12" s="12"/>
      <c r="K12" s="12"/>
      <c r="L12" s="124"/>
      <c r="M12" s="12"/>
      <c r="N12" s="12"/>
      <c r="O12" s="9">
        <f t="shared" si="0"/>
        <v>1000</v>
      </c>
    </row>
    <row r="13" ht="19.5" spans="1:15">
      <c r="A13" s="116" t="s">
        <v>149</v>
      </c>
      <c r="B13" s="37">
        <v>20</v>
      </c>
      <c r="C13" s="12"/>
      <c r="D13" s="12"/>
      <c r="E13" s="12">
        <v>2000</v>
      </c>
      <c r="F13" s="12"/>
      <c r="G13" s="12"/>
      <c r="H13" s="12"/>
      <c r="I13" s="12"/>
      <c r="J13" s="12"/>
      <c r="K13" s="12"/>
      <c r="L13" s="124"/>
      <c r="M13" s="12"/>
      <c r="N13" s="12"/>
      <c r="O13" s="9">
        <f t="shared" si="0"/>
        <v>2000</v>
      </c>
    </row>
    <row r="14" ht="19.5" spans="1:15">
      <c r="A14" s="45" t="s">
        <v>150</v>
      </c>
      <c r="B14" s="37">
        <v>8</v>
      </c>
      <c r="C14" s="12"/>
      <c r="D14" s="12"/>
      <c r="E14" s="12"/>
      <c r="F14" s="12"/>
      <c r="G14" s="12"/>
      <c r="H14" s="12"/>
      <c r="I14" s="12"/>
      <c r="J14" s="12"/>
      <c r="K14" s="12"/>
      <c r="L14" s="124"/>
      <c r="M14" s="12"/>
      <c r="N14" s="12"/>
      <c r="O14" s="9">
        <f t="shared" si="0"/>
        <v>0</v>
      </c>
    </row>
    <row r="15" ht="19.5" spans="1:15">
      <c r="A15" s="45" t="s">
        <v>151</v>
      </c>
      <c r="B15" s="37">
        <v>136</v>
      </c>
      <c r="C15" s="12"/>
      <c r="D15" s="12"/>
      <c r="E15" s="12"/>
      <c r="F15" s="12"/>
      <c r="G15" s="12"/>
      <c r="H15" s="12"/>
      <c r="I15" s="12"/>
      <c r="J15" s="12"/>
      <c r="K15" s="12"/>
      <c r="L15" s="124"/>
      <c r="M15" s="12"/>
      <c r="N15" s="12"/>
      <c r="O15" s="9">
        <f t="shared" si="0"/>
        <v>0</v>
      </c>
    </row>
    <row r="16" ht="19.5" spans="1:15">
      <c r="A16" s="45" t="s">
        <v>152</v>
      </c>
      <c r="B16" s="37">
        <v>4</v>
      </c>
      <c r="C16" s="12"/>
      <c r="D16" s="12"/>
      <c r="E16" s="12"/>
      <c r="F16" s="12"/>
      <c r="G16" s="12"/>
      <c r="H16" s="12"/>
      <c r="I16" s="12"/>
      <c r="J16" s="12"/>
      <c r="K16" s="12"/>
      <c r="L16" s="124"/>
      <c r="M16" s="12"/>
      <c r="N16" s="12"/>
      <c r="O16" s="9">
        <f t="shared" si="0"/>
        <v>0</v>
      </c>
    </row>
    <row r="17" ht="19.5" spans="1:15">
      <c r="A17" s="116" t="s">
        <v>153</v>
      </c>
      <c r="B17" s="37">
        <v>4</v>
      </c>
      <c r="C17" s="12"/>
      <c r="D17" s="12"/>
      <c r="E17" s="12"/>
      <c r="F17" s="12">
        <v>1000</v>
      </c>
      <c r="G17" s="12"/>
      <c r="H17" s="12"/>
      <c r="I17" s="12"/>
      <c r="J17" s="12"/>
      <c r="K17" s="12"/>
      <c r="L17" s="124"/>
      <c r="M17" s="12"/>
      <c r="N17" s="12"/>
      <c r="O17" s="9">
        <f t="shared" si="0"/>
        <v>1000</v>
      </c>
    </row>
    <row r="18" ht="19.5" spans="1:15">
      <c r="A18" s="116" t="s">
        <v>154</v>
      </c>
      <c r="B18" s="37">
        <v>2</v>
      </c>
      <c r="C18" s="12"/>
      <c r="D18" s="12"/>
      <c r="E18" s="12"/>
      <c r="F18" s="12"/>
      <c r="G18" s="12"/>
      <c r="H18" s="12"/>
      <c r="I18" s="12">
        <v>1000</v>
      </c>
      <c r="J18" s="12"/>
      <c r="K18" s="12"/>
      <c r="L18" s="124"/>
      <c r="M18" s="12"/>
      <c r="N18" s="12"/>
      <c r="O18" s="9">
        <f t="shared" si="0"/>
        <v>1000</v>
      </c>
    </row>
    <row r="19" ht="19.5" spans="1:15">
      <c r="A19" s="116" t="s">
        <v>155</v>
      </c>
      <c r="B19" s="37">
        <v>1</v>
      </c>
      <c r="C19" s="12"/>
      <c r="D19" s="12"/>
      <c r="E19" s="12">
        <v>1000</v>
      </c>
      <c r="F19" s="12"/>
      <c r="G19" s="12"/>
      <c r="H19" s="12"/>
      <c r="I19" s="12"/>
      <c r="J19" s="12"/>
      <c r="K19" s="12"/>
      <c r="L19" s="124"/>
      <c r="M19" s="12"/>
      <c r="N19" s="12"/>
      <c r="O19" s="9">
        <f t="shared" si="0"/>
        <v>1000</v>
      </c>
    </row>
    <row r="20" ht="19.5" spans="1:15">
      <c r="A20" s="15" t="s">
        <v>92</v>
      </c>
      <c r="B20" s="38"/>
      <c r="C20" s="16"/>
      <c r="D20" s="16"/>
      <c r="E20" s="16"/>
      <c r="F20" s="16"/>
      <c r="G20" s="16"/>
      <c r="H20" s="16">
        <v>5000</v>
      </c>
      <c r="I20" s="16"/>
      <c r="J20" s="16"/>
      <c r="K20" s="16"/>
      <c r="L20" s="125"/>
      <c r="M20" s="16"/>
      <c r="N20" s="16"/>
      <c r="O20" s="87">
        <f t="shared" si="0"/>
        <v>5000</v>
      </c>
    </row>
    <row r="21" ht="21.75" spans="1:15">
      <c r="A21" s="17" t="s">
        <v>77</v>
      </c>
      <c r="B21" s="48">
        <f t="shared" ref="B21:O21" si="1">SUM(B4:B20)</f>
        <v>384</v>
      </c>
      <c r="C21" s="19">
        <f t="shared" si="1"/>
        <v>0</v>
      </c>
      <c r="D21" s="19">
        <f t="shared" si="1"/>
        <v>1000</v>
      </c>
      <c r="E21" s="19">
        <f t="shared" si="1"/>
        <v>10000</v>
      </c>
      <c r="F21" s="19">
        <f t="shared" si="1"/>
        <v>3000</v>
      </c>
      <c r="G21" s="19">
        <f t="shared" si="1"/>
        <v>1000</v>
      </c>
      <c r="H21" s="19">
        <f t="shared" si="1"/>
        <v>6000</v>
      </c>
      <c r="I21" s="19">
        <f t="shared" si="1"/>
        <v>1000</v>
      </c>
      <c r="J21" s="19">
        <f t="shared" si="1"/>
        <v>0</v>
      </c>
      <c r="K21" s="19">
        <f t="shared" si="1"/>
        <v>0</v>
      </c>
      <c r="L21" s="31">
        <f t="shared" si="1"/>
        <v>0</v>
      </c>
      <c r="M21" s="19">
        <f t="shared" si="1"/>
        <v>0</v>
      </c>
      <c r="N21" s="19">
        <f t="shared" si="1"/>
        <v>0</v>
      </c>
      <c r="O21" s="19">
        <f t="shared" si="1"/>
        <v>22000</v>
      </c>
    </row>
  </sheetData>
  <pageMargins left="0.75" right="0.75" top="1" bottom="1" header="0.5" footer="0.5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zoomScale="65" zoomScaleNormal="65" workbookViewId="0">
      <selection activeCell="K30" sqref="K30"/>
    </sheetView>
  </sheetViews>
  <sheetFormatPr defaultColWidth="9.14285714285714" defaultRowHeight="15"/>
  <cols>
    <col min="1" max="1" width="39.7142857142857" customWidth="1"/>
    <col min="2" max="2" width="17" customWidth="1"/>
    <col min="3" max="3" width="10" customWidth="1"/>
    <col min="4" max="4" width="14.8571428571429" customWidth="1"/>
    <col min="5" max="5" width="16.2857142857143" customWidth="1"/>
    <col min="6" max="6" width="15.2857142857143" customWidth="1"/>
    <col min="7" max="7" width="17.8571428571429" customWidth="1"/>
    <col min="8" max="8" width="16.7142857142857" customWidth="1"/>
    <col min="9" max="9" width="13" customWidth="1"/>
    <col min="10" max="10" width="16.2857142857143" customWidth="1"/>
    <col min="11" max="11" width="11.7142857142857" customWidth="1"/>
    <col min="12" max="12" width="9.28571428571429" customWidth="1"/>
    <col min="13" max="13" width="9.85714285714286" customWidth="1"/>
    <col min="14" max="14" width="10.8571428571429" customWidth="1"/>
    <col min="15" max="15" width="20.2857142857143" customWidth="1"/>
  </cols>
  <sheetData>
    <row r="1" ht="21.75" spans="1:15">
      <c r="A1" s="1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0"/>
    </row>
    <row r="2" ht="21.75" spans="1:15">
      <c r="A2" s="56" t="s">
        <v>157</v>
      </c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68"/>
      <c r="O2" s="68"/>
    </row>
    <row r="3" ht="21.75" spans="1:15">
      <c r="A3" s="56" t="s">
        <v>22</v>
      </c>
      <c r="B3" s="6" t="s">
        <v>2</v>
      </c>
      <c r="C3" s="95" t="s">
        <v>23</v>
      </c>
      <c r="D3" s="95" t="s">
        <v>24</v>
      </c>
      <c r="E3" s="95" t="s">
        <v>25</v>
      </c>
      <c r="F3" s="95" t="s">
        <v>26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31</v>
      </c>
      <c r="L3" s="95" t="s">
        <v>32</v>
      </c>
      <c r="M3" s="95" t="s">
        <v>80</v>
      </c>
      <c r="N3" s="95" t="s">
        <v>34</v>
      </c>
      <c r="O3" s="96" t="s">
        <v>35</v>
      </c>
    </row>
    <row r="4" ht="19.5" spans="1:15">
      <c r="A4" s="41" t="s">
        <v>158</v>
      </c>
      <c r="B4" s="36">
        <v>1</v>
      </c>
      <c r="C4" s="123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>
        <f t="shared" ref="O4:O20" si="0">SUM(C4:N4)</f>
        <v>0</v>
      </c>
    </row>
    <row r="5" ht="19.5" spans="1:15">
      <c r="A5" s="45" t="s">
        <v>159</v>
      </c>
      <c r="B5" s="37">
        <v>1</v>
      </c>
      <c r="C5" s="12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9">
        <f t="shared" si="0"/>
        <v>0</v>
      </c>
    </row>
    <row r="6" ht="19.5" spans="1:15">
      <c r="A6" s="45" t="s">
        <v>160</v>
      </c>
      <c r="B6" s="37">
        <v>1</v>
      </c>
      <c r="C6" s="124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9">
        <f t="shared" si="0"/>
        <v>0</v>
      </c>
    </row>
    <row r="7" ht="19.5" spans="1:15">
      <c r="A7" s="45" t="s">
        <v>161</v>
      </c>
      <c r="B7" s="37">
        <v>3</v>
      </c>
      <c r="C7" s="12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9">
        <f t="shared" si="0"/>
        <v>0</v>
      </c>
    </row>
    <row r="8" ht="19.5" spans="1:15">
      <c r="A8" s="45" t="s">
        <v>162</v>
      </c>
      <c r="B8" s="37">
        <v>1</v>
      </c>
      <c r="C8" s="12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9">
        <f t="shared" si="0"/>
        <v>0</v>
      </c>
    </row>
    <row r="9" ht="19.5" spans="1:15">
      <c r="A9" s="45" t="s">
        <v>163</v>
      </c>
      <c r="B9" s="37">
        <v>1</v>
      </c>
      <c r="C9" s="12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9">
        <f t="shared" si="0"/>
        <v>0</v>
      </c>
    </row>
    <row r="10" ht="19.5" spans="1:15">
      <c r="A10" s="45" t="s">
        <v>164</v>
      </c>
      <c r="B10" s="37">
        <v>1</v>
      </c>
      <c r="C10" s="12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9">
        <f t="shared" si="0"/>
        <v>0</v>
      </c>
    </row>
    <row r="11" ht="19.5" spans="1:15">
      <c r="A11" s="45" t="s">
        <v>165</v>
      </c>
      <c r="B11" s="37">
        <v>1</v>
      </c>
      <c r="C11" s="12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9">
        <f t="shared" si="0"/>
        <v>0</v>
      </c>
    </row>
    <row r="12" ht="19.5" spans="1:15">
      <c r="A12" s="45" t="s">
        <v>166</v>
      </c>
      <c r="B12" s="37">
        <v>1</v>
      </c>
      <c r="C12" s="124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9">
        <f t="shared" si="0"/>
        <v>0</v>
      </c>
    </row>
    <row r="13" ht="19.5" spans="1:15">
      <c r="A13" s="45" t="s">
        <v>161</v>
      </c>
      <c r="B13" s="37">
        <v>3</v>
      </c>
      <c r="C13" s="124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9">
        <f t="shared" si="0"/>
        <v>0</v>
      </c>
    </row>
    <row r="14" ht="19.5" spans="1:15">
      <c r="A14" s="45" t="s">
        <v>167</v>
      </c>
      <c r="B14" s="37">
        <v>4</v>
      </c>
      <c r="C14" s="12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9">
        <f t="shared" si="0"/>
        <v>0</v>
      </c>
    </row>
    <row r="15" ht="19.5" spans="1:15">
      <c r="A15" s="116" t="s">
        <v>168</v>
      </c>
      <c r="B15" s="37">
        <v>12</v>
      </c>
      <c r="C15" s="124"/>
      <c r="D15" s="12">
        <v>1500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9">
        <f t="shared" si="0"/>
        <v>1500</v>
      </c>
    </row>
    <row r="16" ht="19.5" spans="1:15">
      <c r="A16" s="45" t="s">
        <v>169</v>
      </c>
      <c r="B16" s="37">
        <v>2</v>
      </c>
      <c r="C16" s="124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9">
        <f t="shared" si="0"/>
        <v>0</v>
      </c>
    </row>
    <row r="17" ht="19.5" spans="1:15">
      <c r="A17" s="45" t="s">
        <v>170</v>
      </c>
      <c r="B17" s="37">
        <v>2</v>
      </c>
      <c r="C17" s="12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9">
        <f t="shared" si="0"/>
        <v>0</v>
      </c>
    </row>
    <row r="18" ht="19.5" spans="1:15">
      <c r="A18" s="45" t="s">
        <v>171</v>
      </c>
      <c r="B18" s="37">
        <v>2</v>
      </c>
      <c r="C18" s="12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9">
        <f t="shared" si="0"/>
        <v>0</v>
      </c>
    </row>
    <row r="19" ht="19.5" spans="1:15">
      <c r="A19" s="45" t="s">
        <v>172</v>
      </c>
      <c r="B19" s="37">
        <v>1</v>
      </c>
      <c r="C19" s="124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9">
        <f t="shared" si="0"/>
        <v>0</v>
      </c>
    </row>
    <row r="20" ht="19.5" spans="1:15">
      <c r="A20" s="15" t="s">
        <v>92</v>
      </c>
      <c r="B20" s="38"/>
      <c r="C20" s="12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87">
        <f t="shared" si="0"/>
        <v>0</v>
      </c>
    </row>
    <row r="21" ht="21.75" spans="1:15">
      <c r="A21" s="17" t="s">
        <v>77</v>
      </c>
      <c r="B21" s="48">
        <f t="shared" ref="B21:O21" si="1">SUM(B4:B20)</f>
        <v>37</v>
      </c>
      <c r="C21" s="126">
        <f t="shared" si="1"/>
        <v>0</v>
      </c>
      <c r="D21" s="19">
        <f t="shared" si="1"/>
        <v>1500</v>
      </c>
      <c r="E21" s="19">
        <f t="shared" si="1"/>
        <v>0</v>
      </c>
      <c r="F21" s="19">
        <f t="shared" si="1"/>
        <v>0</v>
      </c>
      <c r="G21" s="19">
        <f t="shared" si="1"/>
        <v>0</v>
      </c>
      <c r="H21" s="19">
        <f t="shared" si="1"/>
        <v>0</v>
      </c>
      <c r="I21" s="19">
        <f t="shared" si="1"/>
        <v>0</v>
      </c>
      <c r="J21" s="19">
        <f t="shared" si="1"/>
        <v>0</v>
      </c>
      <c r="K21" s="19">
        <f t="shared" si="1"/>
        <v>0</v>
      </c>
      <c r="L21" s="19">
        <f t="shared" si="1"/>
        <v>0</v>
      </c>
      <c r="M21" s="19">
        <f t="shared" si="1"/>
        <v>0</v>
      </c>
      <c r="N21" s="19">
        <f t="shared" si="1"/>
        <v>0</v>
      </c>
      <c r="O21" s="19">
        <f t="shared" si="1"/>
        <v>1500</v>
      </c>
    </row>
  </sheetData>
  <mergeCells count="1">
    <mergeCell ref="A1:O1"/>
  </mergeCells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Material Pátio</vt:lpstr>
      <vt:lpstr>Home</vt:lpstr>
      <vt:lpstr>Revisões</vt:lpstr>
      <vt:lpstr>BarracaoCaroco</vt:lpstr>
      <vt:lpstr>PrensaCaroco</vt:lpstr>
      <vt:lpstr>CasaBomba</vt:lpstr>
      <vt:lpstr>Caldeira</vt:lpstr>
      <vt:lpstr>Piranha</vt:lpstr>
      <vt:lpstr>HotBoxValvula</vt:lpstr>
      <vt:lpstr>TorreSecagem</vt:lpstr>
      <vt:lpstr>BatedorHorizontal</vt:lpstr>
      <vt:lpstr>BatedorInclinado</vt:lpstr>
      <vt:lpstr>HL</vt:lpstr>
      <vt:lpstr>RoscaAlimentadora</vt:lpstr>
      <vt:lpstr>AlimentadorLinha001</vt:lpstr>
      <vt:lpstr>AlimentadorLinha002</vt:lpstr>
      <vt:lpstr>DescaroçadorLinha001</vt:lpstr>
      <vt:lpstr>DescaroçadorLinha002</vt:lpstr>
      <vt:lpstr>LimpaPlumas001</vt:lpstr>
      <vt:lpstr>LimpaPlumas002</vt:lpstr>
      <vt:lpstr>SmartJet</vt:lpstr>
      <vt:lpstr>CondensadorPrincipal</vt:lpstr>
      <vt:lpstr>BicaCondensador</vt:lpstr>
      <vt:lpstr>PrensaFardinho</vt:lpstr>
      <vt:lpstr>SistemaHidraulico</vt:lpstr>
      <vt:lpstr>CarrinhoBuscaFardo</vt:lpstr>
      <vt:lpstr>BarracaoUbaBriquetadeira</vt:lpstr>
      <vt:lpstr>Patio</vt:lpstr>
      <vt:lpstr>RoscaAlimentadoraCaroco</vt:lpstr>
      <vt:lpstr>PrensaFibrilha</vt:lpstr>
      <vt:lpstr>BateriaCiclones</vt:lpstr>
      <vt:lpstr>Briquetadeira</vt:lpstr>
      <vt:lpstr>VentiladorLP01</vt:lpstr>
      <vt:lpstr>VentiladorLP02</vt:lpstr>
      <vt:lpstr>VentiladorFibrilha</vt:lpstr>
      <vt:lpstr>VentiladorCasquinha</vt:lpstr>
      <vt:lpstr>VentiladorSuccao</vt:lpstr>
      <vt:lpstr>VentiladorCondenPrincipal</vt:lpstr>
      <vt:lpstr>FotoVoltaica</vt:lpstr>
      <vt:lpstr>CCM</vt:lpstr>
      <vt:lpstr>CompressorInterno</vt:lpstr>
      <vt:lpstr>CompressorExterno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WALDEMIR IVAL LOTO</dc:creator>
  <cp:lastModifiedBy>fazin</cp:lastModifiedBy>
  <dcterms:created xsi:type="dcterms:W3CDTF">2020-03-21T12:46:00Z</dcterms:created>
  <cp:lastPrinted>2022-05-11T11:20:00Z</cp:lastPrinted>
  <dcterms:modified xsi:type="dcterms:W3CDTF">2025-05-05T20:34:38Z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3F684E116731428491B41AA73C86524F_13</vt:lpwstr>
  </property>
  <property fmtid="{D5CDD505-2E9C-101B-9397-08002B2CF9AE}" pid="3" name="KSOProductBuildVer">
    <vt:lpwstr>1046-12.2.0.20795</vt:lpwstr>
  </property>
</Properties>
</file>