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95dbf69e376724/MScCLS/Computational Finance/ComputationalFinance/Assignments/"/>
    </mc:Choice>
  </mc:AlternateContent>
  <xr:revisionPtr revIDLastSave="12" documentId="8_{E9E16AAE-1CAE-49DB-8A1A-CF4A3F74F9A8}" xr6:coauthVersionLast="47" xr6:coauthVersionMax="47" xr10:uidLastSave="{7B5B9360-EC03-4D05-BCAC-7DA663E585DC}"/>
  <bookViews>
    <workbookView xWindow="-1515" yWindow="8490" windowWidth="34620" windowHeight="13380" xr2:uid="{E08E3ED3-43A2-4B95-9B17-AFD23B4C1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D24" i="1"/>
  <c r="L22" i="1"/>
  <c r="L23" i="1"/>
  <c r="F17" i="1"/>
  <c r="D28" i="1"/>
  <c r="L20" i="1"/>
  <c r="D44" i="1"/>
  <c r="D45" i="1" s="1"/>
  <c r="H17" i="1"/>
  <c r="G17" i="1"/>
  <c r="K40" i="1"/>
  <c r="L40" i="1"/>
  <c r="D41" i="1"/>
  <c r="H40" i="1"/>
  <c r="I40" i="1"/>
  <c r="J40" i="1"/>
  <c r="G40" i="1"/>
  <c r="F40" i="1"/>
  <c r="E40" i="1"/>
  <c r="D33" i="1"/>
  <c r="D32" i="1"/>
  <c r="D34" i="1" s="1"/>
  <c r="D4" i="1"/>
  <c r="K15" i="1"/>
  <c r="J15" i="1"/>
  <c r="I15" i="1"/>
  <c r="H15" i="1"/>
  <c r="G15" i="1"/>
  <c r="F15" i="1"/>
  <c r="E15" i="1"/>
  <c r="D9" i="1"/>
  <c r="D8" i="1"/>
  <c r="D10" i="1" s="1"/>
  <c r="D46" i="1" l="1"/>
  <c r="E18" i="1"/>
  <c r="F18" i="1" s="1"/>
  <c r="L17" i="1"/>
  <c r="K17" i="1"/>
  <c r="J17" i="1"/>
  <c r="I17" i="1"/>
  <c r="G18" i="1" l="1"/>
  <c r="H18" i="1" s="1"/>
  <c r="I18" i="1" s="1"/>
  <c r="J18" i="1" s="1"/>
  <c r="K18" i="1" s="1"/>
  <c r="L18" i="1" s="1"/>
</calcChain>
</file>

<file path=xl/sharedStrings.xml><?xml version="1.0" encoding="utf-8"?>
<sst xmlns="http://schemas.openxmlformats.org/spreadsheetml/2006/main" count="36" uniqueCount="25">
  <si>
    <t xml:space="preserve">t </t>
  </si>
  <si>
    <t>C</t>
  </si>
  <si>
    <t>P</t>
  </si>
  <si>
    <t>PV(P)</t>
  </si>
  <si>
    <t>PV( C)</t>
  </si>
  <si>
    <t>Discounting method</t>
  </si>
  <si>
    <t>i(Intrest rate yearly)</t>
  </si>
  <si>
    <t>i(quarterly)</t>
  </si>
  <si>
    <t>growth factor yearly</t>
  </si>
  <si>
    <t>growth factor quarterly</t>
  </si>
  <si>
    <t>delta t until end</t>
  </si>
  <si>
    <t>FV( C)</t>
  </si>
  <si>
    <t>Cumsum of FV(C)</t>
  </si>
  <si>
    <t>Cumsum of FV ( C ) + P</t>
  </si>
  <si>
    <t>FV invest 50000 riskfree</t>
  </si>
  <si>
    <t>growth formula coninuous</t>
  </si>
  <si>
    <t>Maturity time</t>
  </si>
  <si>
    <t>2 years</t>
  </si>
  <si>
    <t>periods (quarterly payout)</t>
  </si>
  <si>
    <t>FV method</t>
  </si>
  <si>
    <t>Fair value (Difference bond and riskfree)</t>
  </si>
  <si>
    <t>Total sum of PV( C )</t>
  </si>
  <si>
    <t>Bond value = PV(P) + PV ( C )</t>
  </si>
  <si>
    <t>Fair value of the bond</t>
  </si>
  <si>
    <t>Fair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</si>
</sst>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0A34-50EE-4890-BB0B-BB5C04C3C14A}">
  <dimension ref="C2:L51"/>
  <sheetViews>
    <sheetView tabSelected="1" topLeftCell="A28" workbookViewId="0">
      <selection activeCell="J37" sqref="J37"/>
    </sheetView>
  </sheetViews>
  <sheetFormatPr defaultRowHeight="15" x14ac:dyDescent="0.25"/>
  <cols>
    <col min="3" max="3" width="33.7109375" customWidth="1"/>
  </cols>
  <sheetData>
    <row r="2" spans="3:12" x14ac:dyDescent="0.25">
      <c r="C2" s="1" t="s">
        <v>19</v>
      </c>
    </row>
    <row r="3" spans="3:12" x14ac:dyDescent="0.25">
      <c r="C3" s="3" t="s">
        <v>16</v>
      </c>
      <c r="D3" s="3" t="s">
        <v>17</v>
      </c>
    </row>
    <row r="4" spans="3:12" x14ac:dyDescent="0.25">
      <c r="C4" t="s">
        <v>18</v>
      </c>
      <c r="D4">
        <f>2*4</f>
        <v>8</v>
      </c>
    </row>
    <row r="7" spans="3:12" x14ac:dyDescent="0.25">
      <c r="C7" t="s">
        <v>6</v>
      </c>
      <c r="D7">
        <v>1.4999999999999999E-2</v>
      </c>
    </row>
    <row r="8" spans="3:12" x14ac:dyDescent="0.25">
      <c r="C8" t="s">
        <v>7</v>
      </c>
      <c r="D8">
        <f>D7/4</f>
        <v>3.7499999999999999E-3</v>
      </c>
    </row>
    <row r="9" spans="3:12" x14ac:dyDescent="0.25">
      <c r="C9" t="s">
        <v>8</v>
      </c>
      <c r="D9">
        <f>D7+1</f>
        <v>1.0149999999999999</v>
      </c>
    </row>
    <row r="10" spans="3:12" x14ac:dyDescent="0.25">
      <c r="C10" t="s">
        <v>9</v>
      </c>
      <c r="D10">
        <f>1+D8</f>
        <v>1.0037499999999999</v>
      </c>
    </row>
    <row r="11" spans="3:12" x14ac:dyDescent="0.25">
      <c r="C11" t="s">
        <v>15</v>
      </c>
    </row>
    <row r="14" spans="3:12" x14ac:dyDescent="0.25">
      <c r="C14" t="s">
        <v>0</v>
      </c>
      <c r="D14">
        <v>0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</row>
    <row r="15" spans="3:12" x14ac:dyDescent="0.25">
      <c r="C15" t="s">
        <v>10</v>
      </c>
      <c r="D15">
        <v>0</v>
      </c>
      <c r="E15">
        <f>L14-E14</f>
        <v>7</v>
      </c>
      <c r="F15">
        <f>L14-F14</f>
        <v>6</v>
      </c>
      <c r="G15">
        <f>L14-G14</f>
        <v>5</v>
      </c>
      <c r="H15">
        <f>L14-H14</f>
        <v>4</v>
      </c>
      <c r="I15">
        <f>L14-I14</f>
        <v>3</v>
      </c>
      <c r="J15">
        <f>L14-J14</f>
        <v>2</v>
      </c>
      <c r="K15">
        <f>L14-K14</f>
        <v>1</v>
      </c>
      <c r="L15">
        <v>0</v>
      </c>
    </row>
    <row r="16" spans="3:12" x14ac:dyDescent="0.25">
      <c r="C16" t="s">
        <v>1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</row>
    <row r="17" spans="3:12" x14ac:dyDescent="0.25">
      <c r="C17" t="s">
        <v>11</v>
      </c>
      <c r="E17">
        <f>E16*$D10^E15</f>
        <v>307.96414954203112</v>
      </c>
      <c r="F17">
        <f>F16*$D10^F15</f>
        <v>306.81359854747814</v>
      </c>
      <c r="G17">
        <f>G16*$D10^G15</f>
        <v>305.66734599997824</v>
      </c>
      <c r="H17">
        <f>H16*$D10^H15</f>
        <v>304.52537584057609</v>
      </c>
      <c r="I17">
        <f>I16*$D10^I15</f>
        <v>303.38767207031242</v>
      </c>
      <c r="J17">
        <f>J16*$D10^J15</f>
        <v>302.25421874999995</v>
      </c>
      <c r="K17">
        <f>K16*$D10^K15</f>
        <v>301.125</v>
      </c>
      <c r="L17">
        <f>L16*$D10^L15</f>
        <v>300</v>
      </c>
    </row>
    <row r="18" spans="3:12" x14ac:dyDescent="0.25">
      <c r="C18" t="s">
        <v>12</v>
      </c>
      <c r="E18">
        <f>E17</f>
        <v>307.96414954203112</v>
      </c>
      <c r="F18">
        <f>E18+F17</f>
        <v>614.77774808950926</v>
      </c>
      <c r="G18">
        <f>F18+G17</f>
        <v>920.4450940894875</v>
      </c>
      <c r="H18">
        <f>G18+H17</f>
        <v>1224.9704699300637</v>
      </c>
      <c r="I18">
        <f t="shared" ref="G18:L18" si="0">H18+I17</f>
        <v>1528.3581420003761</v>
      </c>
      <c r="J18">
        <f t="shared" si="0"/>
        <v>1830.612360750376</v>
      </c>
      <c r="K18">
        <f t="shared" si="0"/>
        <v>2131.737360750376</v>
      </c>
      <c r="L18">
        <f t="shared" si="0"/>
        <v>2431.737360750376</v>
      </c>
    </row>
    <row r="19" spans="3:12" x14ac:dyDescent="0.25">
      <c r="C19" t="s">
        <v>2</v>
      </c>
      <c r="D19">
        <v>-50000</v>
      </c>
      <c r="L19">
        <v>50000</v>
      </c>
    </row>
    <row r="20" spans="3:12" x14ac:dyDescent="0.25">
      <c r="C20" t="s">
        <v>13</v>
      </c>
      <c r="L20">
        <f>L18+L19</f>
        <v>52431.737360750376</v>
      </c>
    </row>
    <row r="22" spans="3:12" x14ac:dyDescent="0.25">
      <c r="C22" t="s">
        <v>14</v>
      </c>
      <c r="L22">
        <f>L19*EXP(D7*2)</f>
        <v>51522.726697675847</v>
      </c>
    </row>
    <row r="23" spans="3:12" x14ac:dyDescent="0.25">
      <c r="C23" t="s">
        <v>20</v>
      </c>
      <c r="L23">
        <f>L20-L22</f>
        <v>909.01066307452857</v>
      </c>
    </row>
    <row r="24" spans="3:12" x14ac:dyDescent="0.25">
      <c r="C24" s="2" t="s">
        <v>23</v>
      </c>
      <c r="D24" s="2">
        <f>L23/EXP(D7*2)</f>
        <v>882.14533792864404</v>
      </c>
    </row>
    <row r="26" spans="3:12" x14ac:dyDescent="0.25">
      <c r="C26" s="1" t="s">
        <v>5</v>
      </c>
    </row>
    <row r="27" spans="3:12" x14ac:dyDescent="0.25">
      <c r="C27" s="3" t="s">
        <v>16</v>
      </c>
      <c r="D27" s="3" t="s">
        <v>17</v>
      </c>
    </row>
    <row r="28" spans="3:12" x14ac:dyDescent="0.25">
      <c r="C28" t="s">
        <v>18</v>
      </c>
      <c r="D28">
        <f>2*4</f>
        <v>8</v>
      </c>
    </row>
    <row r="31" spans="3:12" x14ac:dyDescent="0.25">
      <c r="C31" t="s">
        <v>6</v>
      </c>
      <c r="D31">
        <v>1.4999999999999999E-2</v>
      </c>
    </row>
    <row r="32" spans="3:12" x14ac:dyDescent="0.25">
      <c r="C32" t="s">
        <v>7</v>
      </c>
      <c r="D32">
        <f>D31/4</f>
        <v>3.7499999999999999E-3</v>
      </c>
    </row>
    <row r="33" spans="3:12" x14ac:dyDescent="0.25">
      <c r="C33" t="s">
        <v>8</v>
      </c>
      <c r="D33">
        <f>D31+1</f>
        <v>1.0149999999999999</v>
      </c>
    </row>
    <row r="34" spans="3:12" x14ac:dyDescent="0.25">
      <c r="C34" t="s">
        <v>9</v>
      </c>
      <c r="D34">
        <f>1+D32</f>
        <v>1.0037499999999999</v>
      </c>
    </row>
    <row r="35" spans="3:12" x14ac:dyDescent="0.25">
      <c r="C35" t="s">
        <v>15</v>
      </c>
    </row>
    <row r="38" spans="3:12" x14ac:dyDescent="0.25">
      <c r="C38" t="s">
        <v>0</v>
      </c>
      <c r="D38">
        <v>0</v>
      </c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</row>
    <row r="39" spans="3:12" x14ac:dyDescent="0.25">
      <c r="C39" t="s">
        <v>1</v>
      </c>
      <c r="E39">
        <v>300</v>
      </c>
      <c r="F39">
        <v>300</v>
      </c>
      <c r="G39">
        <v>300</v>
      </c>
      <c r="H39">
        <v>300</v>
      </c>
      <c r="I39">
        <v>300</v>
      </c>
      <c r="J39">
        <v>300</v>
      </c>
      <c r="K39">
        <v>300</v>
      </c>
      <c r="L39">
        <v>300</v>
      </c>
    </row>
    <row r="40" spans="3:12" x14ac:dyDescent="0.25">
      <c r="C40" t="s">
        <v>4</v>
      </c>
      <c r="E40">
        <f>E39/D34</f>
        <v>298.87920298879203</v>
      </c>
      <c r="F40">
        <f>F39/(D34^F38)</f>
        <v>297.76259326405187</v>
      </c>
      <c r="G40">
        <f>G39/($D34^G38)</f>
        <v>296.65015518211897</v>
      </c>
      <c r="H40">
        <f>H39/($D34^H38)</f>
        <v>295.54187315777733</v>
      </c>
      <c r="I40">
        <f>I39/($D34^I38)</f>
        <v>294.43773166403719</v>
      </c>
      <c r="J40">
        <f>J39/($D34^J38)</f>
        <v>293.33771523191751</v>
      </c>
      <c r="K40">
        <f>K39/($D34^K38)</f>
        <v>292.2418084502292</v>
      </c>
      <c r="L40">
        <f>L39/($D34^L38)</f>
        <v>291.1499959653591</v>
      </c>
    </row>
    <row r="41" spans="3:12" x14ac:dyDescent="0.25">
      <c r="C41" t="s">
        <v>21</v>
      </c>
      <c r="D41">
        <f>SUM(E40:L40)</f>
        <v>2360.0010759042834</v>
      </c>
    </row>
    <row r="42" spans="3:12" x14ac:dyDescent="0.25">
      <c r="C42" t="s">
        <v>2</v>
      </c>
      <c r="D42">
        <v>-50000</v>
      </c>
      <c r="L42">
        <v>50000</v>
      </c>
    </row>
    <row r="44" spans="3:12" x14ac:dyDescent="0.25">
      <c r="C44" t="s">
        <v>3</v>
      </c>
      <c r="D44">
        <f>L42/(EXP(D7*2))</f>
        <v>48522.276677425405</v>
      </c>
    </row>
    <row r="45" spans="3:12" x14ac:dyDescent="0.25">
      <c r="C45" t="s">
        <v>22</v>
      </c>
      <c r="D45">
        <f>D41+D44</f>
        <v>50882.27775332969</v>
      </c>
    </row>
    <row r="46" spans="3:12" x14ac:dyDescent="0.25">
      <c r="C46" s="3" t="s">
        <v>24</v>
      </c>
      <c r="D46" s="3">
        <f>D45+D42</f>
        <v>882.27775332969031</v>
      </c>
    </row>
    <row r="49" spans="3:4" x14ac:dyDescent="0.25">
      <c r="C49" s="4"/>
      <c r="D49" s="4"/>
    </row>
    <row r="50" spans="3:4" x14ac:dyDescent="0.25">
      <c r="C50" s="4"/>
      <c r="D50" s="4"/>
    </row>
    <row r="51" spans="3:4" x14ac:dyDescent="0.25">
      <c r="C51" s="4"/>
      <c r="D5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Nitai Nijholt</dc:creator>
  <cp:lastModifiedBy>Nitai Nijholt</cp:lastModifiedBy>
  <dcterms:created xsi:type="dcterms:W3CDTF">2024-02-07T13:05:35Z</dcterms:created>
  <dcterms:modified xsi:type="dcterms:W3CDTF">2024-02-07T23:09:33Z</dcterms:modified>
</cp:coreProperties>
</file>