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<sst xmlns="http://schemas.openxmlformats.org/spreadsheetml/2006/main" count="10291" uniqueCount="354">
  <si>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</si>
  <si>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</si>
  <si>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</si>
  <si>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</si>
  <si>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</si>
  <si>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</si>
  <si>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</si>
  <si>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</si>
  <si>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</si>
  <si>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</si>
  <si>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</si>
  <si>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</si>
  <si>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</si>
  <si>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</si>
  <si>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</si>
  <si>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</si>
  <si>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</si>
  <si>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</si>
  <si>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</si>
  <si>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</si>
  <si>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</si>
  <si>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</si>
  <si>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</si>
  <si>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</si>
  <si>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</si>
  <si>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</si>
  <si>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</si>
  <si>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</si>
  <si>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</si>
  <si>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</si>
  <si>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</si>
  <si>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</si>
  <si>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</si>
  <si>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</si>
  <si>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</si>
  <si>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</si>
  <si>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</si>
  <si>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</si>
  <si>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</si>
  <si>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</si>
  <si>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</si>
  <si>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</si>
  <si>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</si>
  <si>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</si>
  <si>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</si>
  <si>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</si>
  <si>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</si>
  <si>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</si>
  <si>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</si>
  <si>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</si>
  <si>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</si>
  <si>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</si>
  <si>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</si>
  <si>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</si>
  <si>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</si>
  <si>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</si>
  <si>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</si>
  <si>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</si>
  <si>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</si>
  <si>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</si>
  <si>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</si>
  <si>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</si>
  <si>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</si>
  <si>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</si>
  <si>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</si>
  <si>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</si>
  <si>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</si>
  <si>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</si>
  <si>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</si>
  <si>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</si>
  <si>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</si>
  <si>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</si>
  <si>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</si>
  <si>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</si>
  <si>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</si>
  <si>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</si>
  <si>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</si>
  <si>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</si>
  <si>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</si>
  <si>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</si>
  <si>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</si>
  <si>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</si>
  <si>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</si>
  <si>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</si>
  <si>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</si>
  <si>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</si>
  <si>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</si>
  <si>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</si>
  <si>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</si>
  <si>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</si>
  <si>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</si>
  <si>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</si>
  <si>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</si>
  <si>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</si>
  <si>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</si>
  <si>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</si>
  <si>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</si>
  <si>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</si>
  <si>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</si>
  <si>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</si>
  <si>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</si>
  <si>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</si>
  <si>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</si>
  <si>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</si>
  <si>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</si>
  <si>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</si>
  <si>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</si>
  <si>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</si>
  <si>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</si>
  <si>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</si>
  <si>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</si>
  <si>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</si>
  <si>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</si>
  <si>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</si>
  <si>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</si>
  <si>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</si>
  <si>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</si>
  <si>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</si>
  <si>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</si>
  <si>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</si>
  <si>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</si>
  <si>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</si>
  <si>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</si>
  <si>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</si>
  <si>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</si>
  <si>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</si>
  <si>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</si>
  <si>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</si>
  <si>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</si>
  <si>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</si>
  <si>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</si>
  <si>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</si>
  <si>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</si>
  <si>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</si>
  <si>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</si>
  <si>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</si>
  <si>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</si>
  <si>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</si>
  <si>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</si>
  <si>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</si>
  <si>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</si>
  <si>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</si>
  <si>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</si>
  <si>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</si>
  <si>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</si>
  <si>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</si>
  <si>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</si>
  <si>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</si>
  <si>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</si>
  <si>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</si>
  <si>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</si>
  <si>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</si>
  <si>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</si>
  <si>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</si>
  <si>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</si>
  <si>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</si>
  <si>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</si>
  <si>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</si>
  <si>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</si>
  <si>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</si>
  <si>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</si>
  <si>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</si>
  <si>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</si>
  <si>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</si>
  <si>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</si>
  <si>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</si>
  <si>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</si>
  <si>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</si>
  <si>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</si>
  <si>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</si>
  <si>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</si>
  <si>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</si>
  <si>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</si>
  <si>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</si>
  <si>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</si>
  <si>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</si>
  <si>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</si>
  <si>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</si>
  <si>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</si>
  <si>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</si>
  <si>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</si>
  <si>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</si>
  <si>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</si>
  <si>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</si>
  <si>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</si>
  <si>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</si>
  <si>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</si>
  <si>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</si>
  <si>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</si>
  <si>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</si>
  <si>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</si>
  <si>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</si>
  <si>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</si>
  <si>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</si>
  <si>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</si>
  <si>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</si>
  <si>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</si>
  <si>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</si>
  <si>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</si>
  <si>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</si>
  <si>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</si>
  <si>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</si>
  <si>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</si>
  <si>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</si>
  <si>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</si>
  <si>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</si>
  <si>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</si>
  <si>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</si>
  <si>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</si>
  <si>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</si>
  <si>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</si>
  <si>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</si>
  <si>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</si>
  <si>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</si>
  <si>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</si>
  <si>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</si>
  <si>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</si>
  <si>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</si>
  <si>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</si>
  <si>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</si>
  <si>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</si>
  <si>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</si>
  <si>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</si>
  <si>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</si>
  <si>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</si>
  <si>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</si>
  <si>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</si>
  <si>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</si>
  <si>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</si>
  <si>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</si>
  <si>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</si>
  <si>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</si>
  <si>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</si>
  <si>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</si>
  <si>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</si>
  <si>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</si>
  <si>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</si>
  <si>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</si>
  <si>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</si>
  <si>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</si>
  <si>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</si>
  <si>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</si>
  <si>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</si>
  <si>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</si>
  <si>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</si>
  <si>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</si>
  <si>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</si>
  <si>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</si>
  <si>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</si>
  <si>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</si>
  <si>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</si>
  <si>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</si>
  <si>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</si>
  <si>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</si>
  <si>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</si>
  <si>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</si>
  <si>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</si>
  <si>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</si>
  <si>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</si>
  <si>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</si>
  <si>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</si>
  <si>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</si>
  <si>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</si>
  <si>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</si>
  <si>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</si>
  <si>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</si>
  <si>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</si>
  <si>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</si>
  <si>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</si>
  <si>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</si>
  <si>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</si>
  <si>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</si>
  <si>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</si>
  <si>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</si>
  <si>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</si>
  <si>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</si>
  <si>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</si>
  <si>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</si>
  <si>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</si>
  <si>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</si>
  <si>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</si>
  <si>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</si>
  <si>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</si>
  <si>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</si>
  <si>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</si>
  <si>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</si>
  <si>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</si>
  <si>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</si>
  <si>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</si>
  <si>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</si>
  <si>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</si>
  <si>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</si>
  <si>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</si>
  <si>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</si>
  <si>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</si>
  <si>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</si>
  <si>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</si>
  <si>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</si>
  <si>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</si>
  <si>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</si>
  <si>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</si>
  <si>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</si>
  <si>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</si>
  <si>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</si>
  <si>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</si>
  <si>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</si>
  <si>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</si>
  <si>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</si>
  <si>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</si>
  <si>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</si>
  <si>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</si>
  <si>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</si>
  <si>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</si>
  <si>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</si>
  <si>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</si>
  <si>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</si>
  <si>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</si>
  <si>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</si>
  <si>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</si>
  <si>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</si>
  <si>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</si>
  <si>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</si>
  <si>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</si>
  <si>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</si>
  <si>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</si>
  <si>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</si>
  <si>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</si>
  <si>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</si>
  <si>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</si>
  <si>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</si>
  <si>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</si>
  <si>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</si>
  <si>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</si>
  <si>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</si>
  <si>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</si>
  <si>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</si>
  <si>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</si>
  <si>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</si>
  <si>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</si>
  <si>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</si>
  <si>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</si>
  <si>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</si>
  <si>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</si>
  <si>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</si>
  <si>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</si>
  <si>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</si>
  <si>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</si>
  <si>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</si>
  <si>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</si>
  <si>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</si>
  <si>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</si>
  <si>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</si>
  <si>
    <t>YES</t>
  </si>
  <si>
    <t>NO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</si>
</sst>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44944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44944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-93.5075187127426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60</v>
      </c>
      <c r="C134" s="191"/>
      <c r="D134" s="120" t="n">
        <f aca="false">B97</f>
        <v>-93.5075187127426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-153.507518712743</v>
      </c>
      <c r="C137" s="13"/>
      <c r="D137" s="136" t="n">
        <f aca="false">IF(A111="YES", B95*B63, 0)</f>
        <v>60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-93.5075187127426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60</v>
      </c>
      <c r="C143" s="13"/>
      <c r="D143" s="136" t="n">
        <f aca="false">B97</f>
        <v>-93.5075187127426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120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-93.5075187127426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60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-153.507518712743</v>
      </c>
      <c r="C180" s="31"/>
      <c r="D180" s="164" t="n">
        <f aca="false">IF(A111="YES", B95*B63, 0)</f>
        <v>60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-93.5075187127426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60</v>
      </c>
      <c r="C186" s="31"/>
      <c r="D186" s="164" t="n">
        <f aca="false">B97</f>
        <v>-93.5075187127426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219.99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3693.09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3693.09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120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1153.19823902812</v>
      </c>
      <c r="C131" s="13"/>
      <c r="D131" s="136" t="n">
        <f aca="false">IF(A105="YES", B89*B57, 0)</f>
        <v>37.1944444444444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1190.39268347257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1153.19823902812</v>
      </c>
      <c r="C180" s="31"/>
      <c r="D180" s="164" t="n">
        <f aca="false">IF(A105="YES", B89*B57, 0)</f>
        <v>37.1944444444444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1190.39268347257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n">
        <f aca="false">A41</f>
        <v>5.28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505.28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5.28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506.28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45782.5956230768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11.3775176629575</v>
      </c>
      <c r="C87" s="402" t="n">
        <f aca="false">((1-(1/((1+B84)^B85)))/B84)</f>
        <v>11.3775176629575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4208.07960209789</v>
      </c>
      <c r="C89" s="402" t="n">
        <f aca="false">(B88/B87)</f>
        <v>4208.07960209789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50496.9552251747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50496.9552251747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7.5996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4208.07960209789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4215.67920209789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4208.07960209789</v>
      </c>
      <c r="B167" s="286" t="n">
        <f aca="false">B94</f>
        <v>7.5996</v>
      </c>
      <c r="C167" s="439"/>
      <c r="D167" s="439"/>
      <c r="E167" s="286" t="n">
        <f aca="false">B96</f>
        <v>4215.67920209789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4215.67920209789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750.995946282103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750.995946282103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750.995946282103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750.995946282103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567.899522656985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0</v>
      </c>
      <c r="C134" s="191"/>
      <c r="D134" s="120" t="n">
        <f aca="false">B97</f>
        <v>567.899522656985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567.899522656985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0</v>
      </c>
      <c r="C143" s="13"/>
      <c r="D143" s="136" t="n">
        <f aca="false">B97</f>
        <v>567.899522656985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567.899522656985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0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567.899522656985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0</v>
      </c>
      <c r="C186" s="31"/>
      <c r="D186" s="164" t="n">
        <f aca="false">B97</f>
        <v>567.899522656985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11" activeCellId="0" sqref="A11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5.2775</v>
      </c>
      <c r="E32" s="407"/>
      <c r="F32" s="171"/>
      <c r="G32" s="408" t="s">
        <v>319</v>
      </c>
      <c r="H32" s="406" t="n">
        <f aca="false">A41</f>
        <v>5.2775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505.2775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5.2775</v>
      </c>
      <c r="B41" s="58" t="n">
        <f aca="false">IF(B38="YES", D38+A41, D38)</f>
        <v>505.2775</v>
      </c>
      <c r="C41" s="58"/>
      <c r="D41" s="45" t="n">
        <v>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5.2775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506.2775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506.2775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46966.3826358018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0.1475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0.0122916666666667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11.0938063823144</v>
      </c>
      <c r="C87" s="402" t="n">
        <f aca="false">((1-(1/((1+B84)^B85)))/B84)</f>
        <v>11.0938063823144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4315.69637598198</v>
      </c>
      <c r="C89" s="402" t="n">
        <f aca="false">(B88/B87)</f>
        <v>4315.69637598198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51788.3565117837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51788.3565117837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6.333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4315.69637598198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4322.02937598198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0.1475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4315.69637598198</v>
      </c>
      <c r="B167" s="286" t="n">
        <f aca="false">B94</f>
        <v>6.333</v>
      </c>
      <c r="C167" s="439"/>
      <c r="D167" s="439"/>
      <c r="E167" s="286" t="n">
        <f aca="false">B96</f>
        <v>4322.02937598198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4322.02937598198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585.25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1218.7621911032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28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0</v>
      </c>
      <c r="I148" s="288" t="n">
        <f aca="false">(H148-G81)/1.2</f>
        <v>0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str">
        <f aca="false">B94</f>
        <v>0</v>
      </c>
      <c r="C167" s="439"/>
      <c r="D167" s="439"/>
      <c r="E167" s="286" t="n">
        <f aca="false">B96</f>
        <v>1218.7621911032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199.99</v>
      </c>
      <c r="C182" s="164"/>
      <c r="D182" s="308"/>
      <c r="E182" s="164" t="n">
        <f aca="false">E179+A182+B182+A185</f>
        <v>70366.6666886121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585.25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685.24</v>
      </c>
      <c r="C191" s="402"/>
      <c r="D191" s="402"/>
      <c r="E191" s="164" t="n">
        <f aca="false">H148</f>
        <v>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1218.7621911032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str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219</v>
      </c>
      <c r="B41" s="58" t="str">
        <f aca="false">IF(B38="YES", D38+A41, D38)</f>
        <v>500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219</v>
      </c>
      <c r="E44" s="45"/>
      <c r="F44" s="171"/>
      <c r="G44" s="171" t="s">
        <v>332</v>
      </c>
      <c r="H44" s="226" t="str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750.995946282103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750.995946282103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B97</f>
        <v>750.995946282103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750.995946282103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750.995946282103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60</v>
      </c>
      <c r="C134" s="191"/>
      <c r="D134" s="120" t="n">
        <f aca="false">B97</f>
        <v>631.541224059881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571.541224059881</v>
      </c>
      <c r="C137" s="13"/>
      <c r="D137" s="136" t="n">
        <f aca="false">IF(A111="YES", B95*B63, 0)</f>
        <v>60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631.541224059881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60</v>
      </c>
      <c r="C143" s="13"/>
      <c r="D143" s="136" t="n">
        <f aca="false">B97</f>
        <v>631.541224059881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28.8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707.64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571.541224059881</v>
      </c>
      <c r="C180" s="31"/>
      <c r="D180" s="164" t="n">
        <f aca="false">IF(A111="YES", B95*B63, 0)</f>
        <v>60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631.541224059881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60</v>
      </c>
      <c r="C186" s="31"/>
      <c r="D186" s="164" t="n">
        <f aca="false">B97</f>
        <v>631.541224059881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707.64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239.99</v>
      </c>
      <c r="C182" s="164"/>
      <c r="D182" s="308"/>
      <c r="E182" s="164" t="n">
        <f aca="false">E179+A182+B182+A185</f>
        <v>76802.4857326372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322.880625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199.99</v>
      </c>
      <c r="C182" s="164"/>
      <c r="D182" s="308"/>
      <c r="E182" s="164" t="n">
        <f aca="false">E179+A182+B182+A185</f>
        <v>76762.4857326372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282.880625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1261.13933396034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n">
        <f aca="false">B94</f>
        <v>42.3771428571428</v>
      </c>
      <c r="C167" s="439"/>
      <c r="D167" s="439"/>
      <c r="E167" s="286" t="n">
        <f aca="false">B96</f>
        <v>1261.13933396034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08"/>
      <c r="E182" s="164" t="n">
        <f aca="false">E179+A182+B182+A185</f>
        <v>70406.6666886121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1261.13933396034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1122.85072733733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0</v>
      </c>
      <c r="C128" s="125"/>
      <c r="D128" s="120" t="n">
        <f aca="false">B91</f>
        <v>1122.85072733733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1122.85072733733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1122.85072733733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0</v>
      </c>
      <c r="C137" s="13"/>
      <c r="D137" s="136" t="n">
        <f aca="false">B91</f>
        <v>1122.85072733733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1064.74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1122.85072733733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0</v>
      </c>
      <c r="C177" s="162"/>
      <c r="D177" s="160" t="n">
        <f aca="false">B91</f>
        <v>1122.85072733733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1122.85072733733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1122.85072733733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0</v>
      </c>
      <c r="C186" s="31"/>
      <c r="D186" s="164" t="n">
        <f aca="false">B91</f>
        <v>1122.85072733733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1064.74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5213.165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5213.165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1135.64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1135.64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08" colorId="64" zoomScale="75" zoomScaleNormal="75" zoomScalePageLayoutView="100" workbookViewId="0">
      <selection pane="topLeft" activeCell="B184" activeCellId="0" sqref="B18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0.0</v>
      </c>
      <c r="C4" s="456" t="n">
        <v>0.0</v>
      </c>
      <c r="D4" s="456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353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10000.0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353</v>
      </c>
      <c r="B105" s="110" t="n">
        <v>0.0</v>
      </c>
      <c r="C105" s="110"/>
      <c r="D105" s="113" t="n">
        <v>200.0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352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10000.0</v>
      </c>
      <c r="E112" s="113" t="n">
        <v>6000.0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2000.0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746.632022656985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746.632022656985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Monthly in advance</v>
      </c>
      <c r="B174" s="164" t="n">
        <f aca="false">B90*B57</f>
        <v>746.632022656985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746.632022656985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41" activeCellId="0" sqref="B14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0.0</v>
      </c>
      <c r="C4" s="442" t="n">
        <v>0.0</v>
      </c>
      <c r="D4" s="442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352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1.0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352</v>
      </c>
      <c r="B105" s="110" t="n">
        <v>20.0</v>
      </c>
      <c r="C105" s="110"/>
      <c r="D105" s="113" t="n">
        <v>200.0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353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Monthly in advance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2023-01-17T17:47:06Z</dcterms:modified>
  <cp:revision>381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