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xml" ContentType="application/vnd.openxmlformats-officedocument.drawing+xml"/>
  <Override PartName="/xl/slicers/slicer4.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8.xml" ContentType="application/vnd.openxmlformats-officedocument.drawing+xml"/>
  <Override PartName="/xl/slicers/slicer5.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slicers/slicer6.xml" ContentType="application/vnd.ms-excel.slicer+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1.xml" ContentType="application/vnd.openxmlformats-officedocument.drawing+xml"/>
  <Override PartName="/xl/slicers/slicer7.xml" ContentType="application/vnd.ms-excel.slicer+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044D0397-12DD-49AC-9EFF-844154606208}" xr6:coauthVersionLast="47" xr6:coauthVersionMax="47" xr10:uidLastSave="{00000000-0000-0000-0000-000000000000}"/>
  <bookViews>
    <workbookView xWindow="-120" yWindow="-120" windowWidth="20730" windowHeight="11160" firstSheet="7" activeTab="9" xr2:uid="{00000000-000D-0000-FFFF-FFFF00000000}"/>
  </bookViews>
  <sheets>
    <sheet name="Analysis 1" sheetId="8" r:id="rId1"/>
    <sheet name="Breakfast analysis " sheetId="2" r:id="rId2"/>
    <sheet name="Post breakfast analysis" sheetId="16" r:id="rId3"/>
    <sheet name="Lunch preference" sheetId="18" r:id="rId4"/>
    <sheet name="EVENING SNACKS ANALYSIS" sheetId="20" r:id="rId5"/>
    <sheet name="DINNER ANALYSIS" sheetId="23" r:id="rId6"/>
    <sheet name="PREFERED FRUIT" sheetId="26" r:id="rId7"/>
    <sheet name="MILK EGG ANALYSIS" sheetId="31" r:id="rId8"/>
    <sheet name="GROUP ANALYSIS" sheetId="36" r:id="rId9"/>
    <sheet name="AVAILABILITY OF ITEM " sheetId="39" r:id="rId10"/>
    <sheet name="Sheet4" sheetId="11" r:id="rId11"/>
    <sheet name="Food survey" sheetId="1" r:id="rId12"/>
  </sheets>
  <definedNames>
    <definedName name="Slicer_2._Name_food_item_you_take_in_BREAKFAST.">#N/A</definedName>
    <definedName name="Slicer_2._Name_food_item_you_take_in_BREAKFAST.1">#N/A</definedName>
    <definedName name="Slicer_AGE_group">#N/A</definedName>
    <definedName name="Slicer_AGE_group1">#N/A</definedName>
    <definedName name="Slicer_AGE_group2">#N/A</definedName>
    <definedName name="Slicer_AGE_group3">#N/A</definedName>
    <definedName name="Slicer_DAY_STARTS_WITH">#N/A</definedName>
    <definedName name="Slicer_Part_Region_you_belong_to">#N/A</definedName>
    <definedName name="Slicer_Part_Region_you_belong_to1">#N/A</definedName>
    <definedName name="Slicer_RT_PCR__reverse_transcription_PCR__test_report">#N/A</definedName>
    <definedName name="Slicer_RT_PCR__reverse_transcription_PCR__test_report1">#N/A</definedName>
    <definedName name="Slicer_RT_PCR__reverse_transcription_PCR__test_report2">#N/A</definedName>
    <definedName name="Slicer_RT_PCR__reverse_transcription_PCR__test_report3">#N/A</definedName>
    <definedName name="Slicer_RT_PCR__reverse_transcription_PCR__test_report4">#N/A</definedName>
  </definedNames>
  <calcPr calcId="181029"/>
  <pivotCaches>
    <pivotCache cacheId="0" r:id="rId13"/>
    <pivotCache cacheId="1" r:id="rId14"/>
    <pivotCache cacheId="2"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s>
    </ext>
    <ext xmlns:x14="http://schemas.microsoft.com/office/spreadsheetml/2009/9/main" uri="{79F54976-1DA5-4618-B147-4CDE4B953A38}">
      <x14:workbookPr/>
    </ext>
  </extLst>
</workbook>
</file>

<file path=xl/calcChain.xml><?xml version="1.0" encoding="utf-8"?>
<calcChain xmlns="http://schemas.openxmlformats.org/spreadsheetml/2006/main">
  <c r="S7" i="18" l="1"/>
  <c r="R7" i="18"/>
  <c r="S6" i="18"/>
  <c r="R6" i="18"/>
  <c r="S5" i="18"/>
  <c r="V2" i="1"/>
  <c r="V1" i="1"/>
  <c r="U13" i="1"/>
  <c r="V13" i="1"/>
  <c r="U12" i="1"/>
  <c r="V12" i="1"/>
  <c r="V11" i="1"/>
  <c r="U11" i="1"/>
  <c r="V10" i="1"/>
  <c r="U10" i="1"/>
  <c r="W58" i="1"/>
  <c r="W64" i="1"/>
  <c r="W63" i="1"/>
  <c r="W62" i="1"/>
  <c r="W61" i="1"/>
  <c r="W60" i="1"/>
  <c r="W59" i="1"/>
  <c r="W57" i="1"/>
  <c r="W56" i="1"/>
  <c r="W55" i="1"/>
  <c r="W54" i="1"/>
  <c r="W53" i="1"/>
  <c r="W44" i="1" l="1"/>
</calcChain>
</file>

<file path=xl/sharedStrings.xml><?xml version="1.0" encoding="utf-8"?>
<sst xmlns="http://schemas.openxmlformats.org/spreadsheetml/2006/main" count="1549" uniqueCount="262">
  <si>
    <t>Timestamp</t>
  </si>
  <si>
    <t>AGE group</t>
  </si>
  <si>
    <t>Part/Region you belong to</t>
  </si>
  <si>
    <t>RT-PCR (reverse-transcription PCR) test report</t>
  </si>
  <si>
    <t xml:space="preserve">1. You start your day with a </t>
  </si>
  <si>
    <t>2. Name food item you take in BREAKFAST.</t>
  </si>
  <si>
    <t>3. Post Breakfast you prefer.</t>
  </si>
  <si>
    <t>4. Food item you took for lunch.</t>
  </si>
  <si>
    <t>5. EVENING SNACKS includes</t>
  </si>
  <si>
    <t>6. Name food item you take in Dinner</t>
  </si>
  <si>
    <t>7. Which FRUIT you usually take?</t>
  </si>
  <si>
    <t xml:space="preserve">8. How much MILK you consume in a day? </t>
  </si>
  <si>
    <t xml:space="preserve">9. How much EGG you consume in a day? </t>
  </si>
  <si>
    <t>10. DRY FRUIT you preferred.</t>
  </si>
  <si>
    <t>11. POST DINNER you usually had</t>
  </si>
  <si>
    <t>12. Your consumption of which food item increased?</t>
  </si>
  <si>
    <t>13.Which FOOD ITEM was difficult to get, usually out of Stock</t>
  </si>
  <si>
    <t>14. Which FOOD item price increased the most?</t>
  </si>
  <si>
    <t>2021/07/16 12:39:02 AM GMT+5:30</t>
  </si>
  <si>
    <t>19 -45</t>
  </si>
  <si>
    <t>East India</t>
  </si>
  <si>
    <t>Negative</t>
  </si>
  <si>
    <t>Herbal tea with Ginger /Tulsi and other herbs;Geloy juice</t>
  </si>
  <si>
    <t>Besan/Dal chilla with chutney;Vegetable Poha</t>
  </si>
  <si>
    <t>Coconut water</t>
  </si>
  <si>
    <t>Rice, Dal, Mixed veg;Chapati, Egg/Chicken curry</t>
  </si>
  <si>
    <t>Herbal tea and Sweet potato;Sprout Chat</t>
  </si>
  <si>
    <t>Rice with Egg/Chicken Curry</t>
  </si>
  <si>
    <t>Orange/citrus Fruit</t>
  </si>
  <si>
    <t>Two Glass</t>
  </si>
  <si>
    <t>Two</t>
  </si>
  <si>
    <t>Almonds;Dates</t>
  </si>
  <si>
    <t>Turmeric Milk</t>
  </si>
  <si>
    <t>Egg/ Chicken;Dry Fruits;Fruits</t>
  </si>
  <si>
    <t>Fruits/citrus fruits</t>
  </si>
  <si>
    <t>Cooking Oil</t>
  </si>
  <si>
    <t>2021/07/16 1:05:05 AM GMT+5:30</t>
  </si>
  <si>
    <t>Below 18</t>
  </si>
  <si>
    <t>North East India</t>
  </si>
  <si>
    <t>Egg/Chicken/Fish</t>
  </si>
  <si>
    <t>2021/07/16 1:13:52 AM GMT+5:30</t>
  </si>
  <si>
    <t>Herbal tea with Ginger /Tulsi and other herbs</t>
  </si>
  <si>
    <t>Brown Bread with Omelette</t>
  </si>
  <si>
    <t>Vegetable Juice</t>
  </si>
  <si>
    <t>Rice, Dal, Mixed veg</t>
  </si>
  <si>
    <t>Herbal tea and Sweet potato</t>
  </si>
  <si>
    <t>Dal Kichdi with vegetables</t>
  </si>
  <si>
    <t>One Glass</t>
  </si>
  <si>
    <t>More than Two</t>
  </si>
  <si>
    <t>Cashew Nut</t>
  </si>
  <si>
    <t>Nothing as such</t>
  </si>
  <si>
    <t>Rice</t>
  </si>
  <si>
    <t>Dairy products</t>
  </si>
  <si>
    <t>Dairy Products</t>
  </si>
  <si>
    <t>19-45</t>
  </si>
  <si>
    <t>2021/07/16 8:48:59 AM GMT+5:30</t>
  </si>
  <si>
    <t>West India</t>
  </si>
  <si>
    <t>Positive</t>
  </si>
  <si>
    <t>Only a Glass of Warm Water</t>
  </si>
  <si>
    <t>Besan/Dal chilla with chutney</t>
  </si>
  <si>
    <t>Chapati, Dal, Veg curry</t>
  </si>
  <si>
    <t>Sprout Chat</t>
  </si>
  <si>
    <t>Apple</t>
  </si>
  <si>
    <t>Almonds</t>
  </si>
  <si>
    <t>Milk;Fruits</t>
  </si>
  <si>
    <t>below 18</t>
  </si>
  <si>
    <t>2021/07/16 10:39:12 AM GMT+5:30</t>
  </si>
  <si>
    <t>North India</t>
  </si>
  <si>
    <t>Geloy juice</t>
  </si>
  <si>
    <t>Idli and Sambar or Uttapam</t>
  </si>
  <si>
    <t>Chapati with Paneer</t>
  </si>
  <si>
    <t>More than Two Glass</t>
  </si>
  <si>
    <t>Milk</t>
  </si>
  <si>
    <t>46-60</t>
  </si>
  <si>
    <t>2021/07/16 10:42:25 AM GMT+5:30</t>
  </si>
  <si>
    <t>Rice, Dal, Mixed veg;Rice, Dal, Egg/Chicken/Fish</t>
  </si>
  <si>
    <t>Banana</t>
  </si>
  <si>
    <t>One</t>
  </si>
  <si>
    <t>Almonds;Cashew Nut;others</t>
  </si>
  <si>
    <t>Above 60</t>
  </si>
  <si>
    <t>2021/07/16 10:45:33 AM GMT+5:30</t>
  </si>
  <si>
    <t>Papaya</t>
  </si>
  <si>
    <t>others</t>
  </si>
  <si>
    <t>Dry Fruits</t>
  </si>
  <si>
    <t>Rice/ wheat</t>
  </si>
  <si>
    <t>2021/07/16 10:48:20 AM GMT+5:30</t>
  </si>
  <si>
    <t>Amla/Fruit juice</t>
  </si>
  <si>
    <t>Rice, Dal, Egg/Chicken/Fish</t>
  </si>
  <si>
    <t>Egg/ Chicken/Fish</t>
  </si>
  <si>
    <t>2021/07/16 10:48:27 AM GMT+5:30</t>
  </si>
  <si>
    <t>South India</t>
  </si>
  <si>
    <t>Vegetable Poha;Idli and Sambar or Uttapam;Brown Bread with Omelette</t>
  </si>
  <si>
    <t>Rice, Dal, Mixed veg;Rice, Dal, Egg/Chicken/Fish;Chapati, Dal, Veg curry;Chapati, Egg/Chicken curry</t>
  </si>
  <si>
    <t>Dal Kichdi with vegetables;Chapati with Paneer</t>
  </si>
  <si>
    <t>Almonds;others</t>
  </si>
  <si>
    <t>Rice;Egg/ Chicken/Fish;Fruits</t>
  </si>
  <si>
    <t>Fruits</t>
  </si>
  <si>
    <t>2021/07/16 10:52:40 AM GMT+5:30</t>
  </si>
  <si>
    <t>2021/07/16 10:56:49 AM GMT+5:30</t>
  </si>
  <si>
    <t>Walnut</t>
  </si>
  <si>
    <t>Paneer</t>
  </si>
  <si>
    <t>Lentils</t>
  </si>
  <si>
    <t>2021/07/16 11:00:19 AM GMT+5:30</t>
  </si>
  <si>
    <t>Besan/Dal chilla with chutney;Vegetable Poha;Idli and Sambar or Uttapam;Brown Bread with Omelette</t>
  </si>
  <si>
    <t>Rice, Dal, Mixed veg;Chapati, Dal, Veg curry;Chapati, Egg/Chicken curry</t>
  </si>
  <si>
    <t>Almonds;Cashew Nut;Walnut;Dates</t>
  </si>
  <si>
    <t>2021/07/16 11:07:02 AM GMT+5:30</t>
  </si>
  <si>
    <t>Idli and Sambar or Uttapam;Brown Bread with Omelette</t>
  </si>
  <si>
    <t>Rice, Dal, Mixed veg;Chapati, Dal, Veg curry</t>
  </si>
  <si>
    <t>Almonds;Cashew Nut</t>
  </si>
  <si>
    <t>Rice;Egg/ Chicken/Fish;Milk;Dry Fruits</t>
  </si>
  <si>
    <t>2021/07/16 11:18:30 AM GMT+5:30</t>
  </si>
  <si>
    <t>Sprout Chat;Boiled Egg</t>
  </si>
  <si>
    <t>Rice with Egg/Chicken Curry/Fish</t>
  </si>
  <si>
    <t>Rice;Egg/ Chicken/Fish</t>
  </si>
  <si>
    <t>Fruits/citrus fruits;Dry Fruits</t>
  </si>
  <si>
    <t>2021/07/16 11:19:52 AM GMT+5:30</t>
  </si>
  <si>
    <t>Almonds;Walnut;Dates</t>
  </si>
  <si>
    <t>Rice;Paneer;Milk;Dry Fruits</t>
  </si>
  <si>
    <t>Rice/Wheat;Dairy products;Dry Fruits</t>
  </si>
  <si>
    <t>2021/07/16 11:20:00 AM GMT+5:30</t>
  </si>
  <si>
    <t>Herbal tea with Ginger /Tulsi and other herbs;Only a Glass of Warm Water</t>
  </si>
  <si>
    <t>Vegetable Poha</t>
  </si>
  <si>
    <t>2021/07/16 11:21:00 AM GMT+5:30</t>
  </si>
  <si>
    <t>Rice/Wheat</t>
  </si>
  <si>
    <t>2021/07/16 11:40:15 AM GMT+5:30</t>
  </si>
  <si>
    <t>Egg/ Chicken/Fish;Paneer;Milk</t>
  </si>
  <si>
    <t>2021/07/16 11:48:04 AM GMT+5:30</t>
  </si>
  <si>
    <t>Rice, Dal, Egg/Chicken/Fish;Chapati, Dal, Veg curry</t>
  </si>
  <si>
    <t>2021/07/16 12:00:31 PM GMT+5:30</t>
  </si>
  <si>
    <t>2021/07/16 12:01:43 PM GMT+5:30</t>
  </si>
  <si>
    <t>Cashew Nut;Dates</t>
  </si>
  <si>
    <t>Egg/Chicken/Fish;Fruits/citrus fruits</t>
  </si>
  <si>
    <t>2021/07/16 1:05:17 PM GMT+5:30</t>
  </si>
  <si>
    <t>Rice, Dal, Mixed veg;Rice, Dal, Egg/Chicken/Fish;Veg Dalia, Chick peas, Curd;Chapati, Dal, Veg curry;Chapati, Egg/Chicken curry</t>
  </si>
  <si>
    <t>Dal Kichdi with vegetables;Rice with Egg/Chicken Curry/Fish;Chapati with Paneer</t>
  </si>
  <si>
    <t>Almonds;Walnut</t>
  </si>
  <si>
    <t>Dairy products;Fruits/citrus fruits</t>
  </si>
  <si>
    <t>2021/07/16 2:22:48 PM GMT+5:30</t>
  </si>
  <si>
    <t>2021/07/16 2:55:51 PM GMT+5:30</t>
  </si>
  <si>
    <t>2021/07/16 3:09:18 PM GMT+5:30</t>
  </si>
  <si>
    <t>Egg/ Chicken/Fish;Dry Fruits</t>
  </si>
  <si>
    <t>2021/07/16 3:12:14 PM GMT+5:30</t>
  </si>
  <si>
    <t>Dates</t>
  </si>
  <si>
    <t>2021/07/16 3:19:57 PM GMT+5:30</t>
  </si>
  <si>
    <t>Almonds;Cashew Nut;Dates</t>
  </si>
  <si>
    <t>Rice;Egg/ Chicken/Fish;Milk</t>
  </si>
  <si>
    <t>Rice/Wheat;Dairy products;Egg/Chicken/Fish</t>
  </si>
  <si>
    <t>2021/07/16 5:28:10 PM GMT+5:30</t>
  </si>
  <si>
    <t>Clove or raw Ginger with Luke warm water</t>
  </si>
  <si>
    <t>2021/07/16 10:26:11 PM GMT+5:30</t>
  </si>
  <si>
    <t>2021/07/16 10:30:41 PM GMT+5:30</t>
  </si>
  <si>
    <t>2021/07/16 10:40:00 PM GMT+5:30</t>
  </si>
  <si>
    <t>Geloy juice;Only a Glass of Warm Water</t>
  </si>
  <si>
    <t>Vegetable Poha;Brown Bread with Omelette</t>
  </si>
  <si>
    <t>Egg/ Chicken/Fish;Dry Fruits;Fruits</t>
  </si>
  <si>
    <t>2021/07/16 10:40:27 PM GMT+5:30</t>
  </si>
  <si>
    <t>Boiled Egg</t>
  </si>
  <si>
    <t>Cashew Nut;Walnut</t>
  </si>
  <si>
    <t>2021/07/16 10:41:33 PM GMT+5:30</t>
  </si>
  <si>
    <t>Rice;Fruits</t>
  </si>
  <si>
    <t>2021/07/16 10:42:35 PM GMT+5:30</t>
  </si>
  <si>
    <t>Dal Kichdi with vegetables;Rice with Egg/Chicken Curry/Fish</t>
  </si>
  <si>
    <t>Egg/ Chicken/Fish;Paneer;Dry Fruits;Fruits</t>
  </si>
  <si>
    <t>2021/07/16 10:44:09 PM GMT+5:30</t>
  </si>
  <si>
    <t>Herbal tea with Ginger /Tulsi and other herbs;Clove or raw Ginger with Luke warm water</t>
  </si>
  <si>
    <t>Vegetable Poha;Idli and Sambar or Uttapam</t>
  </si>
  <si>
    <t>Herbal tea and Sweet potato;Sprout Chat;Boiled Egg</t>
  </si>
  <si>
    <t>Rice with Egg/Chicken Curry/Fish;Chapati with Paneer</t>
  </si>
  <si>
    <t>Dry Fruits;Fruits</t>
  </si>
  <si>
    <t>2021/07/16 10:44:23 PM GMT+5:30</t>
  </si>
  <si>
    <t>2021/07/16 10:45:26 PM GMT+5:30</t>
  </si>
  <si>
    <t>2021/07/16 10:51:31 PM GMT+5:30</t>
  </si>
  <si>
    <t>2021/07/16 10:56:26 PM GMT+5:30</t>
  </si>
  <si>
    <t>2021/07/16 10:59:44 PM GMT+5:30</t>
  </si>
  <si>
    <t>2021/07/16 11:11:20 PM GMT+5:30</t>
  </si>
  <si>
    <t>2021/07/16 11:12:30 PM GMT+5:30</t>
  </si>
  <si>
    <t>2021/07/16 11:38:14 PM GMT+5:30</t>
  </si>
  <si>
    <t>2021/07/16 11:39:00 PM GMT+5:30</t>
  </si>
  <si>
    <t>Rice;Egg/ Chicken/Fish;Paneer</t>
  </si>
  <si>
    <t>Dairy products;Egg/Chicken/Fish</t>
  </si>
  <si>
    <t>2021/07/17 12:04:37 AM GMT+5:30</t>
  </si>
  <si>
    <t>Black Pepper water</t>
  </si>
  <si>
    <t>2021/07/17 12:08:25 AM GMT+5:30</t>
  </si>
  <si>
    <t>2021/07/17 12:09:54 AM GMT+5:30</t>
  </si>
  <si>
    <t>2021/07/17 12:10:04 AM GMT+5:30</t>
  </si>
  <si>
    <t>Rice, Dal, Egg/Chicken/Fish;Chapati, Egg/Chicken curry</t>
  </si>
  <si>
    <t>2021/07/17 12:50:49 AM GMT+5:30</t>
  </si>
  <si>
    <t>Central India</t>
  </si>
  <si>
    <t>Dairy products;Egg/Chicken/Fish;Fruits/citrus fruits</t>
  </si>
  <si>
    <t>2021/07/17 8:20:01 AM GMT+5:30</t>
  </si>
  <si>
    <t>2021/07/17 9:38:21 AM GMT+5:30</t>
  </si>
  <si>
    <t>2021/07/17 10:50:07 AM GMT+5:30</t>
  </si>
  <si>
    <t>2021/07/31 7:01:13 PM GMT+5:30</t>
  </si>
  <si>
    <t>Besan/Dal chilla with chutney;Vegetable Poha;Idli and Sambar or Uttapam</t>
  </si>
  <si>
    <t>Rice, Dal, Mixed veg;Rice, Dal, Egg/Chicken/Fish;Veg Dalia, Chick peas, Curd</t>
  </si>
  <si>
    <t>2021/07/31 10:13:59 PM GMT+5:30</t>
  </si>
  <si>
    <t>Almonds;Cashew Nut;Walnut</t>
  </si>
  <si>
    <t>Egg/ Chicken/Fish;Fruits</t>
  </si>
  <si>
    <t>2021/08/24 12:47:09 PM GMT+5:30</t>
  </si>
  <si>
    <t>2021/08/24 12:49:05 PM GMT+5:30</t>
  </si>
  <si>
    <t>2021/08/24 12:50:47 PM GMT+5:30</t>
  </si>
  <si>
    <t>2021/08/24 12:52:16 PM GMT+5:30</t>
  </si>
  <si>
    <t>2021/08/24 12:54:12 PM GMT+5:30</t>
  </si>
  <si>
    <t>Geloy juice;Clove or raw Ginger with Luke warm water</t>
  </si>
  <si>
    <t>Besan/Dal chilla with chutney;Brown Bread with Omelette</t>
  </si>
  <si>
    <t>2021/08/24 12:55:50 PM GMT+5:30</t>
  </si>
  <si>
    <t>Veg Dalia, Chick peas, Curd;Chapati, Egg/Chicken curry</t>
  </si>
  <si>
    <t>Row Labels</t>
  </si>
  <si>
    <t>Grand Total</t>
  </si>
  <si>
    <t>CENTRAL INDIA +</t>
  </si>
  <si>
    <t>CENTRAL INDIA  -</t>
  </si>
  <si>
    <t>EAST INDIA +</t>
  </si>
  <si>
    <t xml:space="preserve"> EAST INDIA  -</t>
  </si>
  <si>
    <t xml:space="preserve"> NORTH EAST INDIA  +</t>
  </si>
  <si>
    <t xml:space="preserve"> NOTH EAST INDIA  -</t>
  </si>
  <si>
    <t xml:space="preserve"> NORTH INDIA  +</t>
  </si>
  <si>
    <t xml:space="preserve"> NORTH INDIA  -</t>
  </si>
  <si>
    <t xml:space="preserve"> SUTH INDIA  +</t>
  </si>
  <si>
    <t xml:space="preserve"> SOUTH INDIA  -</t>
  </si>
  <si>
    <t xml:space="preserve"> WEST INDIA  +</t>
  </si>
  <si>
    <t xml:space="preserve"> WEST INDIA  -</t>
  </si>
  <si>
    <t>REGION WISE POSITIVE/NEGATIVE</t>
  </si>
  <si>
    <t>TOTAL</t>
  </si>
  <si>
    <t>Sum of TOTAL</t>
  </si>
  <si>
    <t>Column Labels</t>
  </si>
  <si>
    <t>DAY STARTS WITH</t>
  </si>
  <si>
    <t xml:space="preserve">POSITIVE </t>
  </si>
  <si>
    <t>NEGATIVE</t>
  </si>
  <si>
    <t>POSITIVE</t>
  </si>
  <si>
    <t xml:space="preserve">Sum of POSITIVE </t>
  </si>
  <si>
    <t>Sum of NEGATIVE</t>
  </si>
  <si>
    <t>(blank)</t>
  </si>
  <si>
    <t>Count of AGE group</t>
  </si>
  <si>
    <t>Count of RT-PCR (reverse-transcription PCR) test report</t>
  </si>
  <si>
    <t xml:space="preserve"> Post Breakfast you prefer.</t>
  </si>
  <si>
    <t/>
  </si>
  <si>
    <t xml:space="preserve"> Food item you took for lunch.</t>
  </si>
  <si>
    <t>LUNCH PREFERENECE</t>
  </si>
  <si>
    <t>VEG</t>
  </si>
  <si>
    <t>NONVEG</t>
  </si>
  <si>
    <t>BOTH</t>
  </si>
  <si>
    <t>EVENING SNACKS</t>
  </si>
  <si>
    <t>EVENING SNACKS includes</t>
  </si>
  <si>
    <t>Dinner PREFERENCE</t>
  </si>
  <si>
    <t>DINNER PREFERENCE</t>
  </si>
  <si>
    <t xml:space="preserve">NON VEG </t>
  </si>
  <si>
    <t>GRAND TOTAL</t>
  </si>
  <si>
    <t>FRUITS</t>
  </si>
  <si>
    <t>Count of 7. Which FRUIT you usually take?</t>
  </si>
  <si>
    <t>FRUIT PREFERED</t>
  </si>
  <si>
    <t>MILK CONSUMPTION IN A DAY</t>
  </si>
  <si>
    <t>Total MILK CONSUMPTION IN A DAY</t>
  </si>
  <si>
    <t xml:space="preserve">Total EGG CONSUMPTION IN A DAY </t>
  </si>
  <si>
    <t xml:space="preserve">EGG CONSUMPTION IN A DAY </t>
  </si>
  <si>
    <t>EGG CONSUMPTION IN A DAY</t>
  </si>
  <si>
    <t>FRUIT PREFERENCE</t>
  </si>
  <si>
    <t>MILK PREFERENCE</t>
  </si>
  <si>
    <t>NO. OF EGG</t>
  </si>
  <si>
    <t>DRY FRUIT preferred.</t>
  </si>
  <si>
    <t>POST DINNER PREFERENCE</t>
  </si>
  <si>
    <t>Count of 13.Which FOOD ITEM was difficult to get, usually out of 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</si>
</sst>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Arial Black"/>
      <family val="2"/>
    </font>
    <font>
      <b/>
      <u/>
      <sz val="11"/>
      <color rgb="FF00B050"/>
      <name val="Arial Narrow"/>
      <family val="2"/>
    </font>
    <font>
      <sz val="11"/>
      <name val="Calibri"/>
      <family val="2"/>
      <scheme val="minor"/>
    </font>
    <font>
      <b/>
      <u/>
      <sz val="10"/>
      <color rgb="FFFF0000"/>
      <name val="Arial Black"/>
      <family val="2"/>
    </font>
    <font>
      <b/>
      <u/>
      <sz val="10"/>
      <color theme="9" tint="-0.249977111117893"/>
      <name val="Arial Black"/>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pivotButton="1" applyNumberFormat="1"/>
    <xf numFmtId="0" fontId="0" fillId="0" borderId="0" xfId="0" applyNumberFormat="1" applyAlignment="1">
      <alignment horizontal="left"/>
    </xf>
    <xf numFmtId="0" fontId="0" fillId="0" borderId="0" xfId="0" pivotButton="1" applyAlignment="1">
      <alignment horizontal="center"/>
    </xf>
    <xf numFmtId="0" fontId="19" fillId="0" borderId="0" xfId="0" applyFont="1"/>
    <xf numFmtId="10" fontId="0" fillId="0" borderId="0" xfId="0" applyNumberFormat="1"/>
    <xf numFmtId="0" fontId="1" fillId="10" borderId="0" xfId="19"/>
    <xf numFmtId="0" fontId="20" fillId="10" borderId="0" xfId="19" applyFont="1"/>
    <xf numFmtId="0" fontId="18" fillId="10" borderId="0" xfId="19" applyFont="1"/>
    <xf numFmtId="0" fontId="21" fillId="10" borderId="0" xfId="19" applyFont="1"/>
    <xf numFmtId="0" fontId="22" fillId="10" borderId="0" xfId="19" applyFont="1"/>
    <xf numFmtId="0" fontId="0" fillId="0" borderId="0" xfId="0" applyAlignment="1">
      <alignment horizontal="left" indent="2"/>
    </xf>
    <xf numFmtId="0" fontId="0" fillId="0" borderId="0" xfId="0" applyAlignment="1">
      <alignment horizontal="left" indent="3"/>
    </xf>
    <xf numFmtId="9" fontId="0" fillId="0" borderId="0" xfId="0" pivotButton="1" applyNumberFormat="1"/>
    <xf numFmtId="9" fontId="0" fillId="0" borderId="0" xfId="0" applyNumberFormat="1"/>
    <xf numFmtId="9" fontId="0" fillId="0" borderId="0" xfId="0" applyNumberFormat="1" applyAlignment="1">
      <alignment horizontal="left"/>
    </xf>
    <xf numFmtId="9" fontId="0" fillId="0" borderId="0" xfId="0" applyNumberFormat="1"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alignment horizontal="center" indent="0"/>
    </dxf>
    <dxf>
      <alignment horizontal="left" relativeIndent="1"/>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CA3E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3.xml"/><Relationship Id="rId26" Type="http://schemas.microsoft.com/office/2007/relationships/slicerCache" Target="slicerCaches/slicerCache11.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microsoft.com/office/2007/relationships/slicerCache" Target="slicerCaches/slicerCache10.xml"/><Relationship Id="rId33"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microsoft.com/office/2007/relationships/slicerCache" Target="slicerCaches/slicerCache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9.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07/relationships/slicerCache" Target="slicerCaches/slicerCache8.xml"/><Relationship Id="rId28" Type="http://schemas.microsoft.com/office/2007/relationships/slicerCache" Target="slicerCaches/slicerCache13.xml"/><Relationship Id="rId10" Type="http://schemas.openxmlformats.org/officeDocument/2006/relationships/worksheet" Target="worksheets/sheet10.xml"/><Relationship Id="rId19" Type="http://schemas.microsoft.com/office/2007/relationships/slicerCache" Target="slicerCaches/slicerCache4.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7.xml"/><Relationship Id="rId27" Type="http://schemas.microsoft.com/office/2007/relationships/slicerCache" Target="slicerCaches/slicerCache12.xml"/><Relationship Id="rId30"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1.xlsx]Analysis 1!PivotTable11</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'Analysis 1'!$B$3</c:f>
              <c:strCache>
                <c:ptCount val="1"/>
                <c:pt idx="0">
                  <c:v>Total</c:v>
                </c:pt>
              </c:strCache>
            </c:strRef>
          </c:tx>
          <c:spPr>
            <a:solidFill>
              <a:schemeClr val="accent1"/>
            </a:solidFill>
            <a:ln>
              <a:noFill/>
            </a:ln>
            <a:effectLst/>
          </c:spPr>
          <c:invertIfNegative val="0"/>
          <c:cat>
            <c:strRef>
              <c:f>'Analysis 1'!$A$4:$A$16</c:f>
              <c:strCache>
                <c:ptCount val="12"/>
                <c:pt idx="0">
                  <c:v> EAST INDIA  -</c:v>
                </c:pt>
                <c:pt idx="1">
                  <c:v> NORTH EAST INDIA  +</c:v>
                </c:pt>
                <c:pt idx="2">
                  <c:v> NORTH INDIA  -</c:v>
                </c:pt>
                <c:pt idx="3">
                  <c:v> NORTH INDIA  +</c:v>
                </c:pt>
                <c:pt idx="4">
                  <c:v> NOTH EAST INDIA  -</c:v>
                </c:pt>
                <c:pt idx="5">
                  <c:v> SOUTH INDIA  -</c:v>
                </c:pt>
                <c:pt idx="6">
                  <c:v> SUTH INDIA  +</c:v>
                </c:pt>
                <c:pt idx="7">
                  <c:v> WEST INDIA  -</c:v>
                </c:pt>
                <c:pt idx="8">
                  <c:v> WEST INDIA  +</c:v>
                </c:pt>
                <c:pt idx="9">
                  <c:v>CENTRAL INDIA  -</c:v>
                </c:pt>
                <c:pt idx="10">
                  <c:v>CENTRAL INDIA +</c:v>
                </c:pt>
                <c:pt idx="11">
                  <c:v>EAST INDIA +</c:v>
                </c:pt>
              </c:strCache>
            </c:strRef>
          </c:cat>
          <c:val>
            <c:numRef>
              <c:f>'Analysis 1'!$B$4:$B$16</c:f>
              <c:numCache>
                <c:formatCode>General</c:formatCode>
                <c:ptCount val="12"/>
                <c:pt idx="0">
                  <c:v>22</c:v>
                </c:pt>
                <c:pt idx="1">
                  <c:v>1</c:v>
                </c:pt>
                <c:pt idx="2">
                  <c:v>10</c:v>
                </c:pt>
                <c:pt idx="3">
                  <c:v>0</c:v>
                </c:pt>
                <c:pt idx="4">
                  <c:v>4</c:v>
                </c:pt>
                <c:pt idx="5">
                  <c:v>8</c:v>
                </c:pt>
                <c:pt idx="6">
                  <c:v>3</c:v>
                </c:pt>
                <c:pt idx="7">
                  <c:v>4</c:v>
                </c:pt>
                <c:pt idx="8">
                  <c:v>1</c:v>
                </c:pt>
                <c:pt idx="9">
                  <c:v>1</c:v>
                </c:pt>
                <c:pt idx="10">
                  <c:v>1</c:v>
                </c:pt>
                <c:pt idx="11">
                  <c:v>5</c:v>
                </c:pt>
              </c:numCache>
            </c:numRef>
          </c:val>
          <c:extLst>
            <c:ext xmlns:c16="http://schemas.microsoft.com/office/drawing/2014/chart" uri="{C3380CC4-5D6E-409C-BE32-E72D297353CC}">
              <c16:uniqueId val="{00000000-DFFA-4E05-9FDB-FB242E014DF3}"/>
            </c:ext>
          </c:extLst>
        </c:ser>
        <c:dLbls>
          <c:showLegendKey val="0"/>
          <c:showVal val="0"/>
          <c:showCatName val="0"/>
          <c:showSerName val="0"/>
          <c:showPercent val="0"/>
          <c:showBubbleSize val="0"/>
        </c:dLbls>
        <c:gapWidth val="150"/>
        <c:overlap val="100"/>
        <c:axId val="503248000"/>
        <c:axId val="503249968"/>
      </c:barChart>
      <c:catAx>
        <c:axId val="503248000"/>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9968"/>
        <c:crosses val="autoZero"/>
        <c:auto val="1"/>
        <c:lblAlgn val="ctr"/>
        <c:lblOffset val="100"/>
        <c:noMultiLvlLbl val="0"/>
      </c:catAx>
      <c:valAx>
        <c:axId val="5032499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u="sng">
                    <a:solidFill>
                      <a:schemeClr val="bg1"/>
                    </a:solidFill>
                  </a:rPr>
                  <a:t>REGION</a:t>
                </a:r>
                <a:r>
                  <a:rPr lang="en-US" sz="1400" b="1" u="sng" baseline="0">
                    <a:solidFill>
                      <a:schemeClr val="bg1"/>
                    </a:solidFill>
                  </a:rPr>
                  <a:t> WISE COVID-19 POSITIVE / NEGATIVE PEOPLE</a:t>
                </a:r>
                <a:endParaRPr lang="en-US" sz="1400" b="1" u="sng">
                  <a:solidFill>
                    <a:schemeClr val="bg1"/>
                  </a:solidFill>
                </a:endParaRPr>
              </a:p>
            </c:rich>
          </c:tx>
          <c:layout>
            <c:manualLayout>
              <c:xMode val="edge"/>
              <c:yMode val="edge"/>
              <c:x val="0.18579127701851592"/>
              <c:y val="1.9849670493974632E-2"/>
            </c:manualLayout>
          </c:layout>
          <c:overlay val="0"/>
          <c:spPr>
            <a:solidFill>
              <a:schemeClr val="tx1"/>
            </a:solidFill>
            <a:ln w="19050">
              <a:solidFill>
                <a:srgbClr val="FF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u="sng">
                <a:solidFill>
                  <a:schemeClr val="bg1"/>
                </a:solidFill>
              </a:rPr>
              <a:t>LUNCH PREFERENECE</a:t>
            </a:r>
          </a:p>
        </c:rich>
      </c:tx>
      <c:overlay val="0"/>
      <c:spPr>
        <a:solidFill>
          <a:schemeClr val="tx1"/>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'Lunch preference'!$R$4</c:f>
              <c:strCache>
                <c:ptCount val="1"/>
                <c:pt idx="0">
                  <c:v>POSITIVE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'Lunch preference'!$Q$5:$Q$7</c:f>
              <c:strCache>
                <c:ptCount val="3"/>
                <c:pt idx="0">
                  <c:v>VEG</c:v>
                </c:pt>
                <c:pt idx="1">
                  <c:v>NONVEG</c:v>
                </c:pt>
                <c:pt idx="2">
                  <c:v>BOTH</c:v>
                </c:pt>
              </c:strCache>
            </c:strRef>
          </c:cat>
          <c:val>
            <c:numRef>
              <c:f>'Lunch preference'!$R$5:$R$7</c:f>
              <c:numCache>
                <c:formatCode>General</c:formatCode>
                <c:ptCount val="3"/>
                <c:pt idx="1">
                  <c:v>1</c:v>
                </c:pt>
                <c:pt idx="2">
                  <c:v>1</c:v>
                </c:pt>
              </c:numCache>
            </c:numRef>
          </c:val>
          <c:smooth val="0"/>
          <c:extLst>
            <c:ext xmlns:c16="http://schemas.microsoft.com/office/drawing/2014/chart" uri="{C3380CC4-5D6E-409C-BE32-E72D297353CC}">
              <c16:uniqueId val="{00000000-DE82-442D-A43E-D4F5621DF8FC}"/>
            </c:ext>
          </c:extLst>
        </c:ser>
        <c:ser>
          <c:idx val="1"/>
          <c:order val="1"/>
          <c:tx>
            <c:strRef>
              <c:f>'Lunch preference'!$S$4</c:f>
              <c:strCache>
                <c:ptCount val="1"/>
                <c:pt idx="0">
                  <c:v>NEGATIVE</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'Lunch preference'!$Q$5:$Q$7</c:f>
              <c:strCache>
                <c:ptCount val="3"/>
                <c:pt idx="0">
                  <c:v>VEG</c:v>
                </c:pt>
                <c:pt idx="1">
                  <c:v>NONVEG</c:v>
                </c:pt>
                <c:pt idx="2">
                  <c:v>BOTH</c:v>
                </c:pt>
              </c:strCache>
            </c:strRef>
          </c:cat>
          <c:val>
            <c:numRef>
              <c:f>'Lunch preference'!$S$5:$S$7</c:f>
              <c:numCache>
                <c:formatCode>General</c:formatCode>
                <c:ptCount val="3"/>
                <c:pt idx="0">
                  <c:v>19</c:v>
                </c:pt>
                <c:pt idx="1">
                  <c:v>4</c:v>
                </c:pt>
                <c:pt idx="2">
                  <c:v>2</c:v>
                </c:pt>
              </c:numCache>
            </c:numRef>
          </c:val>
          <c:smooth val="0"/>
          <c:extLst>
            <c:ext xmlns:c16="http://schemas.microsoft.com/office/drawing/2014/chart" uri="{C3380CC4-5D6E-409C-BE32-E72D297353CC}">
              <c16:uniqueId val="{00000001-DE82-442D-A43E-D4F5621DF8FC}"/>
            </c:ext>
          </c:extLst>
        </c:ser>
        <c:dLbls>
          <c:dLblPos val="ctr"/>
          <c:showLegendKey val="0"/>
          <c:showVal val="1"/>
          <c:showCatName val="0"/>
          <c:showSerName val="0"/>
          <c:showPercent val="0"/>
          <c:showBubbleSize val="0"/>
        </c:dLbls>
        <c:marker val="1"/>
        <c:smooth val="0"/>
        <c:axId val="388397496"/>
        <c:axId val="388398808"/>
      </c:lineChart>
      <c:catAx>
        <c:axId val="38839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88398808"/>
        <c:crosses val="autoZero"/>
        <c:auto val="1"/>
        <c:lblAlgn val="ctr"/>
        <c:lblOffset val="100"/>
        <c:noMultiLvlLbl val="0"/>
      </c:catAx>
      <c:valAx>
        <c:axId val="3883988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8839749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1.xlsx]EVENING SNACKS ANALYSIS!PivotTable6</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'EVENING SNACKS ANALYSIS'!$B$3:$B$4</c:f>
              <c:strCache>
                <c:ptCount val="1"/>
                <c:pt idx="0">
                  <c:v>Central India</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'EVENING SNACKS ANALYSIS'!$A$5:$A$11</c:f>
              <c:strCache>
                <c:ptCount val="6"/>
                <c:pt idx="0">
                  <c:v>Boiled Egg</c:v>
                </c:pt>
                <c:pt idx="1">
                  <c:v>Herbal tea and Sweet potato</c:v>
                </c:pt>
                <c:pt idx="2">
                  <c:v>Herbal tea and Sweet potato;Sprout Chat</c:v>
                </c:pt>
                <c:pt idx="3">
                  <c:v>Herbal tea and Sweet potato;Sprout Chat;Boiled Egg</c:v>
                </c:pt>
                <c:pt idx="4">
                  <c:v>Sprout Chat</c:v>
                </c:pt>
                <c:pt idx="5">
                  <c:v>Sprout Chat;Boiled Egg</c:v>
                </c:pt>
              </c:strCache>
            </c:strRef>
          </c:cat>
          <c:val>
            <c:numRef>
              <c:f>'EVENING SNACKS ANALYSIS'!$B$5:$B$11</c:f>
              <c:numCache>
                <c:formatCode>General</c:formatCode>
                <c:ptCount val="6"/>
                <c:pt idx="5">
                  <c:v>2</c:v>
                </c:pt>
              </c:numCache>
            </c:numRef>
          </c:val>
          <c:extLst>
            <c:ext xmlns:c16="http://schemas.microsoft.com/office/drawing/2014/chart" uri="{C3380CC4-5D6E-409C-BE32-E72D297353CC}">
              <c16:uniqueId val="{00000000-12E0-4903-B255-32D6361D7ABB}"/>
            </c:ext>
          </c:extLst>
        </c:ser>
        <c:ser>
          <c:idx val="1"/>
          <c:order val="1"/>
          <c:tx>
            <c:strRef>
              <c:f>'EVENING SNACKS ANALYSIS'!$C$3:$C$4</c:f>
              <c:strCache>
                <c:ptCount val="1"/>
                <c:pt idx="0">
                  <c:v>East India</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'EVENING SNACKS ANALYSIS'!$A$5:$A$11</c:f>
              <c:strCache>
                <c:ptCount val="6"/>
                <c:pt idx="0">
                  <c:v>Boiled Egg</c:v>
                </c:pt>
                <c:pt idx="1">
                  <c:v>Herbal tea and Sweet potato</c:v>
                </c:pt>
                <c:pt idx="2">
                  <c:v>Herbal tea and Sweet potato;Sprout Chat</c:v>
                </c:pt>
                <c:pt idx="3">
                  <c:v>Herbal tea and Sweet potato;Sprout Chat;Boiled Egg</c:v>
                </c:pt>
                <c:pt idx="4">
                  <c:v>Sprout Chat</c:v>
                </c:pt>
                <c:pt idx="5">
                  <c:v>Sprout Chat;Boiled Egg</c:v>
                </c:pt>
              </c:strCache>
            </c:strRef>
          </c:cat>
          <c:val>
            <c:numRef>
              <c:f>'EVENING SNACKS ANALYSIS'!$C$5:$C$11</c:f>
              <c:numCache>
                <c:formatCode>General</c:formatCode>
                <c:ptCount val="6"/>
                <c:pt idx="0">
                  <c:v>5</c:v>
                </c:pt>
                <c:pt idx="1">
                  <c:v>12</c:v>
                </c:pt>
                <c:pt idx="2">
                  <c:v>1</c:v>
                </c:pt>
                <c:pt idx="3">
                  <c:v>1</c:v>
                </c:pt>
                <c:pt idx="4">
                  <c:v>6</c:v>
                </c:pt>
                <c:pt idx="5">
                  <c:v>2</c:v>
                </c:pt>
              </c:numCache>
            </c:numRef>
          </c:val>
          <c:extLst>
            <c:ext xmlns:c16="http://schemas.microsoft.com/office/drawing/2014/chart" uri="{C3380CC4-5D6E-409C-BE32-E72D297353CC}">
              <c16:uniqueId val="{00000001-12E0-4903-B255-32D6361D7ABB}"/>
            </c:ext>
          </c:extLst>
        </c:ser>
        <c:ser>
          <c:idx val="2"/>
          <c:order val="2"/>
          <c:tx>
            <c:strRef>
              <c:f>'EVENING SNACKS ANALYSIS'!$D$3:$D$4</c:f>
              <c:strCache>
                <c:ptCount val="1"/>
                <c:pt idx="0">
                  <c:v>North East India</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'EVENING SNACKS ANALYSIS'!$A$5:$A$11</c:f>
              <c:strCache>
                <c:ptCount val="6"/>
                <c:pt idx="0">
                  <c:v>Boiled Egg</c:v>
                </c:pt>
                <c:pt idx="1">
                  <c:v>Herbal tea and Sweet potato</c:v>
                </c:pt>
                <c:pt idx="2">
                  <c:v>Herbal tea and Sweet potato;Sprout Chat</c:v>
                </c:pt>
                <c:pt idx="3">
                  <c:v>Herbal tea and Sweet potato;Sprout Chat;Boiled Egg</c:v>
                </c:pt>
                <c:pt idx="4">
                  <c:v>Sprout Chat</c:v>
                </c:pt>
                <c:pt idx="5">
                  <c:v>Sprout Chat;Boiled Egg</c:v>
                </c:pt>
              </c:strCache>
            </c:strRef>
          </c:cat>
          <c:val>
            <c:numRef>
              <c:f>'EVENING SNACKS ANALYSIS'!$D$5:$D$11</c:f>
              <c:numCache>
                <c:formatCode>General</c:formatCode>
                <c:ptCount val="6"/>
                <c:pt idx="0">
                  <c:v>1</c:v>
                </c:pt>
                <c:pt idx="1">
                  <c:v>1</c:v>
                </c:pt>
                <c:pt idx="2">
                  <c:v>1</c:v>
                </c:pt>
                <c:pt idx="4">
                  <c:v>2</c:v>
                </c:pt>
              </c:numCache>
            </c:numRef>
          </c:val>
          <c:extLst>
            <c:ext xmlns:c16="http://schemas.microsoft.com/office/drawing/2014/chart" uri="{C3380CC4-5D6E-409C-BE32-E72D297353CC}">
              <c16:uniqueId val="{00000002-12E0-4903-B255-32D6361D7ABB}"/>
            </c:ext>
          </c:extLst>
        </c:ser>
        <c:ser>
          <c:idx val="3"/>
          <c:order val="3"/>
          <c:tx>
            <c:strRef>
              <c:f>'EVENING SNACKS ANALYSIS'!$E$3:$E$4</c:f>
              <c:strCache>
                <c:ptCount val="1"/>
                <c:pt idx="0">
                  <c:v>North India</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'EVENING SNACKS ANALYSIS'!$A$5:$A$11</c:f>
              <c:strCache>
                <c:ptCount val="6"/>
                <c:pt idx="0">
                  <c:v>Boiled Egg</c:v>
                </c:pt>
                <c:pt idx="1">
                  <c:v>Herbal tea and Sweet potato</c:v>
                </c:pt>
                <c:pt idx="2">
                  <c:v>Herbal tea and Sweet potato;Sprout Chat</c:v>
                </c:pt>
                <c:pt idx="3">
                  <c:v>Herbal tea and Sweet potato;Sprout Chat;Boiled Egg</c:v>
                </c:pt>
                <c:pt idx="4">
                  <c:v>Sprout Chat</c:v>
                </c:pt>
                <c:pt idx="5">
                  <c:v>Sprout Chat;Boiled Egg</c:v>
                </c:pt>
              </c:strCache>
            </c:strRef>
          </c:cat>
          <c:val>
            <c:numRef>
              <c:f>'EVENING SNACKS ANALYSIS'!$E$5:$E$11</c:f>
              <c:numCache>
                <c:formatCode>General</c:formatCode>
                <c:ptCount val="6"/>
                <c:pt idx="1">
                  <c:v>2</c:v>
                </c:pt>
                <c:pt idx="4">
                  <c:v>8</c:v>
                </c:pt>
              </c:numCache>
            </c:numRef>
          </c:val>
          <c:extLst>
            <c:ext xmlns:c16="http://schemas.microsoft.com/office/drawing/2014/chart" uri="{C3380CC4-5D6E-409C-BE32-E72D297353CC}">
              <c16:uniqueId val="{00000003-12E0-4903-B255-32D6361D7ABB}"/>
            </c:ext>
          </c:extLst>
        </c:ser>
        <c:ser>
          <c:idx val="4"/>
          <c:order val="4"/>
          <c:tx>
            <c:strRef>
              <c:f>'EVENING SNACKS ANALYSIS'!$F$3:$F$4</c:f>
              <c:strCache>
                <c:ptCount val="1"/>
                <c:pt idx="0">
                  <c:v>South India</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'EVENING SNACKS ANALYSIS'!$A$5:$A$11</c:f>
              <c:strCache>
                <c:ptCount val="6"/>
                <c:pt idx="0">
                  <c:v>Boiled Egg</c:v>
                </c:pt>
                <c:pt idx="1">
                  <c:v>Herbal tea and Sweet potato</c:v>
                </c:pt>
                <c:pt idx="2">
                  <c:v>Herbal tea and Sweet potato;Sprout Chat</c:v>
                </c:pt>
                <c:pt idx="3">
                  <c:v>Herbal tea and Sweet potato;Sprout Chat;Boiled Egg</c:v>
                </c:pt>
                <c:pt idx="4">
                  <c:v>Sprout Chat</c:v>
                </c:pt>
                <c:pt idx="5">
                  <c:v>Sprout Chat;Boiled Egg</c:v>
                </c:pt>
              </c:strCache>
            </c:strRef>
          </c:cat>
          <c:val>
            <c:numRef>
              <c:f>'EVENING SNACKS ANALYSIS'!$F$5:$F$11</c:f>
              <c:numCache>
                <c:formatCode>General</c:formatCode>
                <c:ptCount val="6"/>
                <c:pt idx="1">
                  <c:v>9</c:v>
                </c:pt>
                <c:pt idx="4">
                  <c:v>1</c:v>
                </c:pt>
                <c:pt idx="5">
                  <c:v>1</c:v>
                </c:pt>
              </c:numCache>
            </c:numRef>
          </c:val>
          <c:extLst>
            <c:ext xmlns:c16="http://schemas.microsoft.com/office/drawing/2014/chart" uri="{C3380CC4-5D6E-409C-BE32-E72D297353CC}">
              <c16:uniqueId val="{00000004-12E0-4903-B255-32D6361D7ABB}"/>
            </c:ext>
          </c:extLst>
        </c:ser>
        <c:ser>
          <c:idx val="5"/>
          <c:order val="5"/>
          <c:tx>
            <c:strRef>
              <c:f>'EVENING SNACKS ANALYSIS'!$G$3:$G$4</c:f>
              <c:strCache>
                <c:ptCount val="1"/>
                <c:pt idx="0">
                  <c:v>West India</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'EVENING SNACKS ANALYSIS'!$A$5:$A$11</c:f>
              <c:strCache>
                <c:ptCount val="6"/>
                <c:pt idx="0">
                  <c:v>Boiled Egg</c:v>
                </c:pt>
                <c:pt idx="1">
                  <c:v>Herbal tea and Sweet potato</c:v>
                </c:pt>
                <c:pt idx="2">
                  <c:v>Herbal tea and Sweet potato;Sprout Chat</c:v>
                </c:pt>
                <c:pt idx="3">
                  <c:v>Herbal tea and Sweet potato;Sprout Chat;Boiled Egg</c:v>
                </c:pt>
                <c:pt idx="4">
                  <c:v>Sprout Chat</c:v>
                </c:pt>
                <c:pt idx="5">
                  <c:v>Sprout Chat;Boiled Egg</c:v>
                </c:pt>
              </c:strCache>
            </c:strRef>
          </c:cat>
          <c:val>
            <c:numRef>
              <c:f>'EVENING SNACKS ANALYSIS'!$G$5:$G$11</c:f>
              <c:numCache>
                <c:formatCode>General</c:formatCode>
                <c:ptCount val="6"/>
                <c:pt idx="1">
                  <c:v>4</c:v>
                </c:pt>
                <c:pt idx="4">
                  <c:v>1</c:v>
                </c:pt>
              </c:numCache>
            </c:numRef>
          </c:val>
          <c:extLst>
            <c:ext xmlns:c16="http://schemas.microsoft.com/office/drawing/2014/chart" uri="{C3380CC4-5D6E-409C-BE32-E72D297353CC}">
              <c16:uniqueId val="{00000005-12E0-4903-B255-32D6361D7ABB}"/>
            </c:ext>
          </c:extLst>
        </c:ser>
        <c:dLbls>
          <c:showLegendKey val="0"/>
          <c:showVal val="0"/>
          <c:showCatName val="0"/>
          <c:showSerName val="0"/>
          <c:showPercent val="0"/>
          <c:showBubbleSize val="0"/>
        </c:dLbls>
        <c:gapWidth val="315"/>
        <c:overlap val="-40"/>
        <c:axId val="426827576"/>
        <c:axId val="426832496"/>
      </c:barChart>
      <c:catAx>
        <c:axId val="4268275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6832496"/>
        <c:crosses val="autoZero"/>
        <c:auto val="1"/>
        <c:lblAlgn val="ctr"/>
        <c:lblOffset val="100"/>
        <c:noMultiLvlLbl val="0"/>
      </c:catAx>
      <c:valAx>
        <c:axId val="4268324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6827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1.xlsx]EVENING SNACKS ANALYSIS!PivotTable7</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'EVENING SNACKS ANALYSIS'!$K$3:$K$4</c:f>
              <c:strCache>
                <c:ptCount val="1"/>
                <c:pt idx="0">
                  <c:v>Positive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A25-43A4-B6A2-752528E1040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A25-43A4-B6A2-752528E1040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A25-43A4-B6A2-752528E1040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A25-43A4-B6A2-752528E1040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A25-43A4-B6A2-752528E1040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'EVENING SNACKS ANALYSIS'!$J$5:$J$10</c:f>
              <c:multiLvlStrCache>
                <c:ptCount val="4"/>
                <c:lvl>
                  <c:pt idx="0">
                    <c:v>Herbal tea and Sweet potato</c:v>
                  </c:pt>
                  <c:pt idx="1">
                    <c:v>Herbal tea and Sweet potato;Sprout Chat;Boiled Egg</c:v>
                  </c:pt>
                  <c:pt idx="2">
                    <c:v>Sprout Chat</c:v>
                  </c:pt>
                  <c:pt idx="3">
                    <c:v>Sprout Chat;Boiled Egg</c:v>
                  </c:pt>
                </c:lvl>
                <c:lvl>
                  <c:pt idx="0">
                    <c:v>19 -45</c:v>
                  </c:pt>
                </c:lvl>
              </c:multiLvlStrCache>
            </c:multiLvlStrRef>
          </c:cat>
          <c:val>
            <c:numRef>
              <c:f>'EVENING SNACKS ANALYSIS'!$K$5:$K$10</c:f>
              <c:numCache>
                <c:formatCode>General</c:formatCode>
                <c:ptCount val="4"/>
                <c:pt idx="0">
                  <c:v>2</c:v>
                </c:pt>
                <c:pt idx="1">
                  <c:v>1</c:v>
                </c:pt>
                <c:pt idx="2">
                  <c:v>4</c:v>
                </c:pt>
                <c:pt idx="3">
                  <c:v>1</c:v>
                </c:pt>
              </c:numCache>
            </c:numRef>
          </c:val>
          <c:extLst>
            <c:ext xmlns:c16="http://schemas.microsoft.com/office/drawing/2014/chart" uri="{C3380CC4-5D6E-409C-BE32-E72D297353CC}">
              <c16:uniqueId val="{0000000A-CA25-43A4-B6A2-752528E1040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1.xlsx]DINNER ANALYSIS!PivotTable8</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'DINNER ANALYSIS'!$B$3:$B$4</c:f>
              <c:strCache>
                <c:ptCount val="1"/>
                <c:pt idx="0">
                  <c:v>Central India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'DINNER ANALYSIS'!$A$5:$A$13</c:f>
              <c:strCache>
                <c:ptCount val="8"/>
                <c:pt idx="0">
                  <c:v>Chapati with Paneer</c:v>
                </c:pt>
                <c:pt idx="1">
                  <c:v>Dal Kichdi with vegetables</c:v>
                </c:pt>
                <c:pt idx="2">
                  <c:v>Dal Kichdi with vegetables;Chapati with Paneer</c:v>
                </c:pt>
                <c:pt idx="3">
                  <c:v>Dal Kichdi with vegetables;Rice with Egg/Chicken Curry/Fish</c:v>
                </c:pt>
                <c:pt idx="4">
                  <c:v>Dal Kichdi with vegetables;Rice with Egg/Chicken Curry/Fish;Chapati with Paneer</c:v>
                </c:pt>
                <c:pt idx="5">
                  <c:v>Rice with Egg/Chicken Curry</c:v>
                </c:pt>
                <c:pt idx="6">
                  <c:v>Rice with Egg/Chicken Curry/Fish</c:v>
                </c:pt>
                <c:pt idx="7">
                  <c:v>Rice with Egg/Chicken Curry/Fish;Chapati with Paneer</c:v>
                </c:pt>
              </c:strCache>
            </c:strRef>
          </c:cat>
          <c:val>
            <c:numRef>
              <c:f>'DINNER ANALYSIS'!$B$5:$B$13</c:f>
              <c:numCache>
                <c:formatCode>General</c:formatCode>
                <c:ptCount val="8"/>
                <c:pt idx="0">
                  <c:v>1</c:v>
                </c:pt>
                <c:pt idx="7">
                  <c:v>1</c:v>
                </c:pt>
              </c:numCache>
            </c:numRef>
          </c:val>
          <c:extLst>
            <c:ext xmlns:c16="http://schemas.microsoft.com/office/drawing/2014/chart" uri="{C3380CC4-5D6E-409C-BE32-E72D297353CC}">
              <c16:uniqueId val="{00000000-BF42-46B8-A2FB-3DD7763F679E}"/>
            </c:ext>
          </c:extLst>
        </c:ser>
        <c:ser>
          <c:idx val="1"/>
          <c:order val="1"/>
          <c:tx>
            <c:strRef>
              <c:f>'DINNER ANALYSIS'!$C$3:$C$4</c:f>
              <c:strCache>
                <c:ptCount val="1"/>
                <c:pt idx="0">
                  <c:v>East India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'DINNER ANALYSIS'!$A$5:$A$13</c:f>
              <c:strCache>
                <c:ptCount val="8"/>
                <c:pt idx="0">
                  <c:v>Chapati with Paneer</c:v>
                </c:pt>
                <c:pt idx="1">
                  <c:v>Dal Kichdi with vegetables</c:v>
                </c:pt>
                <c:pt idx="2">
                  <c:v>Dal Kichdi with vegetables;Chapati with Paneer</c:v>
                </c:pt>
                <c:pt idx="3">
                  <c:v>Dal Kichdi with vegetables;Rice with Egg/Chicken Curry/Fish</c:v>
                </c:pt>
                <c:pt idx="4">
                  <c:v>Dal Kichdi with vegetables;Rice with Egg/Chicken Curry/Fish;Chapati with Paneer</c:v>
                </c:pt>
                <c:pt idx="5">
                  <c:v>Rice with Egg/Chicken Curry</c:v>
                </c:pt>
                <c:pt idx="6">
                  <c:v>Rice with Egg/Chicken Curry/Fish</c:v>
                </c:pt>
                <c:pt idx="7">
                  <c:v>Rice with Egg/Chicken Curry/Fish;Chapati with Paneer</c:v>
                </c:pt>
              </c:strCache>
            </c:strRef>
          </c:cat>
          <c:val>
            <c:numRef>
              <c:f>'DINNER ANALYSIS'!$C$5:$C$13</c:f>
              <c:numCache>
                <c:formatCode>General</c:formatCode>
                <c:ptCount val="8"/>
                <c:pt idx="0">
                  <c:v>15</c:v>
                </c:pt>
                <c:pt idx="1">
                  <c:v>1</c:v>
                </c:pt>
                <c:pt idx="2">
                  <c:v>1</c:v>
                </c:pt>
                <c:pt idx="3">
                  <c:v>2</c:v>
                </c:pt>
                <c:pt idx="5">
                  <c:v>1</c:v>
                </c:pt>
                <c:pt idx="6">
                  <c:v>4</c:v>
                </c:pt>
                <c:pt idx="7">
                  <c:v>3</c:v>
                </c:pt>
              </c:numCache>
            </c:numRef>
          </c:val>
          <c:extLst>
            <c:ext xmlns:c16="http://schemas.microsoft.com/office/drawing/2014/chart" uri="{C3380CC4-5D6E-409C-BE32-E72D297353CC}">
              <c16:uniqueId val="{00000002-BF42-46B8-A2FB-3DD7763F679E}"/>
            </c:ext>
          </c:extLst>
        </c:ser>
        <c:ser>
          <c:idx val="2"/>
          <c:order val="2"/>
          <c:tx>
            <c:strRef>
              <c:f>'DINNER ANALYSIS'!$D$3:$D$4</c:f>
              <c:strCache>
                <c:ptCount val="1"/>
                <c:pt idx="0">
                  <c:v>North East India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'DINNER ANALYSIS'!$A$5:$A$13</c:f>
              <c:strCache>
                <c:ptCount val="8"/>
                <c:pt idx="0">
                  <c:v>Chapati with Paneer</c:v>
                </c:pt>
                <c:pt idx="1">
                  <c:v>Dal Kichdi with vegetables</c:v>
                </c:pt>
                <c:pt idx="2">
                  <c:v>Dal Kichdi with vegetables;Chapati with Paneer</c:v>
                </c:pt>
                <c:pt idx="3">
                  <c:v>Dal Kichdi with vegetables;Rice with Egg/Chicken Curry/Fish</c:v>
                </c:pt>
                <c:pt idx="4">
                  <c:v>Dal Kichdi with vegetables;Rice with Egg/Chicken Curry/Fish;Chapati with Paneer</c:v>
                </c:pt>
                <c:pt idx="5">
                  <c:v>Rice with Egg/Chicken Curry</c:v>
                </c:pt>
                <c:pt idx="6">
                  <c:v>Rice with Egg/Chicken Curry/Fish</c:v>
                </c:pt>
                <c:pt idx="7">
                  <c:v>Rice with Egg/Chicken Curry/Fish;Chapati with Paneer</c:v>
                </c:pt>
              </c:strCache>
            </c:strRef>
          </c:cat>
          <c:val>
            <c:numRef>
              <c:f>'DINNER ANALYSIS'!$D$5:$D$13</c:f>
              <c:numCache>
                <c:formatCode>General</c:formatCode>
                <c:ptCount val="8"/>
                <c:pt idx="0">
                  <c:v>2</c:v>
                </c:pt>
                <c:pt idx="1">
                  <c:v>1</c:v>
                </c:pt>
                <c:pt idx="5">
                  <c:v>1</c:v>
                </c:pt>
                <c:pt idx="6">
                  <c:v>1</c:v>
                </c:pt>
              </c:numCache>
            </c:numRef>
          </c:val>
          <c:extLst>
            <c:ext xmlns:c16="http://schemas.microsoft.com/office/drawing/2014/chart" uri="{C3380CC4-5D6E-409C-BE32-E72D297353CC}">
              <c16:uniqueId val="{00000003-BF42-46B8-A2FB-3DD7763F679E}"/>
            </c:ext>
          </c:extLst>
        </c:ser>
        <c:ser>
          <c:idx val="3"/>
          <c:order val="3"/>
          <c:tx>
            <c:strRef>
              <c:f>'DINNER ANALYSIS'!$E$3:$E$4</c:f>
              <c:strCache>
                <c:ptCount val="1"/>
                <c:pt idx="0">
                  <c:v>North India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'DINNER ANALYSIS'!$A$5:$A$13</c:f>
              <c:strCache>
                <c:ptCount val="8"/>
                <c:pt idx="0">
                  <c:v>Chapati with Paneer</c:v>
                </c:pt>
                <c:pt idx="1">
                  <c:v>Dal Kichdi with vegetables</c:v>
                </c:pt>
                <c:pt idx="2">
                  <c:v>Dal Kichdi with vegetables;Chapati with Paneer</c:v>
                </c:pt>
                <c:pt idx="3">
                  <c:v>Dal Kichdi with vegetables;Rice with Egg/Chicken Curry/Fish</c:v>
                </c:pt>
                <c:pt idx="4">
                  <c:v>Dal Kichdi with vegetables;Rice with Egg/Chicken Curry/Fish;Chapati with Paneer</c:v>
                </c:pt>
                <c:pt idx="5">
                  <c:v>Rice with Egg/Chicken Curry</c:v>
                </c:pt>
                <c:pt idx="6">
                  <c:v>Rice with Egg/Chicken Curry/Fish</c:v>
                </c:pt>
                <c:pt idx="7">
                  <c:v>Rice with Egg/Chicken Curry/Fish;Chapati with Paneer</c:v>
                </c:pt>
              </c:strCache>
            </c:strRef>
          </c:cat>
          <c:val>
            <c:numRef>
              <c:f>'DINNER ANALYSIS'!$E$5:$E$13</c:f>
              <c:numCache>
                <c:formatCode>General</c:formatCode>
                <c:ptCount val="8"/>
                <c:pt idx="0">
                  <c:v>7</c:v>
                </c:pt>
                <c:pt idx="1">
                  <c:v>1</c:v>
                </c:pt>
                <c:pt idx="6">
                  <c:v>2</c:v>
                </c:pt>
              </c:numCache>
            </c:numRef>
          </c:val>
          <c:extLst>
            <c:ext xmlns:c16="http://schemas.microsoft.com/office/drawing/2014/chart" uri="{C3380CC4-5D6E-409C-BE32-E72D297353CC}">
              <c16:uniqueId val="{00000004-BF42-46B8-A2FB-3DD7763F679E}"/>
            </c:ext>
          </c:extLst>
        </c:ser>
        <c:ser>
          <c:idx val="4"/>
          <c:order val="4"/>
          <c:tx>
            <c:strRef>
              <c:f>'DINNER ANALYSIS'!$F$3:$F$4</c:f>
              <c:strCache>
                <c:ptCount val="1"/>
                <c:pt idx="0">
                  <c:v>South India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'DINNER ANALYSIS'!$A$5:$A$13</c:f>
              <c:strCache>
                <c:ptCount val="8"/>
                <c:pt idx="0">
                  <c:v>Chapati with Paneer</c:v>
                </c:pt>
                <c:pt idx="1">
                  <c:v>Dal Kichdi with vegetables</c:v>
                </c:pt>
                <c:pt idx="2">
                  <c:v>Dal Kichdi with vegetables;Chapati with Paneer</c:v>
                </c:pt>
                <c:pt idx="3">
                  <c:v>Dal Kichdi with vegetables;Rice with Egg/Chicken Curry/Fish</c:v>
                </c:pt>
                <c:pt idx="4">
                  <c:v>Dal Kichdi with vegetables;Rice with Egg/Chicken Curry/Fish;Chapati with Paneer</c:v>
                </c:pt>
                <c:pt idx="5">
                  <c:v>Rice with Egg/Chicken Curry</c:v>
                </c:pt>
                <c:pt idx="6">
                  <c:v>Rice with Egg/Chicken Curry/Fish</c:v>
                </c:pt>
                <c:pt idx="7">
                  <c:v>Rice with Egg/Chicken Curry/Fish;Chapati with Paneer</c:v>
                </c:pt>
              </c:strCache>
            </c:strRef>
          </c:cat>
          <c:val>
            <c:numRef>
              <c:f>'DINNER ANALYSIS'!$F$5:$F$13</c:f>
              <c:numCache>
                <c:formatCode>General</c:formatCode>
                <c:ptCount val="8"/>
                <c:pt idx="2">
                  <c:v>1</c:v>
                </c:pt>
                <c:pt idx="4">
                  <c:v>2</c:v>
                </c:pt>
                <c:pt idx="6">
                  <c:v>7</c:v>
                </c:pt>
                <c:pt idx="7">
                  <c:v>1</c:v>
                </c:pt>
              </c:numCache>
            </c:numRef>
          </c:val>
          <c:extLst>
            <c:ext xmlns:c16="http://schemas.microsoft.com/office/drawing/2014/chart" uri="{C3380CC4-5D6E-409C-BE32-E72D297353CC}">
              <c16:uniqueId val="{00000005-BF42-46B8-A2FB-3DD7763F679E}"/>
            </c:ext>
          </c:extLst>
        </c:ser>
        <c:ser>
          <c:idx val="5"/>
          <c:order val="5"/>
          <c:tx>
            <c:strRef>
              <c:f>'DINNER ANALYSIS'!$G$3:$G$4</c:f>
              <c:strCache>
                <c:ptCount val="1"/>
                <c:pt idx="0">
                  <c:v>West India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'DINNER ANALYSIS'!$A$5:$A$13</c:f>
              <c:strCache>
                <c:ptCount val="8"/>
                <c:pt idx="0">
                  <c:v>Chapati with Paneer</c:v>
                </c:pt>
                <c:pt idx="1">
                  <c:v>Dal Kichdi with vegetables</c:v>
                </c:pt>
                <c:pt idx="2">
                  <c:v>Dal Kichdi with vegetables;Chapati with Paneer</c:v>
                </c:pt>
                <c:pt idx="3">
                  <c:v>Dal Kichdi with vegetables;Rice with Egg/Chicken Curry/Fish</c:v>
                </c:pt>
                <c:pt idx="4">
                  <c:v>Dal Kichdi with vegetables;Rice with Egg/Chicken Curry/Fish;Chapati with Paneer</c:v>
                </c:pt>
                <c:pt idx="5">
                  <c:v>Rice with Egg/Chicken Curry</c:v>
                </c:pt>
                <c:pt idx="6">
                  <c:v>Rice with Egg/Chicken Curry/Fish</c:v>
                </c:pt>
                <c:pt idx="7">
                  <c:v>Rice with Egg/Chicken Curry/Fish;Chapati with Paneer</c:v>
                </c:pt>
              </c:strCache>
            </c:strRef>
          </c:cat>
          <c:val>
            <c:numRef>
              <c:f>'DINNER ANALYSIS'!$G$5:$G$13</c:f>
              <c:numCache>
                <c:formatCode>General</c:formatCode>
                <c:ptCount val="8"/>
                <c:pt idx="0">
                  <c:v>4</c:v>
                </c:pt>
                <c:pt idx="1">
                  <c:v>1</c:v>
                </c:pt>
              </c:numCache>
            </c:numRef>
          </c:val>
          <c:extLst>
            <c:ext xmlns:c16="http://schemas.microsoft.com/office/drawing/2014/chart" uri="{C3380CC4-5D6E-409C-BE32-E72D297353CC}">
              <c16:uniqueId val="{00000006-BF42-46B8-A2FB-3DD7763F679E}"/>
            </c:ext>
          </c:extLst>
        </c:ser>
        <c:dLbls>
          <c:showLegendKey val="0"/>
          <c:showVal val="0"/>
          <c:showCatName val="0"/>
          <c:showSerName val="0"/>
          <c:showPercent val="0"/>
          <c:showBubbleSize val="0"/>
        </c:dLbls>
        <c:gapWidth val="150"/>
        <c:shape val="box"/>
        <c:axId val="423096136"/>
        <c:axId val="423091872"/>
        <c:axId val="0"/>
      </c:bar3DChart>
      <c:catAx>
        <c:axId val="4230961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091872"/>
        <c:crosses val="autoZero"/>
        <c:auto val="1"/>
        <c:lblAlgn val="ctr"/>
        <c:lblOffset val="100"/>
        <c:noMultiLvlLbl val="0"/>
      </c:catAx>
      <c:valAx>
        <c:axId val="42309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096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u="sng"/>
              <a:t>DINNER PREFERENCES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'DINNER ANALYSIS'!$E$15</c:f>
              <c:strCache>
                <c:ptCount val="1"/>
                <c:pt idx="0">
                  <c:v>POSITIVE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'DINNER ANALYSIS'!$D$16:$D$19</c:f>
              <c:strCache>
                <c:ptCount val="4"/>
                <c:pt idx="0">
                  <c:v>VEG</c:v>
                </c:pt>
                <c:pt idx="1">
                  <c:v>NON VEG </c:v>
                </c:pt>
                <c:pt idx="2">
                  <c:v>BOTH</c:v>
                </c:pt>
                <c:pt idx="3">
                  <c:v>GRAND TOTAL</c:v>
                </c:pt>
              </c:strCache>
            </c:strRef>
          </c:cat>
          <c:val>
            <c:numRef>
              <c:f>'DINNER ANALYSIS'!$E$16:$E$19</c:f>
              <c:numCache>
                <c:formatCode>General</c:formatCode>
                <c:ptCount val="4"/>
                <c:pt idx="0">
                  <c:v>6</c:v>
                </c:pt>
                <c:pt idx="1">
                  <c:v>1</c:v>
                </c:pt>
                <c:pt idx="2">
                  <c:v>4</c:v>
                </c:pt>
                <c:pt idx="3">
                  <c:v>11</c:v>
                </c:pt>
              </c:numCache>
            </c:numRef>
          </c:val>
          <c:extLst>
            <c:ext xmlns:c16="http://schemas.microsoft.com/office/drawing/2014/chart" uri="{C3380CC4-5D6E-409C-BE32-E72D297353CC}">
              <c16:uniqueId val="{00000000-0328-4744-A521-A3DE83E5FDE9}"/>
            </c:ext>
          </c:extLst>
        </c:ser>
        <c:ser>
          <c:idx val="1"/>
          <c:order val="1"/>
          <c:tx>
            <c:strRef>
              <c:f>'DINNER ANALYSIS'!$F$15</c:f>
              <c:strCache>
                <c:ptCount val="1"/>
                <c:pt idx="0">
                  <c:v>NEGATIVE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'DINNER ANALYSIS'!$D$16:$D$19</c:f>
              <c:strCache>
                <c:ptCount val="4"/>
                <c:pt idx="0">
                  <c:v>VEG</c:v>
                </c:pt>
                <c:pt idx="1">
                  <c:v>NON VEG </c:v>
                </c:pt>
                <c:pt idx="2">
                  <c:v>BOTH</c:v>
                </c:pt>
                <c:pt idx="3">
                  <c:v>GRAND TOTAL</c:v>
                </c:pt>
              </c:strCache>
            </c:strRef>
          </c:cat>
          <c:val>
            <c:numRef>
              <c:f>'DINNER ANALYSIS'!$F$16:$F$19</c:f>
              <c:numCache>
                <c:formatCode>General</c:formatCode>
                <c:ptCount val="4"/>
                <c:pt idx="0">
                  <c:v>29</c:v>
                </c:pt>
                <c:pt idx="1">
                  <c:v>15</c:v>
                </c:pt>
                <c:pt idx="2">
                  <c:v>5</c:v>
                </c:pt>
                <c:pt idx="3">
                  <c:v>49</c:v>
                </c:pt>
              </c:numCache>
            </c:numRef>
          </c:val>
          <c:extLst>
            <c:ext xmlns:c16="http://schemas.microsoft.com/office/drawing/2014/chart" uri="{C3380CC4-5D6E-409C-BE32-E72D297353CC}">
              <c16:uniqueId val="{00000001-0328-4744-A521-A3DE83E5FDE9}"/>
            </c:ext>
          </c:extLst>
        </c:ser>
        <c:dLbls>
          <c:dLblPos val="inEnd"/>
          <c:showLegendKey val="0"/>
          <c:showVal val="1"/>
          <c:showCatName val="0"/>
          <c:showSerName val="0"/>
          <c:showPercent val="0"/>
          <c:showBubbleSize val="0"/>
        </c:dLbls>
        <c:gapWidth val="65"/>
        <c:axId val="496746152"/>
        <c:axId val="496745824"/>
      </c:barChart>
      <c:catAx>
        <c:axId val="4967461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96745824"/>
        <c:crosses val="autoZero"/>
        <c:auto val="1"/>
        <c:lblAlgn val="ctr"/>
        <c:lblOffset val="100"/>
        <c:noMultiLvlLbl val="0"/>
      </c:catAx>
      <c:valAx>
        <c:axId val="4967458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96746152"/>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1.xlsx]Sheet4!PivotTable13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b="1" u="sng">
                <a:solidFill>
                  <a:sysClr val="windowText" lastClr="000000"/>
                </a:solidFill>
              </a:rPr>
              <a:t>REGION</a:t>
            </a:r>
            <a:r>
              <a:rPr lang="en-US" b="1" u="sng" baseline="0">
                <a:solidFill>
                  <a:sysClr val="windowText" lastClr="000000"/>
                </a:solidFill>
              </a:rPr>
              <a:t> WISE FRUIT PREFERED ANALYSIS</a:t>
            </a:r>
            <a:endParaRPr lang="en-US" b="1" u="sng">
              <a:solidFill>
                <a:sysClr val="windowText" lastClr="000000"/>
              </a:solidFill>
            </a:endParaRPr>
          </a:p>
        </c:rich>
      </c:tx>
      <c:overlay val="0"/>
      <c:spPr>
        <a:solidFill>
          <a:schemeClr val="bg1"/>
        </a:solid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Sheet4!$I$26:$I$27</c:f>
              <c:strCache>
                <c:ptCount val="1"/>
                <c:pt idx="0">
                  <c:v>Central India</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Sheet4!$H$28:$H$32</c:f>
              <c:strCache>
                <c:ptCount val="4"/>
                <c:pt idx="0">
                  <c:v>Apple</c:v>
                </c:pt>
                <c:pt idx="1">
                  <c:v>Banana</c:v>
                </c:pt>
                <c:pt idx="2">
                  <c:v>Orange/citrus Fruit</c:v>
                </c:pt>
                <c:pt idx="3">
                  <c:v>Papaya</c:v>
                </c:pt>
              </c:strCache>
            </c:strRef>
          </c:cat>
          <c:val>
            <c:numRef>
              <c:f>Sheet4!$I$28:$I$32</c:f>
              <c:numCache>
                <c:formatCode>General</c:formatCode>
                <c:ptCount val="4"/>
                <c:pt idx="2">
                  <c:v>2</c:v>
                </c:pt>
              </c:numCache>
            </c:numRef>
          </c:val>
          <c:extLst>
            <c:ext xmlns:c16="http://schemas.microsoft.com/office/drawing/2014/chart" uri="{C3380CC4-5D6E-409C-BE32-E72D297353CC}">
              <c16:uniqueId val="{00000000-7BCF-47DF-929C-C977E22679AD}"/>
            </c:ext>
          </c:extLst>
        </c:ser>
        <c:ser>
          <c:idx val="1"/>
          <c:order val="1"/>
          <c:tx>
            <c:strRef>
              <c:f>Sheet4!$J$26:$J$27</c:f>
              <c:strCache>
                <c:ptCount val="1"/>
                <c:pt idx="0">
                  <c:v>East India</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Sheet4!$H$28:$H$32</c:f>
              <c:strCache>
                <c:ptCount val="4"/>
                <c:pt idx="0">
                  <c:v>Apple</c:v>
                </c:pt>
                <c:pt idx="1">
                  <c:v>Banana</c:v>
                </c:pt>
                <c:pt idx="2">
                  <c:v>Orange/citrus Fruit</c:v>
                </c:pt>
                <c:pt idx="3">
                  <c:v>Papaya</c:v>
                </c:pt>
              </c:strCache>
            </c:strRef>
          </c:cat>
          <c:val>
            <c:numRef>
              <c:f>Sheet4!$J$28:$J$32</c:f>
              <c:numCache>
                <c:formatCode>General</c:formatCode>
                <c:ptCount val="4"/>
                <c:pt idx="0">
                  <c:v>6</c:v>
                </c:pt>
                <c:pt idx="1">
                  <c:v>6</c:v>
                </c:pt>
                <c:pt idx="2">
                  <c:v>10</c:v>
                </c:pt>
                <c:pt idx="3">
                  <c:v>5</c:v>
                </c:pt>
              </c:numCache>
            </c:numRef>
          </c:val>
          <c:extLst>
            <c:ext xmlns:c16="http://schemas.microsoft.com/office/drawing/2014/chart" uri="{C3380CC4-5D6E-409C-BE32-E72D297353CC}">
              <c16:uniqueId val="{00000001-7BCF-47DF-929C-C977E22679AD}"/>
            </c:ext>
          </c:extLst>
        </c:ser>
        <c:ser>
          <c:idx val="2"/>
          <c:order val="2"/>
          <c:tx>
            <c:strRef>
              <c:f>Sheet4!$K$26:$K$27</c:f>
              <c:strCache>
                <c:ptCount val="1"/>
                <c:pt idx="0">
                  <c:v>North East India</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Sheet4!$H$28:$H$32</c:f>
              <c:strCache>
                <c:ptCount val="4"/>
                <c:pt idx="0">
                  <c:v>Apple</c:v>
                </c:pt>
                <c:pt idx="1">
                  <c:v>Banana</c:v>
                </c:pt>
                <c:pt idx="2">
                  <c:v>Orange/citrus Fruit</c:v>
                </c:pt>
                <c:pt idx="3">
                  <c:v>Papaya</c:v>
                </c:pt>
              </c:strCache>
            </c:strRef>
          </c:cat>
          <c:val>
            <c:numRef>
              <c:f>Sheet4!$K$28:$K$32</c:f>
              <c:numCache>
                <c:formatCode>General</c:formatCode>
                <c:ptCount val="4"/>
                <c:pt idx="0">
                  <c:v>1</c:v>
                </c:pt>
                <c:pt idx="1">
                  <c:v>1</c:v>
                </c:pt>
                <c:pt idx="2">
                  <c:v>3</c:v>
                </c:pt>
              </c:numCache>
            </c:numRef>
          </c:val>
          <c:extLst>
            <c:ext xmlns:c16="http://schemas.microsoft.com/office/drawing/2014/chart" uri="{C3380CC4-5D6E-409C-BE32-E72D297353CC}">
              <c16:uniqueId val="{00000002-7BCF-47DF-929C-C977E22679AD}"/>
            </c:ext>
          </c:extLst>
        </c:ser>
        <c:ser>
          <c:idx val="3"/>
          <c:order val="3"/>
          <c:tx>
            <c:strRef>
              <c:f>Sheet4!$L$26:$L$27</c:f>
              <c:strCache>
                <c:ptCount val="1"/>
                <c:pt idx="0">
                  <c:v>North India</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Sheet4!$H$28:$H$32</c:f>
              <c:strCache>
                <c:ptCount val="4"/>
                <c:pt idx="0">
                  <c:v>Apple</c:v>
                </c:pt>
                <c:pt idx="1">
                  <c:v>Banana</c:v>
                </c:pt>
                <c:pt idx="2">
                  <c:v>Orange/citrus Fruit</c:v>
                </c:pt>
                <c:pt idx="3">
                  <c:v>Papaya</c:v>
                </c:pt>
              </c:strCache>
            </c:strRef>
          </c:cat>
          <c:val>
            <c:numRef>
              <c:f>Sheet4!$L$28:$L$32</c:f>
              <c:numCache>
                <c:formatCode>General</c:formatCode>
                <c:ptCount val="4"/>
                <c:pt idx="0">
                  <c:v>2</c:v>
                </c:pt>
                <c:pt idx="1">
                  <c:v>4</c:v>
                </c:pt>
                <c:pt idx="2">
                  <c:v>3</c:v>
                </c:pt>
                <c:pt idx="3">
                  <c:v>1</c:v>
                </c:pt>
              </c:numCache>
            </c:numRef>
          </c:val>
          <c:extLst>
            <c:ext xmlns:c16="http://schemas.microsoft.com/office/drawing/2014/chart" uri="{C3380CC4-5D6E-409C-BE32-E72D297353CC}">
              <c16:uniqueId val="{00000003-7BCF-47DF-929C-C977E22679AD}"/>
            </c:ext>
          </c:extLst>
        </c:ser>
        <c:ser>
          <c:idx val="4"/>
          <c:order val="4"/>
          <c:tx>
            <c:strRef>
              <c:f>Sheet4!$M$26:$M$27</c:f>
              <c:strCache>
                <c:ptCount val="1"/>
                <c:pt idx="0">
                  <c:v>South India</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Sheet4!$H$28:$H$32</c:f>
              <c:strCache>
                <c:ptCount val="4"/>
                <c:pt idx="0">
                  <c:v>Apple</c:v>
                </c:pt>
                <c:pt idx="1">
                  <c:v>Banana</c:v>
                </c:pt>
                <c:pt idx="2">
                  <c:v>Orange/citrus Fruit</c:v>
                </c:pt>
                <c:pt idx="3">
                  <c:v>Papaya</c:v>
                </c:pt>
              </c:strCache>
            </c:strRef>
          </c:cat>
          <c:val>
            <c:numRef>
              <c:f>Sheet4!$M$28:$M$32</c:f>
              <c:numCache>
                <c:formatCode>General</c:formatCode>
                <c:ptCount val="4"/>
                <c:pt idx="0">
                  <c:v>5</c:v>
                </c:pt>
                <c:pt idx="1">
                  <c:v>4</c:v>
                </c:pt>
                <c:pt idx="2">
                  <c:v>1</c:v>
                </c:pt>
                <c:pt idx="3">
                  <c:v>1</c:v>
                </c:pt>
              </c:numCache>
            </c:numRef>
          </c:val>
          <c:extLst>
            <c:ext xmlns:c16="http://schemas.microsoft.com/office/drawing/2014/chart" uri="{C3380CC4-5D6E-409C-BE32-E72D297353CC}">
              <c16:uniqueId val="{00000004-7BCF-47DF-929C-C977E22679AD}"/>
            </c:ext>
          </c:extLst>
        </c:ser>
        <c:ser>
          <c:idx val="5"/>
          <c:order val="5"/>
          <c:tx>
            <c:strRef>
              <c:f>Sheet4!$N$26:$N$27</c:f>
              <c:strCache>
                <c:ptCount val="1"/>
                <c:pt idx="0">
                  <c:v>West India</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Sheet4!$H$28:$H$32</c:f>
              <c:strCache>
                <c:ptCount val="4"/>
                <c:pt idx="0">
                  <c:v>Apple</c:v>
                </c:pt>
                <c:pt idx="1">
                  <c:v>Banana</c:v>
                </c:pt>
                <c:pt idx="2">
                  <c:v>Orange/citrus Fruit</c:v>
                </c:pt>
                <c:pt idx="3">
                  <c:v>Papaya</c:v>
                </c:pt>
              </c:strCache>
            </c:strRef>
          </c:cat>
          <c:val>
            <c:numRef>
              <c:f>Sheet4!$N$28:$N$32</c:f>
              <c:numCache>
                <c:formatCode>General</c:formatCode>
                <c:ptCount val="4"/>
                <c:pt idx="0">
                  <c:v>3</c:v>
                </c:pt>
                <c:pt idx="1">
                  <c:v>2</c:v>
                </c:pt>
              </c:numCache>
            </c:numRef>
          </c:val>
          <c:extLst>
            <c:ext xmlns:c16="http://schemas.microsoft.com/office/drawing/2014/chart" uri="{C3380CC4-5D6E-409C-BE32-E72D297353CC}">
              <c16:uniqueId val="{00000005-7BCF-47DF-929C-C977E22679AD}"/>
            </c:ext>
          </c:extLst>
        </c:ser>
        <c:dLbls>
          <c:dLblPos val="outEnd"/>
          <c:showLegendKey val="0"/>
          <c:showVal val="1"/>
          <c:showCatName val="0"/>
          <c:showSerName val="0"/>
          <c:showPercent val="0"/>
          <c:showBubbleSize val="0"/>
        </c:dLbls>
        <c:gapWidth val="315"/>
        <c:overlap val="-40"/>
        <c:axId val="423093840"/>
        <c:axId val="423094168"/>
      </c:barChart>
      <c:catAx>
        <c:axId val="4230938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3094168"/>
        <c:crosses val="autoZero"/>
        <c:auto val="1"/>
        <c:lblAlgn val="ctr"/>
        <c:lblOffset val="100"/>
        <c:noMultiLvlLbl val="0"/>
      </c:catAx>
      <c:valAx>
        <c:axId val="4230941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309384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1.xlsx]Sheet4!PivotTable14</c:name>
    <c:fmtId val="2"/>
  </c:pivotSource>
  <c:chart>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Sheet4!$P$2:$P$3</c:f>
              <c:strCache>
                <c:ptCount val="1"/>
                <c:pt idx="0">
                  <c:v>19 -45</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F22-4276-B119-F155EF51CBB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F22-4276-B119-F155EF51CBB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F22-4276-B119-F155EF51CBB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F22-4276-B119-F155EF51CBB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Sheet4!$O$4:$O$8</c:f>
              <c:strCache>
                <c:ptCount val="4"/>
                <c:pt idx="0">
                  <c:v>Apple</c:v>
                </c:pt>
                <c:pt idx="1">
                  <c:v>Banana</c:v>
                </c:pt>
                <c:pt idx="2">
                  <c:v>Orange/citrus Fruit</c:v>
                </c:pt>
                <c:pt idx="3">
                  <c:v>Papaya</c:v>
                </c:pt>
              </c:strCache>
            </c:strRef>
          </c:cat>
          <c:val>
            <c:numRef>
              <c:f>Sheet4!$P$4:$P$8</c:f>
              <c:numCache>
                <c:formatCode>0.00%</c:formatCode>
                <c:ptCount val="4"/>
                <c:pt idx="0">
                  <c:v>0.30769230769230771</c:v>
                </c:pt>
                <c:pt idx="1">
                  <c:v>0.32692307692307693</c:v>
                </c:pt>
                <c:pt idx="2">
                  <c:v>0.17307692307692307</c:v>
                </c:pt>
                <c:pt idx="3">
                  <c:v>9.6153846153846159E-2</c:v>
                </c:pt>
              </c:numCache>
            </c:numRef>
          </c:val>
          <c:extLst>
            <c:ext xmlns:c16="http://schemas.microsoft.com/office/drawing/2014/chart" uri="{C3380CC4-5D6E-409C-BE32-E72D297353CC}">
              <c16:uniqueId val="{00000008-3F22-4276-B119-F155EF51CBB3}"/>
            </c:ext>
          </c:extLst>
        </c:ser>
        <c:ser>
          <c:idx val="1"/>
          <c:order val="1"/>
          <c:tx>
            <c:strRef>
              <c:f>Sheet4!$Q$2:$Q$3</c:f>
              <c:strCache>
                <c:ptCount val="1"/>
                <c:pt idx="0">
                  <c:v>Above 60</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Sheet4!$O$4:$O$8</c:f>
              <c:strCache>
                <c:ptCount val="4"/>
                <c:pt idx="0">
                  <c:v>Apple</c:v>
                </c:pt>
                <c:pt idx="1">
                  <c:v>Banana</c:v>
                </c:pt>
                <c:pt idx="2">
                  <c:v>Orange/citrus Fruit</c:v>
                </c:pt>
                <c:pt idx="3">
                  <c:v>Papaya</c:v>
                </c:pt>
              </c:strCache>
            </c:strRef>
          </c:cat>
          <c:val>
            <c:numRef>
              <c:f>Sheet4!$Q$4:$Q$8</c:f>
              <c:numCache>
                <c:formatCode>0.00%</c:formatCode>
                <c:ptCount val="4"/>
                <c:pt idx="0">
                  <c:v>0</c:v>
                </c:pt>
                <c:pt idx="1">
                  <c:v>0</c:v>
                </c:pt>
                <c:pt idx="2">
                  <c:v>9.6153846153846159E-2</c:v>
                </c:pt>
                <c:pt idx="3">
                  <c:v>0</c:v>
                </c:pt>
              </c:numCache>
            </c:numRef>
          </c:val>
          <c:extLst>
            <c:ext xmlns:c16="http://schemas.microsoft.com/office/drawing/2014/chart" uri="{C3380CC4-5D6E-409C-BE32-E72D297353CC}">
              <c16:uniqueId val="{0000000A-F9C1-41F4-93D1-E92BEB64EF8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5357868309939515"/>
          <c:y val="0.65156113750244038"/>
          <c:w val="0.24815040511240444"/>
          <c:h val="0.3484388624975597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1.xlsx]Sheet4!PivotTable15</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b="1">
                <a:solidFill>
                  <a:schemeClr val="bg1"/>
                </a:solidFill>
              </a:rPr>
              <a:t>AGE</a:t>
            </a:r>
            <a:r>
              <a:rPr lang="en-US" sz="1400" b="1" baseline="0">
                <a:solidFill>
                  <a:schemeClr val="bg1"/>
                </a:solidFill>
              </a:rPr>
              <a:t> WISE FRUIT ANALYSIS OF POSITIVE/NEGATIVE PEOPLE</a:t>
            </a:r>
            <a:endParaRPr lang="en-US" sz="1400" b="1">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Sheet4!$Z$2:$Z$3</c:f>
              <c:strCache>
                <c:ptCount val="1"/>
                <c:pt idx="0">
                  <c:v>Negative</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Sheet4!$Y$4:$Y$17</c:f>
              <c:multiLvlStrCache>
                <c:ptCount val="9"/>
                <c:lvl>
                  <c:pt idx="0">
                    <c:v>Apple</c:v>
                  </c:pt>
                  <c:pt idx="1">
                    <c:v>Banana</c:v>
                  </c:pt>
                  <c:pt idx="2">
                    <c:v>Orange/citrus Fruit</c:v>
                  </c:pt>
                  <c:pt idx="3">
                    <c:v>Papaya</c:v>
                  </c:pt>
                  <c:pt idx="4">
                    <c:v>Apple</c:v>
                  </c:pt>
                  <c:pt idx="5">
                    <c:v>Orange/citrus Fruit</c:v>
                  </c:pt>
                  <c:pt idx="6">
                    <c:v>Orange/citrus Fruit</c:v>
                  </c:pt>
                  <c:pt idx="7">
                    <c:v>Orange/citrus Fruit</c:v>
                  </c:pt>
                  <c:pt idx="8">
                    <c:v>Papaya</c:v>
                  </c:pt>
                </c:lvl>
                <c:lvl>
                  <c:pt idx="0">
                    <c:v>19 -45</c:v>
                  </c:pt>
                  <c:pt idx="4">
                    <c:v>46-60</c:v>
                  </c:pt>
                  <c:pt idx="6">
                    <c:v>Above 60</c:v>
                  </c:pt>
                  <c:pt idx="7">
                    <c:v>Below 18</c:v>
                  </c:pt>
                </c:lvl>
              </c:multiLvlStrCache>
            </c:multiLvlStrRef>
          </c:cat>
          <c:val>
            <c:numRef>
              <c:f>Sheet4!$Z$4:$Z$17</c:f>
              <c:numCache>
                <c:formatCode>General</c:formatCode>
                <c:ptCount val="9"/>
                <c:pt idx="0">
                  <c:v>12</c:v>
                </c:pt>
                <c:pt idx="1">
                  <c:v>17</c:v>
                </c:pt>
                <c:pt idx="2">
                  <c:v>7</c:v>
                </c:pt>
                <c:pt idx="3">
                  <c:v>3</c:v>
                </c:pt>
                <c:pt idx="4">
                  <c:v>1</c:v>
                </c:pt>
                <c:pt idx="5">
                  <c:v>3</c:v>
                </c:pt>
                <c:pt idx="6">
                  <c:v>2</c:v>
                </c:pt>
                <c:pt idx="7">
                  <c:v>2</c:v>
                </c:pt>
                <c:pt idx="8">
                  <c:v>2</c:v>
                </c:pt>
              </c:numCache>
            </c:numRef>
          </c:val>
          <c:extLst>
            <c:ext xmlns:c16="http://schemas.microsoft.com/office/drawing/2014/chart" uri="{C3380CC4-5D6E-409C-BE32-E72D297353CC}">
              <c16:uniqueId val="{00000000-BC71-4264-AFC1-0A58CCE66C4B}"/>
            </c:ext>
          </c:extLst>
        </c:ser>
        <c:ser>
          <c:idx val="1"/>
          <c:order val="1"/>
          <c:tx>
            <c:strRef>
              <c:f>Sheet4!$AA$2:$AA$3</c:f>
              <c:strCache>
                <c:ptCount val="1"/>
                <c:pt idx="0">
                  <c:v>Positive</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Sheet4!$Y$4:$Y$17</c:f>
              <c:multiLvlStrCache>
                <c:ptCount val="9"/>
                <c:lvl>
                  <c:pt idx="0">
                    <c:v>Apple</c:v>
                  </c:pt>
                  <c:pt idx="1">
                    <c:v>Banana</c:v>
                  </c:pt>
                  <c:pt idx="2">
                    <c:v>Orange/citrus Fruit</c:v>
                  </c:pt>
                  <c:pt idx="3">
                    <c:v>Papaya</c:v>
                  </c:pt>
                  <c:pt idx="4">
                    <c:v>Apple</c:v>
                  </c:pt>
                  <c:pt idx="5">
                    <c:v>Orange/citrus Fruit</c:v>
                  </c:pt>
                  <c:pt idx="6">
                    <c:v>Orange/citrus Fruit</c:v>
                  </c:pt>
                  <c:pt idx="7">
                    <c:v>Orange/citrus Fruit</c:v>
                  </c:pt>
                  <c:pt idx="8">
                    <c:v>Papaya</c:v>
                  </c:pt>
                </c:lvl>
                <c:lvl>
                  <c:pt idx="0">
                    <c:v>19 -45</c:v>
                  </c:pt>
                  <c:pt idx="4">
                    <c:v>46-60</c:v>
                  </c:pt>
                  <c:pt idx="6">
                    <c:v>Above 60</c:v>
                  </c:pt>
                  <c:pt idx="7">
                    <c:v>Below 18</c:v>
                  </c:pt>
                </c:lvl>
              </c:multiLvlStrCache>
            </c:multiLvlStrRef>
          </c:cat>
          <c:val>
            <c:numRef>
              <c:f>Sheet4!$AA$4:$AA$17</c:f>
              <c:numCache>
                <c:formatCode>General</c:formatCode>
                <c:ptCount val="9"/>
                <c:pt idx="0">
                  <c:v>4</c:v>
                </c:pt>
                <c:pt idx="2">
                  <c:v>2</c:v>
                </c:pt>
                <c:pt idx="3">
                  <c:v>2</c:v>
                </c:pt>
                <c:pt idx="6">
                  <c:v>3</c:v>
                </c:pt>
              </c:numCache>
            </c:numRef>
          </c:val>
          <c:extLst>
            <c:ext xmlns:c16="http://schemas.microsoft.com/office/drawing/2014/chart" uri="{C3380CC4-5D6E-409C-BE32-E72D297353CC}">
              <c16:uniqueId val="{00000001-BC71-4264-AFC1-0A58CCE66C4B}"/>
            </c:ext>
          </c:extLst>
        </c:ser>
        <c:dLbls>
          <c:showLegendKey val="0"/>
          <c:showVal val="1"/>
          <c:showCatName val="0"/>
          <c:showSerName val="0"/>
          <c:showPercent val="0"/>
          <c:showBubbleSize val="0"/>
        </c:dLbls>
        <c:gapWidth val="150"/>
        <c:shape val="box"/>
        <c:axId val="426857424"/>
        <c:axId val="426856440"/>
        <c:axId val="0"/>
      </c:bar3DChart>
      <c:catAx>
        <c:axId val="42685742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856440"/>
        <c:crosses val="autoZero"/>
        <c:auto val="1"/>
        <c:lblAlgn val="ctr"/>
        <c:lblOffset val="100"/>
        <c:noMultiLvlLbl val="0"/>
      </c:catAx>
      <c:valAx>
        <c:axId val="426856440"/>
        <c:scaling>
          <c:orientation val="minMax"/>
        </c:scaling>
        <c:delete val="0"/>
        <c:axPos val="l"/>
        <c:majorGridlines>
          <c:spPr>
            <a:ln>
              <a:solidFill>
                <a:schemeClr val="tx1">
                  <a:lumMod val="15000"/>
                  <a:lumOff val="85000"/>
                </a:schemeClr>
              </a:solidFill>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85742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1.xlsx]Sheet4!PivotTable16</c:name>
    <c:fmtId val="2"/>
  </c:pivotSource>
  <c:chart>
    <c:title>
      <c:tx>
        <c:rich>
          <a:bodyPr rot="0" spcFirstLastPara="1" vertOverflow="ellipsis" vert="horz" wrap="square" anchor="ctr" anchorCtr="1"/>
          <a:lstStyle/>
          <a:p>
            <a:pPr algn="ctr">
              <a:defRPr sz="1500" b="1" i="0" u="none" strike="noStrike" kern="1200" cap="all" spc="100" normalizeH="0" baseline="0">
                <a:solidFill>
                  <a:schemeClr val="lt1"/>
                </a:solidFill>
                <a:latin typeface="+mn-lt"/>
                <a:ea typeface="+mn-ea"/>
                <a:cs typeface="+mn-cs"/>
              </a:defRPr>
            </a:pPr>
            <a:r>
              <a:rPr lang="en-US" u="sng">
                <a:solidFill>
                  <a:srgbClr val="FF0000"/>
                </a:solidFill>
                <a:latin typeface="Arial Black" panose="020B0A04020102020204" pitchFamily="34" charset="0"/>
              </a:rPr>
              <a:t>MOST</a:t>
            </a:r>
            <a:r>
              <a:rPr lang="en-US" u="sng" baseline="0">
                <a:solidFill>
                  <a:srgbClr val="FF0000"/>
                </a:solidFill>
                <a:latin typeface="Arial Black" panose="020B0A04020102020204" pitchFamily="34" charset="0"/>
              </a:rPr>
              <a:t> PREFERED FRUIT</a:t>
            </a:r>
            <a:endParaRPr lang="en-US" u="sng">
              <a:solidFill>
                <a:srgbClr val="FF0000"/>
              </a:solidFill>
              <a:latin typeface="Arial Black" panose="020B0A04020102020204" pitchFamily="34" charset="0"/>
            </a:endParaRPr>
          </a:p>
        </c:rich>
      </c:tx>
      <c:overlay val="0"/>
      <c:spPr>
        <a:solidFill>
          <a:schemeClr val="bg1"/>
        </a:solidFill>
        <a:ln>
          <a:noFill/>
        </a:ln>
        <a:effectLst/>
      </c:spPr>
      <c:txPr>
        <a:bodyPr rot="0" spcFirstLastPara="1" vertOverflow="ellipsis" vert="horz" wrap="square" anchor="ctr" anchorCtr="1"/>
        <a:lstStyle/>
        <a:p>
          <a:pPr algn="ct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Sheet4!$T$2</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Sheet4!$S$3:$S$7</c:f>
              <c:strCache>
                <c:ptCount val="4"/>
                <c:pt idx="0">
                  <c:v>Apple</c:v>
                </c:pt>
                <c:pt idx="1">
                  <c:v>Banana</c:v>
                </c:pt>
                <c:pt idx="2">
                  <c:v>Orange/citrus Fruit</c:v>
                </c:pt>
                <c:pt idx="3">
                  <c:v>Papaya</c:v>
                </c:pt>
              </c:strCache>
            </c:strRef>
          </c:cat>
          <c:val>
            <c:numRef>
              <c:f>Sheet4!$T$3:$T$7</c:f>
              <c:numCache>
                <c:formatCode>0.00%</c:formatCode>
                <c:ptCount val="4"/>
                <c:pt idx="0">
                  <c:v>0.28333333333333333</c:v>
                </c:pt>
                <c:pt idx="1">
                  <c:v>0.28333333333333333</c:v>
                </c:pt>
                <c:pt idx="2">
                  <c:v>0.31666666666666665</c:v>
                </c:pt>
                <c:pt idx="3">
                  <c:v>0.11666666666666667</c:v>
                </c:pt>
              </c:numCache>
            </c:numRef>
          </c:val>
          <c:smooth val="0"/>
          <c:extLst>
            <c:ext xmlns:c16="http://schemas.microsoft.com/office/drawing/2014/chart" uri="{C3380CC4-5D6E-409C-BE32-E72D297353CC}">
              <c16:uniqueId val="{00000000-4AA1-4958-ABB4-E17B37A2D9C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496738608"/>
        <c:axId val="496743200"/>
      </c:lineChart>
      <c:catAx>
        <c:axId val="49673860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496743200"/>
        <c:crosses val="autoZero"/>
        <c:auto val="1"/>
        <c:lblAlgn val="ctr"/>
        <c:lblOffset val="100"/>
        <c:noMultiLvlLbl val="0"/>
      </c:catAx>
      <c:valAx>
        <c:axId val="496743200"/>
        <c:scaling>
          <c:orientation val="minMax"/>
        </c:scaling>
        <c:delete val="0"/>
        <c:axPos val="l"/>
        <c:majorGridlines>
          <c:spPr>
            <a:ln w="9525" cap="flat" cmpd="sng" algn="ctr">
              <a:solidFill>
                <a:schemeClr val="lt1">
                  <a:alpha val="2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9673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1.xlsx]MILK EGG ANALYSIS!PivotTable18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u="sng">
                <a:solidFill>
                  <a:schemeClr val="bg1"/>
                </a:solidFill>
              </a:rPr>
              <a:t>MILK CONSUMPTION IN A DAY</a:t>
            </a:r>
            <a:r>
              <a:rPr lang="en-US" u="sng" baseline="0">
                <a:solidFill>
                  <a:schemeClr val="bg1"/>
                </a:solidFill>
              </a:rPr>
              <a:t> OF DIFFERNT AGE GROUP PEOPLE</a:t>
            </a:r>
            <a:endParaRPr lang="en-US" u="sng">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'MILK EGG ANALYSIS'!$B$3:$B$4</c:f>
              <c:strCache>
                <c:ptCount val="1"/>
                <c:pt idx="0">
                  <c:v>19 -45</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'MILK EGG ANALYSIS'!$A$5:$A$9</c:f>
              <c:strCache>
                <c:ptCount val="4"/>
                <c:pt idx="0">
                  <c:v>More than Two Glass</c:v>
                </c:pt>
                <c:pt idx="1">
                  <c:v>One Glass</c:v>
                </c:pt>
                <c:pt idx="2">
                  <c:v>Two Glass</c:v>
                </c:pt>
                <c:pt idx="3">
                  <c:v>(blank)</c:v>
                </c:pt>
              </c:strCache>
            </c:strRef>
          </c:cat>
          <c:val>
            <c:numRef>
              <c:f>'MILK EGG ANALYSIS'!$B$5:$B$9</c:f>
              <c:numCache>
                <c:formatCode>General</c:formatCode>
                <c:ptCount val="4"/>
                <c:pt idx="0">
                  <c:v>2</c:v>
                </c:pt>
                <c:pt idx="1">
                  <c:v>37</c:v>
                </c:pt>
                <c:pt idx="2">
                  <c:v>7</c:v>
                </c:pt>
              </c:numCache>
            </c:numRef>
          </c:val>
          <c:extLst>
            <c:ext xmlns:c16="http://schemas.microsoft.com/office/drawing/2014/chart" uri="{C3380CC4-5D6E-409C-BE32-E72D297353CC}">
              <c16:uniqueId val="{00000000-3C50-4C45-B002-9968E964C372}"/>
            </c:ext>
          </c:extLst>
        </c:ser>
        <c:ser>
          <c:idx val="1"/>
          <c:order val="1"/>
          <c:tx>
            <c:strRef>
              <c:f>'MILK EGG ANALYSIS'!$C$3:$C$4</c:f>
              <c:strCache>
                <c:ptCount val="1"/>
                <c:pt idx="0">
                  <c:v>46-60</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'MILK EGG ANALYSIS'!$A$5:$A$9</c:f>
              <c:strCache>
                <c:ptCount val="4"/>
                <c:pt idx="0">
                  <c:v>More than Two Glass</c:v>
                </c:pt>
                <c:pt idx="1">
                  <c:v>One Glass</c:v>
                </c:pt>
                <c:pt idx="2">
                  <c:v>Two Glass</c:v>
                </c:pt>
                <c:pt idx="3">
                  <c:v>(blank)</c:v>
                </c:pt>
              </c:strCache>
            </c:strRef>
          </c:cat>
          <c:val>
            <c:numRef>
              <c:f>'MILK EGG ANALYSIS'!$C$5:$C$9</c:f>
              <c:numCache>
                <c:formatCode>General</c:formatCode>
                <c:ptCount val="4"/>
                <c:pt idx="1">
                  <c:v>3</c:v>
                </c:pt>
                <c:pt idx="2">
                  <c:v>1</c:v>
                </c:pt>
              </c:numCache>
            </c:numRef>
          </c:val>
          <c:extLst>
            <c:ext xmlns:c16="http://schemas.microsoft.com/office/drawing/2014/chart" uri="{C3380CC4-5D6E-409C-BE32-E72D297353CC}">
              <c16:uniqueId val="{00000001-3C50-4C45-B002-9968E964C372}"/>
            </c:ext>
          </c:extLst>
        </c:ser>
        <c:ser>
          <c:idx val="2"/>
          <c:order val="2"/>
          <c:tx>
            <c:strRef>
              <c:f>'MILK EGG ANALYSIS'!$D$3:$D$4</c:f>
              <c:strCache>
                <c:ptCount val="1"/>
                <c:pt idx="0">
                  <c:v>Above 60</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'MILK EGG ANALYSIS'!$A$5:$A$9</c:f>
              <c:strCache>
                <c:ptCount val="4"/>
                <c:pt idx="0">
                  <c:v>More than Two Glass</c:v>
                </c:pt>
                <c:pt idx="1">
                  <c:v>One Glass</c:v>
                </c:pt>
                <c:pt idx="2">
                  <c:v>Two Glass</c:v>
                </c:pt>
                <c:pt idx="3">
                  <c:v>(blank)</c:v>
                </c:pt>
              </c:strCache>
            </c:strRef>
          </c:cat>
          <c:val>
            <c:numRef>
              <c:f>'MILK EGG ANALYSIS'!$D$5:$D$9</c:f>
              <c:numCache>
                <c:formatCode>General</c:formatCode>
                <c:ptCount val="4"/>
                <c:pt idx="1">
                  <c:v>2</c:v>
                </c:pt>
                <c:pt idx="2">
                  <c:v>3</c:v>
                </c:pt>
              </c:numCache>
            </c:numRef>
          </c:val>
          <c:extLst>
            <c:ext xmlns:c16="http://schemas.microsoft.com/office/drawing/2014/chart" uri="{C3380CC4-5D6E-409C-BE32-E72D297353CC}">
              <c16:uniqueId val="{00000002-3C50-4C45-B002-9968E964C372}"/>
            </c:ext>
          </c:extLst>
        </c:ser>
        <c:ser>
          <c:idx val="3"/>
          <c:order val="3"/>
          <c:tx>
            <c:strRef>
              <c:f>'MILK EGG ANALYSIS'!$E$3:$E$4</c:f>
              <c:strCache>
                <c:ptCount val="1"/>
                <c:pt idx="0">
                  <c:v>Below 18</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'MILK EGG ANALYSIS'!$A$5:$A$9</c:f>
              <c:strCache>
                <c:ptCount val="4"/>
                <c:pt idx="0">
                  <c:v>More than Two Glass</c:v>
                </c:pt>
                <c:pt idx="1">
                  <c:v>One Glass</c:v>
                </c:pt>
                <c:pt idx="2">
                  <c:v>Two Glass</c:v>
                </c:pt>
                <c:pt idx="3">
                  <c:v>(blank)</c:v>
                </c:pt>
              </c:strCache>
            </c:strRef>
          </c:cat>
          <c:val>
            <c:numRef>
              <c:f>'MILK EGG ANALYSIS'!$E$5:$E$9</c:f>
              <c:numCache>
                <c:formatCode>General</c:formatCode>
                <c:ptCount val="4"/>
                <c:pt idx="0">
                  <c:v>2</c:v>
                </c:pt>
                <c:pt idx="1">
                  <c:v>1</c:v>
                </c:pt>
              </c:numCache>
            </c:numRef>
          </c:val>
          <c:extLst>
            <c:ext xmlns:c16="http://schemas.microsoft.com/office/drawing/2014/chart" uri="{C3380CC4-5D6E-409C-BE32-E72D297353CC}">
              <c16:uniqueId val="{00000003-3C50-4C45-B002-9968E964C372}"/>
            </c:ext>
          </c:extLst>
        </c:ser>
        <c:dLbls>
          <c:showLegendKey val="0"/>
          <c:showVal val="1"/>
          <c:showCatName val="0"/>
          <c:showSerName val="0"/>
          <c:showPercent val="0"/>
          <c:showBubbleSize val="0"/>
        </c:dLbls>
        <c:gapWidth val="65"/>
        <c:shape val="box"/>
        <c:axId val="462729344"/>
        <c:axId val="462735904"/>
        <c:axId val="0"/>
      </c:bar3DChart>
      <c:catAx>
        <c:axId val="462729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62735904"/>
        <c:crosses val="autoZero"/>
        <c:auto val="1"/>
        <c:lblAlgn val="ctr"/>
        <c:lblOffset val="100"/>
        <c:noMultiLvlLbl val="0"/>
      </c:catAx>
      <c:valAx>
        <c:axId val="46273590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627293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u="sng"/>
              <a:t>Age group response</a:t>
            </a:r>
          </a:p>
        </c:rich>
      </c:tx>
      <c:overlay val="0"/>
      <c:spPr>
        <a:solidFill>
          <a:schemeClr val="bg1"/>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95751790973078E-2"/>
          <c:y val="0.34799963437406151"/>
          <c:w val="0.62305422697494384"/>
          <c:h val="0.54927462425405782"/>
        </c:manualLayout>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01B-4466-9763-2BABC562172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01B-4466-9763-2BABC562172F}"/>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201B-4466-9763-2BABC562172F}"/>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201B-4466-9763-2BABC562172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'Food survey'!$U$4:$U$7</c:f>
              <c:strCache>
                <c:ptCount val="4"/>
                <c:pt idx="0">
                  <c:v>19-45</c:v>
                </c:pt>
                <c:pt idx="1">
                  <c:v>below 18</c:v>
                </c:pt>
                <c:pt idx="2">
                  <c:v>46-60</c:v>
                </c:pt>
                <c:pt idx="3">
                  <c:v>Above 60</c:v>
                </c:pt>
              </c:strCache>
            </c:strRef>
          </c:cat>
          <c:val>
            <c:numRef>
              <c:f>'Food survey'!$T$4:$T$7</c:f>
              <c:numCache>
                <c:formatCode>General</c:formatCode>
                <c:ptCount val="4"/>
                <c:pt idx="0">
                  <c:v>47</c:v>
                </c:pt>
                <c:pt idx="1">
                  <c:v>4</c:v>
                </c:pt>
                <c:pt idx="2">
                  <c:v>4</c:v>
                </c:pt>
                <c:pt idx="3">
                  <c:v>5</c:v>
                </c:pt>
              </c:numCache>
            </c:numRef>
          </c:val>
          <c:extLst>
            <c:ext xmlns:c16="http://schemas.microsoft.com/office/drawing/2014/chart" uri="{C3380CC4-5D6E-409C-BE32-E72D297353CC}">
              <c16:uniqueId val="{00000008-201B-4466-9763-2BABC562172F}"/>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1.xlsx]Sheet4!PivotTable6</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u="sng">
                <a:solidFill>
                  <a:schemeClr val="tx1"/>
                </a:solidFill>
              </a:rPr>
              <a:t>aGE</a:t>
            </a:r>
            <a:r>
              <a:rPr lang="en-US" u="sng" baseline="0">
                <a:solidFill>
                  <a:schemeClr val="tx1"/>
                </a:solidFill>
              </a:rPr>
              <a:t> GROUP WISE EGG AND MILK CONSUMPTION ANALYSIS</a:t>
            </a:r>
            <a:endParaRPr lang="en-US" u="sng">
              <a:solidFill>
                <a:schemeClr val="tx1"/>
              </a:solidFill>
            </a:endParaRPr>
          </a:p>
        </c:rich>
      </c:tx>
      <c:overlay val="0"/>
      <c:spPr>
        <a:solidFill>
          <a:schemeClr val="accent1">
            <a:lumMod val="60000"/>
            <a:lumOff val="40000"/>
          </a:schemeClr>
        </a:solid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090798614373683E-2"/>
          <c:y val="5.5339378543136392E-2"/>
          <c:w val="0.94129357081347187"/>
          <c:h val="0.72562098843973455"/>
        </c:manualLayout>
      </c:layout>
      <c:barChart>
        <c:barDir val="col"/>
        <c:grouping val="clustered"/>
        <c:varyColors val="0"/>
        <c:ser>
          <c:idx val="0"/>
          <c:order val="0"/>
          <c:tx>
            <c:strRef>
              <c:f>Sheet4!$AA$20:$AA$22</c:f>
              <c:strCache>
                <c:ptCount val="1"/>
                <c:pt idx="0">
                  <c:v>Negative - MILK CONSUMPTION IN A DAY</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Sheet4!$Z$23:$Z$55</c:f>
              <c:multiLvlStrCache>
                <c:ptCount val="17"/>
                <c:lvl>
                  <c:pt idx="0">
                    <c:v>More than Two</c:v>
                  </c:pt>
                  <c:pt idx="1">
                    <c:v>Two</c:v>
                  </c:pt>
                  <c:pt idx="2">
                    <c:v>More than Two</c:v>
                  </c:pt>
                  <c:pt idx="3">
                    <c:v>One</c:v>
                  </c:pt>
                  <c:pt idx="4">
                    <c:v>Two</c:v>
                  </c:pt>
                  <c:pt idx="5">
                    <c:v>One</c:v>
                  </c:pt>
                  <c:pt idx="6">
                    <c:v>Two</c:v>
                  </c:pt>
                  <c:pt idx="7">
                    <c:v>(blank)</c:v>
                  </c:pt>
                  <c:pt idx="8">
                    <c:v>One</c:v>
                  </c:pt>
                  <c:pt idx="9">
                    <c:v>Two</c:v>
                  </c:pt>
                  <c:pt idx="10">
                    <c:v>One</c:v>
                  </c:pt>
                  <c:pt idx="11">
                    <c:v>Two</c:v>
                  </c:pt>
                  <c:pt idx="12">
                    <c:v>One</c:v>
                  </c:pt>
                  <c:pt idx="13">
                    <c:v>Two</c:v>
                  </c:pt>
                  <c:pt idx="14">
                    <c:v>(blank)</c:v>
                  </c:pt>
                  <c:pt idx="15">
                    <c:v>Two</c:v>
                  </c:pt>
                  <c:pt idx="16">
                    <c:v>Two</c:v>
                  </c:pt>
                </c:lvl>
                <c:lvl>
                  <c:pt idx="0">
                    <c:v>More than Two Glass</c:v>
                  </c:pt>
                  <c:pt idx="2">
                    <c:v>One Glass</c:v>
                  </c:pt>
                  <c:pt idx="5">
                    <c:v>Two Glass</c:v>
                  </c:pt>
                  <c:pt idx="7">
                    <c:v>(blank)</c:v>
                  </c:pt>
                  <c:pt idx="8">
                    <c:v>One Glass</c:v>
                  </c:pt>
                  <c:pt idx="9">
                    <c:v>Two Glass</c:v>
                  </c:pt>
                  <c:pt idx="10">
                    <c:v>One Glass</c:v>
                  </c:pt>
                  <c:pt idx="12">
                    <c:v>Two Glass</c:v>
                  </c:pt>
                  <c:pt idx="14">
                    <c:v>More than Two Glass</c:v>
                  </c:pt>
                  <c:pt idx="15">
                    <c:v>One Glass</c:v>
                  </c:pt>
                  <c:pt idx="16">
                    <c:v>(blank)</c:v>
                  </c:pt>
                </c:lvl>
                <c:lvl>
                  <c:pt idx="0">
                    <c:v>19 -45</c:v>
                  </c:pt>
                  <c:pt idx="8">
                    <c:v>46-60</c:v>
                  </c:pt>
                  <c:pt idx="10">
                    <c:v>Above 60</c:v>
                  </c:pt>
                  <c:pt idx="14">
                    <c:v>Below 18</c:v>
                  </c:pt>
                </c:lvl>
              </c:multiLvlStrCache>
            </c:multiLvlStrRef>
          </c:cat>
          <c:val>
            <c:numRef>
              <c:f>Sheet4!$AA$23:$AA$55</c:f>
              <c:numCache>
                <c:formatCode>General</c:formatCode>
                <c:ptCount val="17"/>
                <c:pt idx="0">
                  <c:v>1</c:v>
                </c:pt>
                <c:pt idx="1">
                  <c:v>1</c:v>
                </c:pt>
                <c:pt idx="2">
                  <c:v>4</c:v>
                </c:pt>
                <c:pt idx="3">
                  <c:v>18</c:v>
                </c:pt>
                <c:pt idx="4">
                  <c:v>10</c:v>
                </c:pt>
                <c:pt idx="5">
                  <c:v>1</c:v>
                </c:pt>
                <c:pt idx="6">
                  <c:v>3</c:v>
                </c:pt>
                <c:pt idx="8">
                  <c:v>3</c:v>
                </c:pt>
                <c:pt idx="9">
                  <c:v>1</c:v>
                </c:pt>
                <c:pt idx="13">
                  <c:v>2</c:v>
                </c:pt>
                <c:pt idx="14">
                  <c:v>2</c:v>
                </c:pt>
                <c:pt idx="15">
                  <c:v>1</c:v>
                </c:pt>
              </c:numCache>
            </c:numRef>
          </c:val>
          <c:extLst>
            <c:ext xmlns:c16="http://schemas.microsoft.com/office/drawing/2014/chart" uri="{C3380CC4-5D6E-409C-BE32-E72D297353CC}">
              <c16:uniqueId val="{00000000-5A63-4501-9441-361F45CEEF15}"/>
            </c:ext>
          </c:extLst>
        </c:ser>
        <c:ser>
          <c:idx val="1"/>
          <c:order val="1"/>
          <c:tx>
            <c:strRef>
              <c:f>Sheet4!$AB$20:$AB$22</c:f>
              <c:strCache>
                <c:ptCount val="1"/>
                <c:pt idx="0">
                  <c:v>Negative - EGG CONSUMPTION IN A DAY </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Sheet4!$Z$23:$Z$55</c:f>
              <c:multiLvlStrCache>
                <c:ptCount val="17"/>
                <c:lvl>
                  <c:pt idx="0">
                    <c:v>More than Two</c:v>
                  </c:pt>
                  <c:pt idx="1">
                    <c:v>Two</c:v>
                  </c:pt>
                  <c:pt idx="2">
                    <c:v>More than Two</c:v>
                  </c:pt>
                  <c:pt idx="3">
                    <c:v>One</c:v>
                  </c:pt>
                  <c:pt idx="4">
                    <c:v>Two</c:v>
                  </c:pt>
                  <c:pt idx="5">
                    <c:v>One</c:v>
                  </c:pt>
                  <c:pt idx="6">
                    <c:v>Two</c:v>
                  </c:pt>
                  <c:pt idx="7">
                    <c:v>(blank)</c:v>
                  </c:pt>
                  <c:pt idx="8">
                    <c:v>One</c:v>
                  </c:pt>
                  <c:pt idx="9">
                    <c:v>Two</c:v>
                  </c:pt>
                  <c:pt idx="10">
                    <c:v>One</c:v>
                  </c:pt>
                  <c:pt idx="11">
                    <c:v>Two</c:v>
                  </c:pt>
                  <c:pt idx="12">
                    <c:v>One</c:v>
                  </c:pt>
                  <c:pt idx="13">
                    <c:v>Two</c:v>
                  </c:pt>
                  <c:pt idx="14">
                    <c:v>(blank)</c:v>
                  </c:pt>
                  <c:pt idx="15">
                    <c:v>Two</c:v>
                  </c:pt>
                  <c:pt idx="16">
                    <c:v>Two</c:v>
                  </c:pt>
                </c:lvl>
                <c:lvl>
                  <c:pt idx="0">
                    <c:v>More than Two Glass</c:v>
                  </c:pt>
                  <c:pt idx="2">
                    <c:v>One Glass</c:v>
                  </c:pt>
                  <c:pt idx="5">
                    <c:v>Two Glass</c:v>
                  </c:pt>
                  <c:pt idx="7">
                    <c:v>(blank)</c:v>
                  </c:pt>
                  <c:pt idx="8">
                    <c:v>One Glass</c:v>
                  </c:pt>
                  <c:pt idx="9">
                    <c:v>Two Glass</c:v>
                  </c:pt>
                  <c:pt idx="10">
                    <c:v>One Glass</c:v>
                  </c:pt>
                  <c:pt idx="12">
                    <c:v>Two Glass</c:v>
                  </c:pt>
                  <c:pt idx="14">
                    <c:v>More than Two Glass</c:v>
                  </c:pt>
                  <c:pt idx="15">
                    <c:v>One Glass</c:v>
                  </c:pt>
                  <c:pt idx="16">
                    <c:v>(blank)</c:v>
                  </c:pt>
                </c:lvl>
                <c:lvl>
                  <c:pt idx="0">
                    <c:v>19 -45</c:v>
                  </c:pt>
                  <c:pt idx="8">
                    <c:v>46-60</c:v>
                  </c:pt>
                  <c:pt idx="10">
                    <c:v>Above 60</c:v>
                  </c:pt>
                  <c:pt idx="14">
                    <c:v>Below 18</c:v>
                  </c:pt>
                </c:lvl>
              </c:multiLvlStrCache>
            </c:multiLvlStrRef>
          </c:cat>
          <c:val>
            <c:numRef>
              <c:f>Sheet4!$AB$23:$AB$55</c:f>
              <c:numCache>
                <c:formatCode>General</c:formatCode>
                <c:ptCount val="17"/>
                <c:pt idx="0">
                  <c:v>1</c:v>
                </c:pt>
                <c:pt idx="1">
                  <c:v>1</c:v>
                </c:pt>
                <c:pt idx="2">
                  <c:v>4</c:v>
                </c:pt>
                <c:pt idx="3">
                  <c:v>18</c:v>
                </c:pt>
                <c:pt idx="4">
                  <c:v>10</c:v>
                </c:pt>
                <c:pt idx="5">
                  <c:v>1</c:v>
                </c:pt>
                <c:pt idx="6">
                  <c:v>3</c:v>
                </c:pt>
                <c:pt idx="8">
                  <c:v>3</c:v>
                </c:pt>
                <c:pt idx="9">
                  <c:v>1</c:v>
                </c:pt>
                <c:pt idx="13">
                  <c:v>2</c:v>
                </c:pt>
                <c:pt idx="15">
                  <c:v>1</c:v>
                </c:pt>
                <c:pt idx="16">
                  <c:v>1</c:v>
                </c:pt>
              </c:numCache>
            </c:numRef>
          </c:val>
          <c:extLst>
            <c:ext xmlns:c16="http://schemas.microsoft.com/office/drawing/2014/chart" uri="{C3380CC4-5D6E-409C-BE32-E72D297353CC}">
              <c16:uniqueId val="{00000001-5A63-4501-9441-361F45CEEF15}"/>
            </c:ext>
          </c:extLst>
        </c:ser>
        <c:ser>
          <c:idx val="2"/>
          <c:order val="2"/>
          <c:tx>
            <c:strRef>
              <c:f>Sheet4!$AC$20:$AC$22</c:f>
              <c:strCache>
                <c:ptCount val="1"/>
                <c:pt idx="0">
                  <c:v>Positive - MILK CONSUMPTION IN A DAY</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Sheet4!$Z$23:$Z$55</c:f>
              <c:multiLvlStrCache>
                <c:ptCount val="17"/>
                <c:lvl>
                  <c:pt idx="0">
                    <c:v>More than Two</c:v>
                  </c:pt>
                  <c:pt idx="1">
                    <c:v>Two</c:v>
                  </c:pt>
                  <c:pt idx="2">
                    <c:v>More than Two</c:v>
                  </c:pt>
                  <c:pt idx="3">
                    <c:v>One</c:v>
                  </c:pt>
                  <c:pt idx="4">
                    <c:v>Two</c:v>
                  </c:pt>
                  <c:pt idx="5">
                    <c:v>One</c:v>
                  </c:pt>
                  <c:pt idx="6">
                    <c:v>Two</c:v>
                  </c:pt>
                  <c:pt idx="7">
                    <c:v>(blank)</c:v>
                  </c:pt>
                  <c:pt idx="8">
                    <c:v>One</c:v>
                  </c:pt>
                  <c:pt idx="9">
                    <c:v>Two</c:v>
                  </c:pt>
                  <c:pt idx="10">
                    <c:v>One</c:v>
                  </c:pt>
                  <c:pt idx="11">
                    <c:v>Two</c:v>
                  </c:pt>
                  <c:pt idx="12">
                    <c:v>One</c:v>
                  </c:pt>
                  <c:pt idx="13">
                    <c:v>Two</c:v>
                  </c:pt>
                  <c:pt idx="14">
                    <c:v>(blank)</c:v>
                  </c:pt>
                  <c:pt idx="15">
                    <c:v>Two</c:v>
                  </c:pt>
                  <c:pt idx="16">
                    <c:v>Two</c:v>
                  </c:pt>
                </c:lvl>
                <c:lvl>
                  <c:pt idx="0">
                    <c:v>More than Two Glass</c:v>
                  </c:pt>
                  <c:pt idx="2">
                    <c:v>One Glass</c:v>
                  </c:pt>
                  <c:pt idx="5">
                    <c:v>Two Glass</c:v>
                  </c:pt>
                  <c:pt idx="7">
                    <c:v>(blank)</c:v>
                  </c:pt>
                  <c:pt idx="8">
                    <c:v>One Glass</c:v>
                  </c:pt>
                  <c:pt idx="9">
                    <c:v>Two Glass</c:v>
                  </c:pt>
                  <c:pt idx="10">
                    <c:v>One Glass</c:v>
                  </c:pt>
                  <c:pt idx="12">
                    <c:v>Two Glass</c:v>
                  </c:pt>
                  <c:pt idx="14">
                    <c:v>More than Two Glass</c:v>
                  </c:pt>
                  <c:pt idx="15">
                    <c:v>One Glass</c:v>
                  </c:pt>
                  <c:pt idx="16">
                    <c:v>(blank)</c:v>
                  </c:pt>
                </c:lvl>
                <c:lvl>
                  <c:pt idx="0">
                    <c:v>19 -45</c:v>
                  </c:pt>
                  <c:pt idx="8">
                    <c:v>46-60</c:v>
                  </c:pt>
                  <c:pt idx="10">
                    <c:v>Above 60</c:v>
                  </c:pt>
                  <c:pt idx="14">
                    <c:v>Below 18</c:v>
                  </c:pt>
                </c:lvl>
              </c:multiLvlStrCache>
            </c:multiLvlStrRef>
          </c:cat>
          <c:val>
            <c:numRef>
              <c:f>Sheet4!$AC$23:$AC$55</c:f>
              <c:numCache>
                <c:formatCode>General</c:formatCode>
                <c:ptCount val="17"/>
                <c:pt idx="2">
                  <c:v>1</c:v>
                </c:pt>
                <c:pt idx="3">
                  <c:v>3</c:v>
                </c:pt>
                <c:pt idx="4">
                  <c:v>1</c:v>
                </c:pt>
                <c:pt idx="6">
                  <c:v>3</c:v>
                </c:pt>
                <c:pt idx="10">
                  <c:v>1</c:v>
                </c:pt>
                <c:pt idx="11">
                  <c:v>1</c:v>
                </c:pt>
                <c:pt idx="12">
                  <c:v>1</c:v>
                </c:pt>
              </c:numCache>
            </c:numRef>
          </c:val>
          <c:extLst>
            <c:ext xmlns:c16="http://schemas.microsoft.com/office/drawing/2014/chart" uri="{C3380CC4-5D6E-409C-BE32-E72D297353CC}">
              <c16:uniqueId val="{00000002-5A63-4501-9441-361F45CEEF15}"/>
            </c:ext>
          </c:extLst>
        </c:ser>
        <c:ser>
          <c:idx val="3"/>
          <c:order val="3"/>
          <c:tx>
            <c:strRef>
              <c:f>Sheet4!$AD$20:$AD$22</c:f>
              <c:strCache>
                <c:ptCount val="1"/>
                <c:pt idx="0">
                  <c:v>Positive - EGG CONSUMPTION IN A DAY </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Sheet4!$Z$23:$Z$55</c:f>
              <c:multiLvlStrCache>
                <c:ptCount val="17"/>
                <c:lvl>
                  <c:pt idx="0">
                    <c:v>More than Two</c:v>
                  </c:pt>
                  <c:pt idx="1">
                    <c:v>Two</c:v>
                  </c:pt>
                  <c:pt idx="2">
                    <c:v>More than Two</c:v>
                  </c:pt>
                  <c:pt idx="3">
                    <c:v>One</c:v>
                  </c:pt>
                  <c:pt idx="4">
                    <c:v>Two</c:v>
                  </c:pt>
                  <c:pt idx="5">
                    <c:v>One</c:v>
                  </c:pt>
                  <c:pt idx="6">
                    <c:v>Two</c:v>
                  </c:pt>
                  <c:pt idx="7">
                    <c:v>(blank)</c:v>
                  </c:pt>
                  <c:pt idx="8">
                    <c:v>One</c:v>
                  </c:pt>
                  <c:pt idx="9">
                    <c:v>Two</c:v>
                  </c:pt>
                  <c:pt idx="10">
                    <c:v>One</c:v>
                  </c:pt>
                  <c:pt idx="11">
                    <c:v>Two</c:v>
                  </c:pt>
                  <c:pt idx="12">
                    <c:v>One</c:v>
                  </c:pt>
                  <c:pt idx="13">
                    <c:v>Two</c:v>
                  </c:pt>
                  <c:pt idx="14">
                    <c:v>(blank)</c:v>
                  </c:pt>
                  <c:pt idx="15">
                    <c:v>Two</c:v>
                  </c:pt>
                  <c:pt idx="16">
                    <c:v>Two</c:v>
                  </c:pt>
                </c:lvl>
                <c:lvl>
                  <c:pt idx="0">
                    <c:v>More than Two Glass</c:v>
                  </c:pt>
                  <c:pt idx="2">
                    <c:v>One Glass</c:v>
                  </c:pt>
                  <c:pt idx="5">
                    <c:v>Two Glass</c:v>
                  </c:pt>
                  <c:pt idx="7">
                    <c:v>(blank)</c:v>
                  </c:pt>
                  <c:pt idx="8">
                    <c:v>One Glass</c:v>
                  </c:pt>
                  <c:pt idx="9">
                    <c:v>Two Glass</c:v>
                  </c:pt>
                  <c:pt idx="10">
                    <c:v>One Glass</c:v>
                  </c:pt>
                  <c:pt idx="12">
                    <c:v>Two Glass</c:v>
                  </c:pt>
                  <c:pt idx="14">
                    <c:v>More than Two Glass</c:v>
                  </c:pt>
                  <c:pt idx="15">
                    <c:v>One Glass</c:v>
                  </c:pt>
                  <c:pt idx="16">
                    <c:v>(blank)</c:v>
                  </c:pt>
                </c:lvl>
                <c:lvl>
                  <c:pt idx="0">
                    <c:v>19 -45</c:v>
                  </c:pt>
                  <c:pt idx="8">
                    <c:v>46-60</c:v>
                  </c:pt>
                  <c:pt idx="10">
                    <c:v>Above 60</c:v>
                  </c:pt>
                  <c:pt idx="14">
                    <c:v>Below 18</c:v>
                  </c:pt>
                </c:lvl>
              </c:multiLvlStrCache>
            </c:multiLvlStrRef>
          </c:cat>
          <c:val>
            <c:numRef>
              <c:f>Sheet4!$AD$23:$AD$55</c:f>
              <c:numCache>
                <c:formatCode>General</c:formatCode>
                <c:ptCount val="17"/>
                <c:pt idx="2">
                  <c:v>1</c:v>
                </c:pt>
                <c:pt idx="3">
                  <c:v>3</c:v>
                </c:pt>
                <c:pt idx="4">
                  <c:v>1</c:v>
                </c:pt>
                <c:pt idx="6">
                  <c:v>3</c:v>
                </c:pt>
                <c:pt idx="10">
                  <c:v>1</c:v>
                </c:pt>
                <c:pt idx="11">
                  <c:v>1</c:v>
                </c:pt>
                <c:pt idx="12">
                  <c:v>1</c:v>
                </c:pt>
              </c:numCache>
            </c:numRef>
          </c:val>
          <c:extLst>
            <c:ext xmlns:c16="http://schemas.microsoft.com/office/drawing/2014/chart" uri="{C3380CC4-5D6E-409C-BE32-E72D297353CC}">
              <c16:uniqueId val="{00000003-5A63-4501-9441-361F45CEEF15}"/>
            </c:ext>
          </c:extLst>
        </c:ser>
        <c:dLbls>
          <c:dLblPos val="outEnd"/>
          <c:showLegendKey val="0"/>
          <c:showVal val="1"/>
          <c:showCatName val="0"/>
          <c:showSerName val="0"/>
          <c:showPercent val="0"/>
          <c:showBubbleSize val="0"/>
        </c:dLbls>
        <c:gapWidth val="164"/>
        <c:overlap val="-22"/>
        <c:axId val="517562600"/>
        <c:axId val="517558008"/>
      </c:barChart>
      <c:catAx>
        <c:axId val="51756260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558008"/>
        <c:crosses val="autoZero"/>
        <c:auto val="1"/>
        <c:lblAlgn val="ctr"/>
        <c:lblOffset val="100"/>
        <c:noMultiLvlLbl val="0"/>
      </c:catAx>
      <c:valAx>
        <c:axId val="517558008"/>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562600"/>
        <c:crosses val="autoZero"/>
        <c:crossBetween val="between"/>
      </c:valAx>
      <c:spPr>
        <a:noFill/>
        <a:ln>
          <a:noFill/>
        </a:ln>
        <a:effectLst/>
      </c:spPr>
    </c:plotArea>
    <c:legend>
      <c:legendPos val="r"/>
      <c:layout>
        <c:manualLayout>
          <c:xMode val="edge"/>
          <c:yMode val="edge"/>
          <c:x val="0.64395818015723527"/>
          <c:y val="0.21724954573777849"/>
          <c:w val="0.2389825896033104"/>
          <c:h val="0.233464637265624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1.xlsx]MILK EGG ANALYSIS!PivotTable5</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'MILK EGG ANALYSIS'!$B$25:$B$26</c:f>
              <c:strCache>
                <c:ptCount val="1"/>
                <c:pt idx="0">
                  <c:v>19 -45</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CBC-4651-A29B-6D7A6AC4A56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CBC-4651-A29B-6D7A6AC4A56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CBC-4651-A29B-6D7A6AC4A56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348-46C1-973A-93C8AE306CD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348-46C1-973A-93C8AE306CD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348-46C1-973A-93C8AE306C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'MILK EGG ANALYSIS'!$A$27:$A$33</c:f>
              <c:strCache>
                <c:ptCount val="6"/>
                <c:pt idx="0">
                  <c:v>Central India</c:v>
                </c:pt>
                <c:pt idx="1">
                  <c:v>East India</c:v>
                </c:pt>
                <c:pt idx="2">
                  <c:v>North East India</c:v>
                </c:pt>
                <c:pt idx="3">
                  <c:v>North India</c:v>
                </c:pt>
                <c:pt idx="4">
                  <c:v>South India</c:v>
                </c:pt>
                <c:pt idx="5">
                  <c:v>West India</c:v>
                </c:pt>
              </c:strCache>
            </c:strRef>
          </c:cat>
          <c:val>
            <c:numRef>
              <c:f>'MILK EGG ANALYSIS'!$B$27:$B$33</c:f>
              <c:numCache>
                <c:formatCode>General</c:formatCode>
                <c:ptCount val="6"/>
                <c:pt idx="0">
                  <c:v>1</c:v>
                </c:pt>
                <c:pt idx="1">
                  <c:v>19</c:v>
                </c:pt>
                <c:pt idx="2">
                  <c:v>4</c:v>
                </c:pt>
                <c:pt idx="3">
                  <c:v>8</c:v>
                </c:pt>
                <c:pt idx="4">
                  <c:v>10</c:v>
                </c:pt>
                <c:pt idx="5">
                  <c:v>4</c:v>
                </c:pt>
              </c:numCache>
            </c:numRef>
          </c:val>
          <c:extLst>
            <c:ext xmlns:c16="http://schemas.microsoft.com/office/drawing/2014/chart" uri="{C3380CC4-5D6E-409C-BE32-E72D297353CC}">
              <c16:uniqueId val="{00000006-ECBC-4651-A29B-6D7A6AC4A56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2727783063106832"/>
          <c:y val="0.68857538641003213"/>
          <c:w val="0.21445310338778348"/>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1.xlsx]Sheet4!PivotTable7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Sheet4!$B$24</c:f>
              <c:strCache>
                <c:ptCount val="1"/>
                <c:pt idx="0">
                  <c:v>FRUIT PREFERENCE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Sheet4!$A$25:$A$92</c:f>
              <c:multiLvlStrCache>
                <c:ptCount val="29"/>
                <c:lvl>
                  <c:pt idx="0">
                    <c:v>Negative</c:v>
                  </c:pt>
                  <c:pt idx="1">
                    <c:v>Negative</c:v>
                  </c:pt>
                  <c:pt idx="2">
                    <c:v>Negative</c:v>
                  </c:pt>
                  <c:pt idx="3">
                    <c:v>Positive</c:v>
                  </c:pt>
                  <c:pt idx="4">
                    <c:v>Negative</c:v>
                  </c:pt>
                  <c:pt idx="5">
                    <c:v>Positive</c:v>
                  </c:pt>
                  <c:pt idx="6">
                    <c:v>Negative</c:v>
                  </c:pt>
                  <c:pt idx="7">
                    <c:v>Positive</c:v>
                  </c:pt>
                  <c:pt idx="8">
                    <c:v>Negative</c:v>
                  </c:pt>
                  <c:pt idx="9">
                    <c:v>Negative</c:v>
                  </c:pt>
                  <c:pt idx="10">
                    <c:v>Negative</c:v>
                  </c:pt>
                  <c:pt idx="11">
                    <c:v>Negative</c:v>
                  </c:pt>
                  <c:pt idx="12">
                    <c:v>Negative</c:v>
                  </c:pt>
                  <c:pt idx="13">
                    <c:v>Negative</c:v>
                  </c:pt>
                  <c:pt idx="14">
                    <c:v>Negative</c:v>
                  </c:pt>
                  <c:pt idx="15">
                    <c:v>Negative</c:v>
                  </c:pt>
                  <c:pt idx="16">
                    <c:v>Positive</c:v>
                  </c:pt>
                  <c:pt idx="17">
                    <c:v>Negative</c:v>
                  </c:pt>
                  <c:pt idx="18">
                    <c:v>Positive</c:v>
                  </c:pt>
                  <c:pt idx="19">
                    <c:v>Positive</c:v>
                  </c:pt>
                  <c:pt idx="20">
                    <c:v>Negative</c:v>
                  </c:pt>
                  <c:pt idx="21">
                    <c:v>Positive</c:v>
                  </c:pt>
                  <c:pt idx="22">
                    <c:v>Negative</c:v>
                  </c:pt>
                  <c:pt idx="23">
                    <c:v>Negative</c:v>
                  </c:pt>
                  <c:pt idx="24">
                    <c:v>Negative</c:v>
                  </c:pt>
                  <c:pt idx="25">
                    <c:v>Positive</c:v>
                  </c:pt>
                  <c:pt idx="26">
                    <c:v>Negative</c:v>
                  </c:pt>
                  <c:pt idx="27">
                    <c:v>Positive</c:v>
                  </c:pt>
                  <c:pt idx="28">
                    <c:v>Negative</c:v>
                  </c:pt>
                </c:lvl>
                <c:lvl>
                  <c:pt idx="0">
                    <c:v>More than Two</c:v>
                  </c:pt>
                  <c:pt idx="1">
                    <c:v>Two</c:v>
                  </c:pt>
                  <c:pt idx="2">
                    <c:v>More than Two</c:v>
                  </c:pt>
                  <c:pt idx="4">
                    <c:v>One</c:v>
                  </c:pt>
                  <c:pt idx="6">
                    <c:v>Two</c:v>
                  </c:pt>
                  <c:pt idx="7">
                    <c:v>Two</c:v>
                  </c:pt>
                  <c:pt idx="8">
                    <c:v>More than Two</c:v>
                  </c:pt>
                  <c:pt idx="9">
                    <c:v>One</c:v>
                  </c:pt>
                  <c:pt idx="10">
                    <c:v>Two</c:v>
                  </c:pt>
                  <c:pt idx="11">
                    <c:v>One</c:v>
                  </c:pt>
                  <c:pt idx="12">
                    <c:v>Two</c:v>
                  </c:pt>
                  <c:pt idx="13">
                    <c:v>(blank)</c:v>
                  </c:pt>
                  <c:pt idx="14">
                    <c:v>More than Two</c:v>
                  </c:pt>
                  <c:pt idx="15">
                    <c:v>One</c:v>
                  </c:pt>
                  <c:pt idx="17">
                    <c:v>Two</c:v>
                  </c:pt>
                  <c:pt idx="19">
                    <c:v>One</c:v>
                  </c:pt>
                  <c:pt idx="20">
                    <c:v>Two</c:v>
                  </c:pt>
                  <c:pt idx="22">
                    <c:v>Two</c:v>
                  </c:pt>
                  <c:pt idx="23">
                    <c:v>(blank)</c:v>
                  </c:pt>
                  <c:pt idx="24">
                    <c:v>One</c:v>
                  </c:pt>
                  <c:pt idx="26">
                    <c:v>Two</c:v>
                  </c:pt>
                  <c:pt idx="28">
                    <c:v>(blank)</c:v>
                  </c:pt>
                </c:lvl>
                <c:lvl>
                  <c:pt idx="0">
                    <c:v>More than Two Glass</c:v>
                  </c:pt>
                  <c:pt idx="2">
                    <c:v>One Glass</c:v>
                  </c:pt>
                  <c:pt idx="7">
                    <c:v>Two Glass</c:v>
                  </c:pt>
                  <c:pt idx="8">
                    <c:v>One Glass</c:v>
                  </c:pt>
                  <c:pt idx="11">
                    <c:v>Two Glass</c:v>
                  </c:pt>
                  <c:pt idx="13">
                    <c:v>More than Two Glass</c:v>
                  </c:pt>
                  <c:pt idx="14">
                    <c:v>One Glass</c:v>
                  </c:pt>
                  <c:pt idx="19">
                    <c:v>Two Glass</c:v>
                  </c:pt>
                  <c:pt idx="22">
                    <c:v>(blank)</c:v>
                  </c:pt>
                  <c:pt idx="23">
                    <c:v>More than Two Glass</c:v>
                  </c:pt>
                  <c:pt idx="24">
                    <c:v>One Glass</c:v>
                  </c:pt>
                  <c:pt idx="28">
                    <c:v>(blank)</c:v>
                  </c:pt>
                </c:lvl>
                <c:lvl>
                  <c:pt idx="0">
                    <c:v>Apple</c:v>
                  </c:pt>
                  <c:pt idx="8">
                    <c:v>Banana</c:v>
                  </c:pt>
                  <c:pt idx="13">
                    <c:v>Orange/citrus Fruit</c:v>
                  </c:pt>
                  <c:pt idx="23">
                    <c:v>Papaya</c:v>
                  </c:pt>
                </c:lvl>
              </c:multiLvlStrCache>
            </c:multiLvlStrRef>
          </c:cat>
          <c:val>
            <c:numRef>
              <c:f>Sheet4!$B$25:$B$92</c:f>
              <c:numCache>
                <c:formatCode>General</c:formatCode>
                <c:ptCount val="29"/>
                <c:pt idx="0">
                  <c:v>1</c:v>
                </c:pt>
                <c:pt idx="1">
                  <c:v>1</c:v>
                </c:pt>
                <c:pt idx="2">
                  <c:v>2</c:v>
                </c:pt>
                <c:pt idx="3">
                  <c:v>1</c:v>
                </c:pt>
                <c:pt idx="4">
                  <c:v>6</c:v>
                </c:pt>
                <c:pt idx="5">
                  <c:v>2</c:v>
                </c:pt>
                <c:pt idx="6">
                  <c:v>3</c:v>
                </c:pt>
                <c:pt idx="7">
                  <c:v>1</c:v>
                </c:pt>
                <c:pt idx="8">
                  <c:v>1</c:v>
                </c:pt>
                <c:pt idx="9">
                  <c:v>10</c:v>
                </c:pt>
                <c:pt idx="10">
                  <c:v>4</c:v>
                </c:pt>
                <c:pt idx="11">
                  <c:v>1</c:v>
                </c:pt>
                <c:pt idx="12">
                  <c:v>1</c:v>
                </c:pt>
                <c:pt idx="13">
                  <c:v>1</c:v>
                </c:pt>
                <c:pt idx="14">
                  <c:v>1</c:v>
                </c:pt>
                <c:pt idx="15">
                  <c:v>4</c:v>
                </c:pt>
                <c:pt idx="16">
                  <c:v>1</c:v>
                </c:pt>
                <c:pt idx="17">
                  <c:v>2</c:v>
                </c:pt>
                <c:pt idx="18">
                  <c:v>1</c:v>
                </c:pt>
                <c:pt idx="19">
                  <c:v>1</c:v>
                </c:pt>
                <c:pt idx="20">
                  <c:v>5</c:v>
                </c:pt>
                <c:pt idx="21">
                  <c:v>2</c:v>
                </c:pt>
                <c:pt idx="22">
                  <c:v>1</c:v>
                </c:pt>
                <c:pt idx="23">
                  <c:v>1</c:v>
                </c:pt>
                <c:pt idx="24">
                  <c:v>1</c:v>
                </c:pt>
                <c:pt idx="25">
                  <c:v>1</c:v>
                </c:pt>
                <c:pt idx="26">
                  <c:v>2</c:v>
                </c:pt>
                <c:pt idx="27">
                  <c:v>1</c:v>
                </c:pt>
                <c:pt idx="28">
                  <c:v>1</c:v>
                </c:pt>
              </c:numCache>
            </c:numRef>
          </c:val>
          <c:extLst>
            <c:ext xmlns:c16="http://schemas.microsoft.com/office/drawing/2014/chart" uri="{C3380CC4-5D6E-409C-BE32-E72D297353CC}">
              <c16:uniqueId val="{00000000-B3BC-4439-8F9C-737BC4385102}"/>
            </c:ext>
          </c:extLst>
        </c:ser>
        <c:ser>
          <c:idx val="1"/>
          <c:order val="1"/>
          <c:tx>
            <c:strRef>
              <c:f>Sheet4!$C$24</c:f>
              <c:strCache>
                <c:ptCount val="1"/>
                <c:pt idx="0">
                  <c:v>MILK PREFERENCE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Sheet4!$A$25:$A$92</c:f>
              <c:multiLvlStrCache>
                <c:ptCount val="29"/>
                <c:lvl>
                  <c:pt idx="0">
                    <c:v>Negative</c:v>
                  </c:pt>
                  <c:pt idx="1">
                    <c:v>Negative</c:v>
                  </c:pt>
                  <c:pt idx="2">
                    <c:v>Negative</c:v>
                  </c:pt>
                  <c:pt idx="3">
                    <c:v>Positive</c:v>
                  </c:pt>
                  <c:pt idx="4">
                    <c:v>Negative</c:v>
                  </c:pt>
                  <c:pt idx="5">
                    <c:v>Positive</c:v>
                  </c:pt>
                  <c:pt idx="6">
                    <c:v>Negative</c:v>
                  </c:pt>
                  <c:pt idx="7">
                    <c:v>Positive</c:v>
                  </c:pt>
                  <c:pt idx="8">
                    <c:v>Negative</c:v>
                  </c:pt>
                  <c:pt idx="9">
                    <c:v>Negative</c:v>
                  </c:pt>
                  <c:pt idx="10">
                    <c:v>Negative</c:v>
                  </c:pt>
                  <c:pt idx="11">
                    <c:v>Negative</c:v>
                  </c:pt>
                  <c:pt idx="12">
                    <c:v>Negative</c:v>
                  </c:pt>
                  <c:pt idx="13">
                    <c:v>Negative</c:v>
                  </c:pt>
                  <c:pt idx="14">
                    <c:v>Negative</c:v>
                  </c:pt>
                  <c:pt idx="15">
                    <c:v>Negative</c:v>
                  </c:pt>
                  <c:pt idx="16">
                    <c:v>Positive</c:v>
                  </c:pt>
                  <c:pt idx="17">
                    <c:v>Negative</c:v>
                  </c:pt>
                  <c:pt idx="18">
                    <c:v>Positive</c:v>
                  </c:pt>
                  <c:pt idx="19">
                    <c:v>Positive</c:v>
                  </c:pt>
                  <c:pt idx="20">
                    <c:v>Negative</c:v>
                  </c:pt>
                  <c:pt idx="21">
                    <c:v>Positive</c:v>
                  </c:pt>
                  <c:pt idx="22">
                    <c:v>Negative</c:v>
                  </c:pt>
                  <c:pt idx="23">
                    <c:v>Negative</c:v>
                  </c:pt>
                  <c:pt idx="24">
                    <c:v>Negative</c:v>
                  </c:pt>
                  <c:pt idx="25">
                    <c:v>Positive</c:v>
                  </c:pt>
                  <c:pt idx="26">
                    <c:v>Negative</c:v>
                  </c:pt>
                  <c:pt idx="27">
                    <c:v>Positive</c:v>
                  </c:pt>
                  <c:pt idx="28">
                    <c:v>Negative</c:v>
                  </c:pt>
                </c:lvl>
                <c:lvl>
                  <c:pt idx="0">
                    <c:v>More than Two</c:v>
                  </c:pt>
                  <c:pt idx="1">
                    <c:v>Two</c:v>
                  </c:pt>
                  <c:pt idx="2">
                    <c:v>More than Two</c:v>
                  </c:pt>
                  <c:pt idx="4">
                    <c:v>One</c:v>
                  </c:pt>
                  <c:pt idx="6">
                    <c:v>Two</c:v>
                  </c:pt>
                  <c:pt idx="7">
                    <c:v>Two</c:v>
                  </c:pt>
                  <c:pt idx="8">
                    <c:v>More than Two</c:v>
                  </c:pt>
                  <c:pt idx="9">
                    <c:v>One</c:v>
                  </c:pt>
                  <c:pt idx="10">
                    <c:v>Two</c:v>
                  </c:pt>
                  <c:pt idx="11">
                    <c:v>One</c:v>
                  </c:pt>
                  <c:pt idx="12">
                    <c:v>Two</c:v>
                  </c:pt>
                  <c:pt idx="13">
                    <c:v>(blank)</c:v>
                  </c:pt>
                  <c:pt idx="14">
                    <c:v>More than Two</c:v>
                  </c:pt>
                  <c:pt idx="15">
                    <c:v>One</c:v>
                  </c:pt>
                  <c:pt idx="17">
                    <c:v>Two</c:v>
                  </c:pt>
                  <c:pt idx="19">
                    <c:v>One</c:v>
                  </c:pt>
                  <c:pt idx="20">
                    <c:v>Two</c:v>
                  </c:pt>
                  <c:pt idx="22">
                    <c:v>Two</c:v>
                  </c:pt>
                  <c:pt idx="23">
                    <c:v>(blank)</c:v>
                  </c:pt>
                  <c:pt idx="24">
                    <c:v>One</c:v>
                  </c:pt>
                  <c:pt idx="26">
                    <c:v>Two</c:v>
                  </c:pt>
                  <c:pt idx="28">
                    <c:v>(blank)</c:v>
                  </c:pt>
                </c:lvl>
                <c:lvl>
                  <c:pt idx="0">
                    <c:v>More than Two Glass</c:v>
                  </c:pt>
                  <c:pt idx="2">
                    <c:v>One Glass</c:v>
                  </c:pt>
                  <c:pt idx="7">
                    <c:v>Two Glass</c:v>
                  </c:pt>
                  <c:pt idx="8">
                    <c:v>One Glass</c:v>
                  </c:pt>
                  <c:pt idx="11">
                    <c:v>Two Glass</c:v>
                  </c:pt>
                  <c:pt idx="13">
                    <c:v>More than Two Glass</c:v>
                  </c:pt>
                  <c:pt idx="14">
                    <c:v>One Glass</c:v>
                  </c:pt>
                  <c:pt idx="19">
                    <c:v>Two Glass</c:v>
                  </c:pt>
                  <c:pt idx="22">
                    <c:v>(blank)</c:v>
                  </c:pt>
                  <c:pt idx="23">
                    <c:v>More than Two Glass</c:v>
                  </c:pt>
                  <c:pt idx="24">
                    <c:v>One Glass</c:v>
                  </c:pt>
                  <c:pt idx="28">
                    <c:v>(blank)</c:v>
                  </c:pt>
                </c:lvl>
                <c:lvl>
                  <c:pt idx="0">
                    <c:v>Apple</c:v>
                  </c:pt>
                  <c:pt idx="8">
                    <c:v>Banana</c:v>
                  </c:pt>
                  <c:pt idx="13">
                    <c:v>Orange/citrus Fruit</c:v>
                  </c:pt>
                  <c:pt idx="23">
                    <c:v>Papaya</c:v>
                  </c:pt>
                </c:lvl>
              </c:multiLvlStrCache>
            </c:multiLvlStrRef>
          </c:cat>
          <c:val>
            <c:numRef>
              <c:f>Sheet4!$C$25:$C$92</c:f>
              <c:numCache>
                <c:formatCode>General</c:formatCode>
                <c:ptCount val="29"/>
                <c:pt idx="0">
                  <c:v>1</c:v>
                </c:pt>
                <c:pt idx="1">
                  <c:v>1</c:v>
                </c:pt>
                <c:pt idx="2">
                  <c:v>2</c:v>
                </c:pt>
                <c:pt idx="3">
                  <c:v>1</c:v>
                </c:pt>
                <c:pt idx="4">
                  <c:v>6</c:v>
                </c:pt>
                <c:pt idx="5">
                  <c:v>2</c:v>
                </c:pt>
                <c:pt idx="6">
                  <c:v>3</c:v>
                </c:pt>
                <c:pt idx="7">
                  <c:v>1</c:v>
                </c:pt>
                <c:pt idx="8">
                  <c:v>1</c:v>
                </c:pt>
                <c:pt idx="9">
                  <c:v>10</c:v>
                </c:pt>
                <c:pt idx="10">
                  <c:v>4</c:v>
                </c:pt>
                <c:pt idx="11">
                  <c:v>1</c:v>
                </c:pt>
                <c:pt idx="12">
                  <c:v>1</c:v>
                </c:pt>
                <c:pt idx="13">
                  <c:v>1</c:v>
                </c:pt>
                <c:pt idx="14">
                  <c:v>1</c:v>
                </c:pt>
                <c:pt idx="15">
                  <c:v>4</c:v>
                </c:pt>
                <c:pt idx="16">
                  <c:v>1</c:v>
                </c:pt>
                <c:pt idx="17">
                  <c:v>2</c:v>
                </c:pt>
                <c:pt idx="18">
                  <c:v>1</c:v>
                </c:pt>
                <c:pt idx="19">
                  <c:v>1</c:v>
                </c:pt>
                <c:pt idx="20">
                  <c:v>5</c:v>
                </c:pt>
                <c:pt idx="21">
                  <c:v>2</c:v>
                </c:pt>
                <c:pt idx="23">
                  <c:v>1</c:v>
                </c:pt>
                <c:pt idx="24">
                  <c:v>1</c:v>
                </c:pt>
                <c:pt idx="25">
                  <c:v>1</c:v>
                </c:pt>
                <c:pt idx="26">
                  <c:v>2</c:v>
                </c:pt>
                <c:pt idx="27">
                  <c:v>1</c:v>
                </c:pt>
              </c:numCache>
            </c:numRef>
          </c:val>
          <c:extLst>
            <c:ext xmlns:c16="http://schemas.microsoft.com/office/drawing/2014/chart" uri="{C3380CC4-5D6E-409C-BE32-E72D297353CC}">
              <c16:uniqueId val="{00000001-B3BC-4439-8F9C-737BC4385102}"/>
            </c:ext>
          </c:extLst>
        </c:ser>
        <c:ser>
          <c:idx val="2"/>
          <c:order val="2"/>
          <c:tx>
            <c:strRef>
              <c:f>Sheet4!$D$24</c:f>
              <c:strCache>
                <c:ptCount val="1"/>
                <c:pt idx="0">
                  <c:v>NO. OF EGG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Sheet4!$A$25:$A$92</c:f>
              <c:multiLvlStrCache>
                <c:ptCount val="29"/>
                <c:lvl>
                  <c:pt idx="0">
                    <c:v>Negative</c:v>
                  </c:pt>
                  <c:pt idx="1">
                    <c:v>Negative</c:v>
                  </c:pt>
                  <c:pt idx="2">
                    <c:v>Negative</c:v>
                  </c:pt>
                  <c:pt idx="3">
                    <c:v>Positive</c:v>
                  </c:pt>
                  <c:pt idx="4">
                    <c:v>Negative</c:v>
                  </c:pt>
                  <c:pt idx="5">
                    <c:v>Positive</c:v>
                  </c:pt>
                  <c:pt idx="6">
                    <c:v>Negative</c:v>
                  </c:pt>
                  <c:pt idx="7">
                    <c:v>Positive</c:v>
                  </c:pt>
                  <c:pt idx="8">
                    <c:v>Negative</c:v>
                  </c:pt>
                  <c:pt idx="9">
                    <c:v>Negative</c:v>
                  </c:pt>
                  <c:pt idx="10">
                    <c:v>Negative</c:v>
                  </c:pt>
                  <c:pt idx="11">
                    <c:v>Negative</c:v>
                  </c:pt>
                  <c:pt idx="12">
                    <c:v>Negative</c:v>
                  </c:pt>
                  <c:pt idx="13">
                    <c:v>Negative</c:v>
                  </c:pt>
                  <c:pt idx="14">
                    <c:v>Negative</c:v>
                  </c:pt>
                  <c:pt idx="15">
                    <c:v>Negative</c:v>
                  </c:pt>
                  <c:pt idx="16">
                    <c:v>Positive</c:v>
                  </c:pt>
                  <c:pt idx="17">
                    <c:v>Negative</c:v>
                  </c:pt>
                  <c:pt idx="18">
                    <c:v>Positive</c:v>
                  </c:pt>
                  <c:pt idx="19">
                    <c:v>Positive</c:v>
                  </c:pt>
                  <c:pt idx="20">
                    <c:v>Negative</c:v>
                  </c:pt>
                  <c:pt idx="21">
                    <c:v>Positive</c:v>
                  </c:pt>
                  <c:pt idx="22">
                    <c:v>Negative</c:v>
                  </c:pt>
                  <c:pt idx="23">
                    <c:v>Negative</c:v>
                  </c:pt>
                  <c:pt idx="24">
                    <c:v>Negative</c:v>
                  </c:pt>
                  <c:pt idx="25">
                    <c:v>Positive</c:v>
                  </c:pt>
                  <c:pt idx="26">
                    <c:v>Negative</c:v>
                  </c:pt>
                  <c:pt idx="27">
                    <c:v>Positive</c:v>
                  </c:pt>
                  <c:pt idx="28">
                    <c:v>Negative</c:v>
                  </c:pt>
                </c:lvl>
                <c:lvl>
                  <c:pt idx="0">
                    <c:v>More than Two</c:v>
                  </c:pt>
                  <c:pt idx="1">
                    <c:v>Two</c:v>
                  </c:pt>
                  <c:pt idx="2">
                    <c:v>More than Two</c:v>
                  </c:pt>
                  <c:pt idx="4">
                    <c:v>One</c:v>
                  </c:pt>
                  <c:pt idx="6">
                    <c:v>Two</c:v>
                  </c:pt>
                  <c:pt idx="7">
                    <c:v>Two</c:v>
                  </c:pt>
                  <c:pt idx="8">
                    <c:v>More than Two</c:v>
                  </c:pt>
                  <c:pt idx="9">
                    <c:v>One</c:v>
                  </c:pt>
                  <c:pt idx="10">
                    <c:v>Two</c:v>
                  </c:pt>
                  <c:pt idx="11">
                    <c:v>One</c:v>
                  </c:pt>
                  <c:pt idx="12">
                    <c:v>Two</c:v>
                  </c:pt>
                  <c:pt idx="13">
                    <c:v>(blank)</c:v>
                  </c:pt>
                  <c:pt idx="14">
                    <c:v>More than Two</c:v>
                  </c:pt>
                  <c:pt idx="15">
                    <c:v>One</c:v>
                  </c:pt>
                  <c:pt idx="17">
                    <c:v>Two</c:v>
                  </c:pt>
                  <c:pt idx="19">
                    <c:v>One</c:v>
                  </c:pt>
                  <c:pt idx="20">
                    <c:v>Two</c:v>
                  </c:pt>
                  <c:pt idx="22">
                    <c:v>Two</c:v>
                  </c:pt>
                  <c:pt idx="23">
                    <c:v>(blank)</c:v>
                  </c:pt>
                  <c:pt idx="24">
                    <c:v>One</c:v>
                  </c:pt>
                  <c:pt idx="26">
                    <c:v>Two</c:v>
                  </c:pt>
                  <c:pt idx="28">
                    <c:v>(blank)</c:v>
                  </c:pt>
                </c:lvl>
                <c:lvl>
                  <c:pt idx="0">
                    <c:v>More than Two Glass</c:v>
                  </c:pt>
                  <c:pt idx="2">
                    <c:v>One Glass</c:v>
                  </c:pt>
                  <c:pt idx="7">
                    <c:v>Two Glass</c:v>
                  </c:pt>
                  <c:pt idx="8">
                    <c:v>One Glass</c:v>
                  </c:pt>
                  <c:pt idx="11">
                    <c:v>Two Glass</c:v>
                  </c:pt>
                  <c:pt idx="13">
                    <c:v>More than Two Glass</c:v>
                  </c:pt>
                  <c:pt idx="14">
                    <c:v>One Glass</c:v>
                  </c:pt>
                  <c:pt idx="19">
                    <c:v>Two Glass</c:v>
                  </c:pt>
                  <c:pt idx="22">
                    <c:v>(blank)</c:v>
                  </c:pt>
                  <c:pt idx="23">
                    <c:v>More than Two Glass</c:v>
                  </c:pt>
                  <c:pt idx="24">
                    <c:v>One Glass</c:v>
                  </c:pt>
                  <c:pt idx="28">
                    <c:v>(blank)</c:v>
                  </c:pt>
                </c:lvl>
                <c:lvl>
                  <c:pt idx="0">
                    <c:v>Apple</c:v>
                  </c:pt>
                  <c:pt idx="8">
                    <c:v>Banana</c:v>
                  </c:pt>
                  <c:pt idx="13">
                    <c:v>Orange/citrus Fruit</c:v>
                  </c:pt>
                  <c:pt idx="23">
                    <c:v>Papaya</c:v>
                  </c:pt>
                </c:lvl>
              </c:multiLvlStrCache>
            </c:multiLvlStrRef>
          </c:cat>
          <c:val>
            <c:numRef>
              <c:f>Sheet4!$D$25:$D$92</c:f>
              <c:numCache>
                <c:formatCode>General</c:formatCode>
                <c:ptCount val="29"/>
                <c:pt idx="0">
                  <c:v>1</c:v>
                </c:pt>
                <c:pt idx="1">
                  <c:v>1</c:v>
                </c:pt>
                <c:pt idx="2">
                  <c:v>2</c:v>
                </c:pt>
                <c:pt idx="3">
                  <c:v>1</c:v>
                </c:pt>
                <c:pt idx="4">
                  <c:v>6</c:v>
                </c:pt>
                <c:pt idx="5">
                  <c:v>2</c:v>
                </c:pt>
                <c:pt idx="6">
                  <c:v>3</c:v>
                </c:pt>
                <c:pt idx="7">
                  <c:v>1</c:v>
                </c:pt>
                <c:pt idx="8">
                  <c:v>1</c:v>
                </c:pt>
                <c:pt idx="9">
                  <c:v>10</c:v>
                </c:pt>
                <c:pt idx="10">
                  <c:v>4</c:v>
                </c:pt>
                <c:pt idx="11">
                  <c:v>1</c:v>
                </c:pt>
                <c:pt idx="12">
                  <c:v>1</c:v>
                </c:pt>
                <c:pt idx="14">
                  <c:v>1</c:v>
                </c:pt>
                <c:pt idx="15">
                  <c:v>4</c:v>
                </c:pt>
                <c:pt idx="16">
                  <c:v>1</c:v>
                </c:pt>
                <c:pt idx="17">
                  <c:v>2</c:v>
                </c:pt>
                <c:pt idx="18">
                  <c:v>1</c:v>
                </c:pt>
                <c:pt idx="19">
                  <c:v>1</c:v>
                </c:pt>
                <c:pt idx="20">
                  <c:v>5</c:v>
                </c:pt>
                <c:pt idx="21">
                  <c:v>2</c:v>
                </c:pt>
                <c:pt idx="22">
                  <c:v>1</c:v>
                </c:pt>
                <c:pt idx="24">
                  <c:v>1</c:v>
                </c:pt>
                <c:pt idx="25">
                  <c:v>1</c:v>
                </c:pt>
                <c:pt idx="26">
                  <c:v>2</c:v>
                </c:pt>
                <c:pt idx="27">
                  <c:v>1</c:v>
                </c:pt>
              </c:numCache>
            </c:numRef>
          </c:val>
          <c:extLst>
            <c:ext xmlns:c16="http://schemas.microsoft.com/office/drawing/2014/chart" uri="{C3380CC4-5D6E-409C-BE32-E72D297353CC}">
              <c16:uniqueId val="{00000002-B3BC-4439-8F9C-737BC4385102}"/>
            </c:ext>
          </c:extLst>
        </c:ser>
        <c:dLbls>
          <c:dLblPos val="outEnd"/>
          <c:showLegendKey val="0"/>
          <c:showVal val="1"/>
          <c:showCatName val="0"/>
          <c:showSerName val="0"/>
          <c:showPercent val="0"/>
          <c:showBubbleSize val="0"/>
        </c:dLbls>
        <c:gapWidth val="219"/>
        <c:overlap val="-27"/>
        <c:axId val="512875760"/>
        <c:axId val="512868544"/>
      </c:barChart>
      <c:catAx>
        <c:axId val="51287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68544"/>
        <c:crosses val="autoZero"/>
        <c:auto val="1"/>
        <c:lblAlgn val="ctr"/>
        <c:lblOffset val="100"/>
        <c:noMultiLvlLbl val="0"/>
      </c:catAx>
      <c:valAx>
        <c:axId val="51286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75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1.xlsx]Sheet4!PivotTable18</c:name>
    <c:fmtId val="0"/>
  </c:pivotSource>
  <c:chart>
    <c:autoTitleDeleted val="1"/>
    <c:pivotFmts>
      <c:pivotFmt>
        <c:idx val="0"/>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Sheet4!$AG$2:$AG$3</c:f>
              <c:strCache>
                <c:ptCount val="1"/>
                <c:pt idx="0">
                  <c:v>Negative</c:v>
                </c:pt>
              </c:strCache>
            </c:strRef>
          </c:tx>
          <c:spPr>
            <a:gradFill>
              <a:gsLst>
                <a:gs pos="100000">
                  <a:schemeClr val="accent1">
                    <a:alpha val="0"/>
                  </a:schemeClr>
                </a:gs>
                <a:gs pos="50000">
                  <a:schemeClr val="accent1"/>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Sheet4!$AF$4:$AF$7</c:f>
              <c:multiLvlStrCache>
                <c:ptCount val="2"/>
                <c:lvl>
                  <c:pt idx="0">
                    <c:v>Almonds</c:v>
                  </c:pt>
                  <c:pt idx="1">
                    <c:v>Almonds;Dates</c:v>
                  </c:pt>
                </c:lvl>
                <c:lvl>
                  <c:pt idx="0">
                    <c:v>Central India</c:v>
                  </c:pt>
                </c:lvl>
              </c:multiLvlStrCache>
            </c:multiLvlStrRef>
          </c:cat>
          <c:val>
            <c:numRef>
              <c:f>Sheet4!$AG$4:$AG$7</c:f>
              <c:numCache>
                <c:formatCode>0%</c:formatCode>
                <c:ptCount val="2"/>
                <c:pt idx="0">
                  <c:v>0</c:v>
                </c:pt>
                <c:pt idx="1">
                  <c:v>0.5</c:v>
                </c:pt>
              </c:numCache>
            </c:numRef>
          </c:val>
          <c:extLst>
            <c:ext xmlns:c16="http://schemas.microsoft.com/office/drawing/2014/chart" uri="{C3380CC4-5D6E-409C-BE32-E72D297353CC}">
              <c16:uniqueId val="{00000000-8C91-4536-BFF9-732E76C09919}"/>
            </c:ext>
          </c:extLst>
        </c:ser>
        <c:ser>
          <c:idx val="1"/>
          <c:order val="1"/>
          <c:tx>
            <c:strRef>
              <c:f>Sheet4!$AH$2:$AH$3</c:f>
              <c:strCache>
                <c:ptCount val="1"/>
                <c:pt idx="0">
                  <c:v>Positive</c:v>
                </c:pt>
              </c:strCache>
            </c:strRef>
          </c:tx>
          <c:spPr>
            <a:gradFill>
              <a:gsLst>
                <a:gs pos="100000">
                  <a:schemeClr val="accent2">
                    <a:alpha val="0"/>
                  </a:schemeClr>
                </a:gs>
                <a:gs pos="50000">
                  <a:schemeClr val="accent2"/>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Sheet4!$AF$4:$AF$7</c:f>
              <c:multiLvlStrCache>
                <c:ptCount val="2"/>
                <c:lvl>
                  <c:pt idx="0">
                    <c:v>Almonds</c:v>
                  </c:pt>
                  <c:pt idx="1">
                    <c:v>Almonds;Dates</c:v>
                  </c:pt>
                </c:lvl>
                <c:lvl>
                  <c:pt idx="0">
                    <c:v>Central India</c:v>
                  </c:pt>
                </c:lvl>
              </c:multiLvlStrCache>
            </c:multiLvlStrRef>
          </c:cat>
          <c:val>
            <c:numRef>
              <c:f>Sheet4!$AH$4:$AH$7</c:f>
              <c:numCache>
                <c:formatCode>0%</c:formatCode>
                <c:ptCount val="2"/>
                <c:pt idx="0">
                  <c:v>0.5</c:v>
                </c:pt>
                <c:pt idx="1">
                  <c:v>0</c:v>
                </c:pt>
              </c:numCache>
            </c:numRef>
          </c:val>
          <c:extLst>
            <c:ext xmlns:c16="http://schemas.microsoft.com/office/drawing/2014/chart" uri="{C3380CC4-5D6E-409C-BE32-E72D297353CC}">
              <c16:uniqueId val="{00000003-8C91-4536-BFF9-732E76C09919}"/>
            </c:ext>
          </c:extLst>
        </c:ser>
        <c:dLbls>
          <c:showLegendKey val="0"/>
          <c:showVal val="1"/>
          <c:showCatName val="0"/>
          <c:showSerName val="0"/>
          <c:showPercent val="0"/>
          <c:showBubbleSize val="0"/>
        </c:dLbls>
        <c:gapWidth val="150"/>
        <c:gapDepth val="0"/>
        <c:shape val="box"/>
        <c:axId val="665248504"/>
        <c:axId val="665247848"/>
        <c:axId val="0"/>
      </c:bar3DChart>
      <c:catAx>
        <c:axId val="665248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247848"/>
        <c:crosses val="autoZero"/>
        <c:auto val="1"/>
        <c:lblAlgn val="ctr"/>
        <c:lblOffset val="100"/>
        <c:noMultiLvlLbl val="0"/>
      </c:catAx>
      <c:valAx>
        <c:axId val="665247848"/>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24850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1.xlsx]Sheet4!PivotTable19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Sheet4!$AG$11:$AG$12</c:f>
              <c:strCache>
                <c:ptCount val="1"/>
                <c:pt idx="0">
                  <c:v>Negative</c:v>
                </c:pt>
              </c:strCache>
            </c:strRef>
          </c:tx>
          <c:spPr>
            <a:solidFill>
              <a:schemeClr val="accent1"/>
            </a:solidFill>
            <a:ln>
              <a:noFill/>
            </a:ln>
            <a:effectLst/>
          </c:spPr>
          <c:invertIfNegative val="0"/>
          <c:cat>
            <c:strRef>
              <c:f>Sheet4!$AF$13:$AF$18</c:f>
              <c:strCache>
                <c:ptCount val="5"/>
                <c:pt idx="0">
                  <c:v>Black Pepper water</c:v>
                </c:pt>
                <c:pt idx="1">
                  <c:v>Nothing as such</c:v>
                </c:pt>
                <c:pt idx="2">
                  <c:v>others</c:v>
                </c:pt>
                <c:pt idx="3">
                  <c:v>Turmeric Milk</c:v>
                </c:pt>
                <c:pt idx="4">
                  <c:v>(blank)</c:v>
                </c:pt>
              </c:strCache>
            </c:strRef>
          </c:cat>
          <c:val>
            <c:numRef>
              <c:f>Sheet4!$AG$13:$AG$18</c:f>
              <c:numCache>
                <c:formatCode>General</c:formatCode>
                <c:ptCount val="5"/>
                <c:pt idx="0">
                  <c:v>1</c:v>
                </c:pt>
                <c:pt idx="1">
                  <c:v>25</c:v>
                </c:pt>
                <c:pt idx="2">
                  <c:v>7</c:v>
                </c:pt>
                <c:pt idx="3">
                  <c:v>15</c:v>
                </c:pt>
              </c:numCache>
            </c:numRef>
          </c:val>
          <c:extLst>
            <c:ext xmlns:c16="http://schemas.microsoft.com/office/drawing/2014/chart" uri="{C3380CC4-5D6E-409C-BE32-E72D297353CC}">
              <c16:uniqueId val="{00000000-8D08-4AAE-A1D3-2163EE2C1CE7}"/>
            </c:ext>
          </c:extLst>
        </c:ser>
        <c:ser>
          <c:idx val="1"/>
          <c:order val="1"/>
          <c:tx>
            <c:strRef>
              <c:f>Sheet4!$AH$11:$AH$12</c:f>
              <c:strCache>
                <c:ptCount val="1"/>
                <c:pt idx="0">
                  <c:v>Positive</c:v>
                </c:pt>
              </c:strCache>
            </c:strRef>
          </c:tx>
          <c:spPr>
            <a:solidFill>
              <a:schemeClr val="accent2"/>
            </a:solidFill>
            <a:ln>
              <a:noFill/>
            </a:ln>
            <a:effectLst/>
          </c:spPr>
          <c:invertIfNegative val="0"/>
          <c:cat>
            <c:strRef>
              <c:f>Sheet4!$AF$13:$AF$18</c:f>
              <c:strCache>
                <c:ptCount val="5"/>
                <c:pt idx="0">
                  <c:v>Black Pepper water</c:v>
                </c:pt>
                <c:pt idx="1">
                  <c:v>Nothing as such</c:v>
                </c:pt>
                <c:pt idx="2">
                  <c:v>others</c:v>
                </c:pt>
                <c:pt idx="3">
                  <c:v>Turmeric Milk</c:v>
                </c:pt>
                <c:pt idx="4">
                  <c:v>(blank)</c:v>
                </c:pt>
              </c:strCache>
            </c:strRef>
          </c:cat>
          <c:val>
            <c:numRef>
              <c:f>Sheet4!$AH$13:$AH$18</c:f>
              <c:numCache>
                <c:formatCode>General</c:formatCode>
                <c:ptCount val="5"/>
                <c:pt idx="1">
                  <c:v>5</c:v>
                </c:pt>
                <c:pt idx="3">
                  <c:v>6</c:v>
                </c:pt>
              </c:numCache>
            </c:numRef>
          </c:val>
          <c:extLst>
            <c:ext xmlns:c16="http://schemas.microsoft.com/office/drawing/2014/chart" uri="{C3380CC4-5D6E-409C-BE32-E72D297353CC}">
              <c16:uniqueId val="{00000001-8D08-4AAE-A1D3-2163EE2C1CE7}"/>
            </c:ext>
          </c:extLst>
        </c:ser>
        <c:dLbls>
          <c:showLegendKey val="0"/>
          <c:showVal val="0"/>
          <c:showCatName val="0"/>
          <c:showSerName val="0"/>
          <c:showPercent val="0"/>
          <c:showBubbleSize val="0"/>
        </c:dLbls>
        <c:gapWidth val="150"/>
        <c:overlap val="100"/>
        <c:axId val="665297704"/>
        <c:axId val="665293112"/>
      </c:barChart>
      <c:catAx>
        <c:axId val="665297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293112"/>
        <c:crosses val="autoZero"/>
        <c:auto val="1"/>
        <c:lblAlgn val="ctr"/>
        <c:lblOffset val="100"/>
        <c:noMultiLvlLbl val="0"/>
      </c:catAx>
      <c:valAx>
        <c:axId val="665293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297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1.xlsx]Sheet4!PivotTable21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u="sng">
                <a:solidFill>
                  <a:schemeClr val="bg1"/>
                </a:solidFill>
              </a:rPr>
              <a:t>PRODUCT</a:t>
            </a:r>
            <a:r>
              <a:rPr lang="en-US" u="sng" baseline="0">
                <a:solidFill>
                  <a:schemeClr val="bg1"/>
                </a:solidFill>
              </a:rPr>
              <a:t> DIFFICULT TO FIND IN DIFFERENT REGIONS</a:t>
            </a:r>
            <a:endParaRPr lang="en-US" u="sng">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Sheet4!$AL$2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Sheet4!$AK$3:$AK$42</c:f>
              <c:multiLvlStrCache>
                <c:ptCount val="33"/>
                <c:lvl>
                  <c:pt idx="0">
                    <c:v>Dairy products;Egg/Chicken/Fish;Fruits/citrus fruits</c:v>
                  </c:pt>
                  <c:pt idx="1">
                    <c:v>Dairy products;Fruits/citrus fruits</c:v>
                  </c:pt>
                  <c:pt idx="2">
                    <c:v>Dairy products</c:v>
                  </c:pt>
                  <c:pt idx="3">
                    <c:v>Dairy products;Egg/Chicken/Fish</c:v>
                  </c:pt>
                  <c:pt idx="4">
                    <c:v>Dairy products;Fruits/citrus fruits</c:v>
                  </c:pt>
                  <c:pt idx="5">
                    <c:v>Dry Fruits</c:v>
                  </c:pt>
                  <c:pt idx="6">
                    <c:v>Egg/Chicken/Fish</c:v>
                  </c:pt>
                  <c:pt idx="7">
                    <c:v>Egg/Chicken/Fish;Fruits/citrus fruits</c:v>
                  </c:pt>
                  <c:pt idx="8">
                    <c:v>Fruits/citrus fruits</c:v>
                  </c:pt>
                  <c:pt idx="9">
                    <c:v>Fruits/citrus fruits;Dry Fruits</c:v>
                  </c:pt>
                  <c:pt idx="10">
                    <c:v>Rice/Wheat</c:v>
                  </c:pt>
                  <c:pt idx="11">
                    <c:v>Rice/Wheat;Dairy products;Dry Fruits</c:v>
                  </c:pt>
                  <c:pt idx="12">
                    <c:v>(blank)</c:v>
                  </c:pt>
                  <c:pt idx="13">
                    <c:v>Egg/Chicken/Fish;Fruits/citrus fruits</c:v>
                  </c:pt>
                  <c:pt idx="14">
                    <c:v>Fruits/citrus fruits</c:v>
                  </c:pt>
                  <c:pt idx="15">
                    <c:v>Rice/Wheat</c:v>
                  </c:pt>
                  <c:pt idx="16">
                    <c:v>(blank)</c:v>
                  </c:pt>
                  <c:pt idx="17">
                    <c:v>Dairy products</c:v>
                  </c:pt>
                  <c:pt idx="18">
                    <c:v>Dairy products;Fruits/citrus fruits</c:v>
                  </c:pt>
                  <c:pt idx="19">
                    <c:v>Dry Fruits</c:v>
                  </c:pt>
                  <c:pt idx="20">
                    <c:v>Egg/Chicken/Fish</c:v>
                  </c:pt>
                  <c:pt idx="21">
                    <c:v>Fruits/citrus fruits</c:v>
                  </c:pt>
                  <c:pt idx="22">
                    <c:v>(blank)</c:v>
                  </c:pt>
                  <c:pt idx="23">
                    <c:v>Dairy products;Fruits/citrus fruits</c:v>
                  </c:pt>
                  <c:pt idx="24">
                    <c:v>Egg/Chicken/Fish</c:v>
                  </c:pt>
                  <c:pt idx="25">
                    <c:v>Fruits/citrus fruits</c:v>
                  </c:pt>
                  <c:pt idx="26">
                    <c:v>Fruits/citrus fruits;Dry Fruits</c:v>
                  </c:pt>
                  <c:pt idx="27">
                    <c:v>Rice/Wheat</c:v>
                  </c:pt>
                  <c:pt idx="28">
                    <c:v>Rice/Wheat;Dairy products;Egg/Chicken/Fish</c:v>
                  </c:pt>
                  <c:pt idx="29">
                    <c:v>(blank)</c:v>
                  </c:pt>
                  <c:pt idx="30">
                    <c:v>Dairy products</c:v>
                  </c:pt>
                  <c:pt idx="31">
                    <c:v>Dry Fruits</c:v>
                  </c:pt>
                  <c:pt idx="32">
                    <c:v>Fruits/citrus fruits</c:v>
                  </c:pt>
                </c:lvl>
                <c:lvl>
                  <c:pt idx="0">
                    <c:v>Central India</c:v>
                  </c:pt>
                  <c:pt idx="2">
                    <c:v>East India</c:v>
                  </c:pt>
                  <c:pt idx="13">
                    <c:v>North East India</c:v>
                  </c:pt>
                  <c:pt idx="17">
                    <c:v>North India</c:v>
                  </c:pt>
                  <c:pt idx="23">
                    <c:v>South India</c:v>
                  </c:pt>
                  <c:pt idx="30">
                    <c:v>West India</c:v>
                  </c:pt>
                </c:lvl>
              </c:multiLvlStrCache>
            </c:multiLvlStrRef>
          </c:cat>
          <c:val>
            <c:numRef>
              <c:f>Sheet4!$AL$3:$AL$42</c:f>
              <c:numCache>
                <c:formatCode>General</c:formatCode>
                <c:ptCount val="33"/>
                <c:pt idx="0">
                  <c:v>1</c:v>
                </c:pt>
                <c:pt idx="1">
                  <c:v>1</c:v>
                </c:pt>
                <c:pt idx="2">
                  <c:v>6</c:v>
                </c:pt>
                <c:pt idx="3">
                  <c:v>2</c:v>
                </c:pt>
                <c:pt idx="4">
                  <c:v>1</c:v>
                </c:pt>
                <c:pt idx="5">
                  <c:v>4</c:v>
                </c:pt>
                <c:pt idx="6">
                  <c:v>1</c:v>
                </c:pt>
                <c:pt idx="7">
                  <c:v>2</c:v>
                </c:pt>
                <c:pt idx="8">
                  <c:v>6</c:v>
                </c:pt>
                <c:pt idx="9">
                  <c:v>1</c:v>
                </c:pt>
                <c:pt idx="10">
                  <c:v>2</c:v>
                </c:pt>
                <c:pt idx="11">
                  <c:v>1</c:v>
                </c:pt>
                <c:pt idx="13">
                  <c:v>1</c:v>
                </c:pt>
                <c:pt idx="14">
                  <c:v>2</c:v>
                </c:pt>
                <c:pt idx="15">
                  <c:v>1</c:v>
                </c:pt>
                <c:pt idx="17">
                  <c:v>1</c:v>
                </c:pt>
                <c:pt idx="18">
                  <c:v>1</c:v>
                </c:pt>
                <c:pt idx="19">
                  <c:v>3</c:v>
                </c:pt>
                <c:pt idx="20">
                  <c:v>1</c:v>
                </c:pt>
                <c:pt idx="21">
                  <c:v>2</c:v>
                </c:pt>
                <c:pt idx="23">
                  <c:v>2</c:v>
                </c:pt>
                <c:pt idx="24">
                  <c:v>1</c:v>
                </c:pt>
                <c:pt idx="25">
                  <c:v>1</c:v>
                </c:pt>
                <c:pt idx="26">
                  <c:v>1</c:v>
                </c:pt>
                <c:pt idx="27">
                  <c:v>2</c:v>
                </c:pt>
                <c:pt idx="28">
                  <c:v>2</c:v>
                </c:pt>
                <c:pt idx="30">
                  <c:v>2</c:v>
                </c:pt>
                <c:pt idx="31">
                  <c:v>1</c:v>
                </c:pt>
                <c:pt idx="32">
                  <c:v>2</c:v>
                </c:pt>
              </c:numCache>
            </c:numRef>
          </c:val>
          <c:extLst>
            <c:ext xmlns:c16="http://schemas.microsoft.com/office/drawing/2014/chart" uri="{C3380CC4-5D6E-409C-BE32-E72D297353CC}">
              <c16:uniqueId val="{00000000-DEF8-40DB-8323-AB40BE15178C}"/>
            </c:ext>
          </c:extLst>
        </c:ser>
        <c:dLbls>
          <c:dLblPos val="ctr"/>
          <c:showLegendKey val="0"/>
          <c:showVal val="1"/>
          <c:showCatName val="0"/>
          <c:showSerName val="0"/>
          <c:showPercent val="0"/>
          <c:showBubbleSize val="0"/>
        </c:dLbls>
        <c:gapWidth val="150"/>
        <c:overlap val="100"/>
        <c:axId val="549459120"/>
        <c:axId val="549458792"/>
      </c:barChart>
      <c:catAx>
        <c:axId val="5494591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9458792"/>
        <c:crosses val="autoZero"/>
        <c:auto val="1"/>
        <c:lblAlgn val="ctr"/>
        <c:lblOffset val="100"/>
        <c:noMultiLvlLbl val="0"/>
      </c:catAx>
      <c:valAx>
        <c:axId val="5494587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4945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Negative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9"/>
              <c:pt idx="0">
                <c:v>Dry Fruits</c:v>
              </c:pt>
              <c:pt idx="1">
                <c:v>Dry Fruits;Fruits</c:v>
              </c:pt>
              <c:pt idx="2">
                <c:v>Egg/ Chicken/Fish</c:v>
              </c:pt>
              <c:pt idx="3">
                <c:v>Egg/ Chicken/Fish;Dry Fruits</c:v>
              </c:pt>
              <c:pt idx="4">
                <c:v>Egg/ Chicken/Fish;Fruits</c:v>
              </c:pt>
              <c:pt idx="5">
                <c:v>Egg/ Chicken/Fish;Paneer;Dry Fruits;Fruits</c:v>
              </c:pt>
              <c:pt idx="6">
                <c:v>Egg/ Chicken/Fish;Paneer;Milk</c:v>
              </c:pt>
              <c:pt idx="7">
                <c:v>Egg/ Chicken;Dry Fruits;Fruits</c:v>
              </c:pt>
              <c:pt idx="8">
                <c:v>Fruits</c:v>
              </c:pt>
              <c:pt idx="9">
                <c:v>Milk</c:v>
              </c:pt>
              <c:pt idx="10">
                <c:v>Milk;Fruits</c:v>
              </c:pt>
              <c:pt idx="11">
                <c:v>Paneer</c:v>
              </c:pt>
              <c:pt idx="12">
                <c:v>Rice</c:v>
              </c:pt>
              <c:pt idx="13">
                <c:v>Rice;Egg/ Chicken/Fish</c:v>
              </c:pt>
              <c:pt idx="14">
                <c:v>Rice;Egg/ Chicken/Fish;Milk</c:v>
              </c:pt>
              <c:pt idx="15">
                <c:v>Rice;Egg/ Chicken/Fish;Milk;Dry Fruits</c:v>
              </c:pt>
              <c:pt idx="16">
                <c:v>Rice;Egg/ Chicken/Fish;Paneer</c:v>
              </c:pt>
              <c:pt idx="17">
                <c:v>Rice;Fruits</c:v>
              </c:pt>
              <c:pt idx="18">
                <c:v>(blank)</c:v>
              </c:pt>
            </c:strLit>
          </c:cat>
          <c:val>
            <c:numLit>
              <c:formatCode>General</c:formatCode>
              <c:ptCount val="19"/>
              <c:pt idx="0">
                <c:v>1</c:v>
              </c:pt>
              <c:pt idx="1">
                <c:v>1</c:v>
              </c:pt>
              <c:pt idx="2">
                <c:v>10</c:v>
              </c:pt>
              <c:pt idx="3">
                <c:v>1</c:v>
              </c:pt>
              <c:pt idx="4">
                <c:v>1</c:v>
              </c:pt>
              <c:pt idx="5">
                <c:v>1</c:v>
              </c:pt>
              <c:pt idx="6">
                <c:v>1</c:v>
              </c:pt>
              <c:pt idx="7">
                <c:v>2</c:v>
              </c:pt>
              <c:pt idx="8">
                <c:v>8</c:v>
              </c:pt>
              <c:pt idx="9">
                <c:v>2</c:v>
              </c:pt>
              <c:pt idx="10">
                <c:v>2</c:v>
              </c:pt>
              <c:pt idx="11">
                <c:v>3</c:v>
              </c:pt>
              <c:pt idx="12">
                <c:v>8</c:v>
              </c:pt>
              <c:pt idx="13">
                <c:v>2</c:v>
              </c:pt>
              <c:pt idx="14">
                <c:v>2</c:v>
              </c:pt>
              <c:pt idx="15">
                <c:v>1</c:v>
              </c:pt>
              <c:pt idx="16">
                <c:v>1</c:v>
              </c:pt>
              <c:pt idx="17">
                <c:v>1</c:v>
              </c:pt>
              <c:pt idx="18">
                <c:v>0</c:v>
              </c:pt>
            </c:numLit>
          </c:val>
          <c:extLst>
            <c:ext xmlns:c16="http://schemas.microsoft.com/office/drawing/2014/chart" uri="{C3380CC4-5D6E-409C-BE32-E72D297353CC}">
              <c16:uniqueId val="{00000000-5F7A-4309-9D8E-CE0E3D9D7751}"/>
            </c:ext>
          </c:extLst>
        </c:ser>
        <c:dLbls>
          <c:dLblPos val="inEnd"/>
          <c:showLegendKey val="0"/>
          <c:showVal val="1"/>
          <c:showCatName val="0"/>
          <c:showSerName val="0"/>
          <c:showPercent val="0"/>
          <c:showBubbleSize val="0"/>
        </c:dLbls>
        <c:gapWidth val="100"/>
        <c:axId val="511132432"/>
        <c:axId val="511135384"/>
      </c:barChart>
      <c:catAx>
        <c:axId val="5111324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1135384"/>
        <c:crosses val="autoZero"/>
        <c:auto val="1"/>
        <c:lblAlgn val="ctr"/>
        <c:lblOffset val="100"/>
        <c:noMultiLvlLbl val="0"/>
      </c:catAx>
      <c:valAx>
        <c:axId val="51113538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113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r>
              <a:rPr lang="en-US" sz="1600" u="sng">
                <a:solidFill>
                  <a:schemeClr val="tx1"/>
                </a:solidFill>
              </a:rPr>
              <a:t>PERCENTAGE</a:t>
            </a:r>
            <a:r>
              <a:rPr lang="en-US" sz="1600" u="sng" baseline="0">
                <a:solidFill>
                  <a:schemeClr val="tx1"/>
                </a:solidFill>
              </a:rPr>
              <a:t> OF </a:t>
            </a:r>
            <a:r>
              <a:rPr lang="en-US" sz="1600" u="sng" baseline="0">
                <a:solidFill>
                  <a:srgbClr val="FF0000"/>
                </a:solidFill>
              </a:rPr>
              <a:t>POSITIVE</a:t>
            </a:r>
            <a:r>
              <a:rPr lang="en-US" sz="1600" u="sng" baseline="0">
                <a:solidFill>
                  <a:schemeClr val="tx1"/>
                </a:solidFill>
              </a:rPr>
              <a:t>/NEGATIVE PEOPLE</a:t>
            </a:r>
            <a:endParaRPr lang="en-US" sz="1600" u="sng">
              <a:solidFill>
                <a:schemeClr val="tx1"/>
              </a:solidFill>
            </a:endParaRPr>
          </a:p>
        </c:rich>
      </c:tx>
      <c:overlay val="0"/>
      <c:spPr>
        <a:solidFill>
          <a:schemeClr val="bg1"/>
        </a:solidFill>
        <a:ln>
          <a:noFill/>
        </a:ln>
        <a:effectLst/>
      </c:spPr>
      <c:txPr>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6EA-483A-8374-455B6722C1F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6EA-483A-8374-455B6722C1F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'Food survey'!$U$1:$U$2</c:f>
              <c:strCache>
                <c:ptCount val="2"/>
                <c:pt idx="0">
                  <c:v>NEGATIVE</c:v>
                </c:pt>
                <c:pt idx="1">
                  <c:v>POSITIVE</c:v>
                </c:pt>
              </c:strCache>
            </c:strRef>
          </c:cat>
          <c:val>
            <c:numRef>
              <c:f>'Food survey'!$V$1:$V$2</c:f>
              <c:numCache>
                <c:formatCode>General</c:formatCode>
                <c:ptCount val="2"/>
                <c:pt idx="0">
                  <c:v>49</c:v>
                </c:pt>
                <c:pt idx="1">
                  <c:v>11</c:v>
                </c:pt>
              </c:numCache>
            </c:numRef>
          </c:val>
          <c:extLst>
            <c:ext xmlns:c16="http://schemas.microsoft.com/office/drawing/2014/chart" uri="{C3380CC4-5D6E-409C-BE32-E72D297353CC}">
              <c16:uniqueId val="{00000004-76EA-483A-8374-455B6722C1F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1.xlsx]Sheet4!PivotTable5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u="sng"/>
              <a:t>POSITIVE / NEGATIVE PEOPLE STARTED THEIR DAY WITH</a:t>
            </a:r>
          </a:p>
        </c:rich>
      </c:tx>
      <c:layout>
        <c:manualLayout>
          <c:xMode val="edge"/>
          <c:yMode val="edge"/>
          <c:x val="8.5614721303774607E-2"/>
          <c:y val="7.20720534808686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Sum of POSITIVE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Sheet4!$A$4:$A$6</c:f>
              <c:strCache>
                <c:ptCount val="2"/>
                <c:pt idx="0">
                  <c:v>Geloy juice</c:v>
                </c:pt>
                <c:pt idx="1">
                  <c:v>Only a Glass of Warm Water</c:v>
                </c:pt>
              </c:strCache>
            </c:strRef>
          </c:cat>
          <c:val>
            <c:numRef>
              <c:f>Sheet4!$B$4:$B$6</c:f>
              <c:numCache>
                <c:formatCode>General</c:formatCode>
                <c:ptCount val="2"/>
                <c:pt idx="0">
                  <c:v>2</c:v>
                </c:pt>
                <c:pt idx="1">
                  <c:v>6</c:v>
                </c:pt>
              </c:numCache>
            </c:numRef>
          </c:val>
          <c:extLst>
            <c:ext xmlns:c16="http://schemas.microsoft.com/office/drawing/2014/chart" uri="{C3380CC4-5D6E-409C-BE32-E72D297353CC}">
              <c16:uniqueId val="{00000000-C8D9-4E25-938A-3B352C778E3D}"/>
            </c:ext>
          </c:extLst>
        </c:ser>
        <c:ser>
          <c:idx val="1"/>
          <c:order val="1"/>
          <c:tx>
            <c:strRef>
              <c:f>Sheet4!$C$3</c:f>
              <c:strCache>
                <c:ptCount val="1"/>
                <c:pt idx="0">
                  <c:v>Sum of NEGATIVE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Sheet4!$A$4:$A$6</c:f>
              <c:strCache>
                <c:ptCount val="2"/>
                <c:pt idx="0">
                  <c:v>Geloy juice</c:v>
                </c:pt>
                <c:pt idx="1">
                  <c:v>Only a Glass of Warm Water</c:v>
                </c:pt>
              </c:strCache>
            </c:strRef>
          </c:cat>
          <c:val>
            <c:numRef>
              <c:f>Sheet4!$C$4:$C$6</c:f>
              <c:numCache>
                <c:formatCode>General</c:formatCode>
                <c:ptCount val="2"/>
                <c:pt idx="0">
                  <c:v>5</c:v>
                </c:pt>
                <c:pt idx="1">
                  <c:v>28</c:v>
                </c:pt>
              </c:numCache>
            </c:numRef>
          </c:val>
          <c:extLst>
            <c:ext xmlns:c16="http://schemas.microsoft.com/office/drawing/2014/chart" uri="{C3380CC4-5D6E-409C-BE32-E72D297353CC}">
              <c16:uniqueId val="{00000001-C8D9-4E25-938A-3B352C778E3D}"/>
            </c:ext>
          </c:extLst>
        </c:ser>
        <c:dLbls>
          <c:dLblPos val="inEnd"/>
          <c:showLegendKey val="0"/>
          <c:showVal val="1"/>
          <c:showCatName val="0"/>
          <c:showSerName val="0"/>
          <c:showPercent val="0"/>
          <c:showBubbleSize val="0"/>
        </c:dLbls>
        <c:gapWidth val="100"/>
        <c:overlap val="-24"/>
        <c:axId val="607976472"/>
        <c:axId val="607977128"/>
      </c:barChart>
      <c:catAx>
        <c:axId val="607976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977128"/>
        <c:crosses val="autoZero"/>
        <c:auto val="1"/>
        <c:lblAlgn val="ctr"/>
        <c:lblOffset val="100"/>
        <c:noMultiLvlLbl val="0"/>
      </c:catAx>
      <c:valAx>
        <c:axId val="6079771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976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1.xlsx]Sheet4!PivotTable8</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u="sng">
                <a:solidFill>
                  <a:schemeClr val="bg1"/>
                </a:solidFill>
              </a:rPr>
              <a:t>Age</a:t>
            </a:r>
            <a:r>
              <a:rPr lang="en-US" u="sng" baseline="0">
                <a:solidFill>
                  <a:schemeClr val="bg1"/>
                </a:solidFill>
              </a:rPr>
              <a:t> wise region wise breakfast preference</a:t>
            </a:r>
            <a:endParaRPr lang="en-US" u="sng">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Sheet4!$I$3</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cat>
            <c:multiLvlStrRef>
              <c:f>Sheet4!$H$4:$H$10</c:f>
              <c:multiLvlStrCache>
                <c:ptCount val="3"/>
                <c:lvl>
                  <c:pt idx="0">
                    <c:v>Besan/Dal chilla with chutney</c:v>
                  </c:pt>
                  <c:pt idx="1">
                    <c:v>Besan/Dal chilla with chutney;Vegetable Poha;Idli and Sambar or Uttapam;Brown Bread with Omelette</c:v>
                  </c:pt>
                  <c:pt idx="2">
                    <c:v>Besan/Dal chilla with chutney</c:v>
                  </c:pt>
                </c:lvl>
                <c:lvl>
                  <c:pt idx="0">
                    <c:v>East India</c:v>
                  </c:pt>
                  <c:pt idx="1">
                    <c:v>North India</c:v>
                  </c:pt>
                  <c:pt idx="2">
                    <c:v>West India</c:v>
                  </c:pt>
                </c:lvl>
              </c:multiLvlStrCache>
            </c:multiLvlStrRef>
          </c:cat>
          <c:val>
            <c:numRef>
              <c:f>Sheet4!$I$4:$I$10</c:f>
              <c:numCache>
                <c:formatCode>General</c:formatCode>
                <c:ptCount val="3"/>
                <c:pt idx="0">
                  <c:v>2</c:v>
                </c:pt>
                <c:pt idx="1">
                  <c:v>1</c:v>
                </c:pt>
                <c:pt idx="2">
                  <c:v>1</c:v>
                </c:pt>
              </c:numCache>
            </c:numRef>
          </c:val>
          <c:extLst>
            <c:ext xmlns:c16="http://schemas.microsoft.com/office/drawing/2014/chart" uri="{C3380CC4-5D6E-409C-BE32-E72D297353CC}">
              <c16:uniqueId val="{00000000-80B2-48F8-9969-DCA7F335006C}"/>
            </c:ext>
          </c:extLst>
        </c:ser>
        <c:dLbls>
          <c:showLegendKey val="0"/>
          <c:showVal val="0"/>
          <c:showCatName val="0"/>
          <c:showSerName val="0"/>
          <c:showPercent val="0"/>
          <c:showBubbleSize val="0"/>
        </c:dLbls>
        <c:gapWidth val="150"/>
        <c:gapDepth val="0"/>
        <c:shape val="box"/>
        <c:axId val="685051864"/>
        <c:axId val="685046616"/>
        <c:axId val="0"/>
      </c:bar3DChart>
      <c:catAx>
        <c:axId val="685051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046616"/>
        <c:crosses val="autoZero"/>
        <c:auto val="1"/>
        <c:lblAlgn val="ctr"/>
        <c:lblOffset val="100"/>
        <c:noMultiLvlLbl val="0"/>
      </c:catAx>
      <c:valAx>
        <c:axId val="685046616"/>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051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1.xlsx]Sheet4!PivotTable10</c:name>
    <c:fmtId val="7"/>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u="sng">
                <a:solidFill>
                  <a:schemeClr val="tx1"/>
                </a:solidFill>
              </a:rPr>
              <a:t>BREAKFAST</a:t>
            </a:r>
            <a:r>
              <a:rPr lang="en-US" u="sng" baseline="0">
                <a:solidFill>
                  <a:schemeClr val="tx1"/>
                </a:solidFill>
              </a:rPr>
              <a:t> PREFERENCE OF POSITIVE/NEGATIVE</a:t>
            </a:r>
            <a:endParaRPr lang="en-US" u="sng">
              <a:solidFill>
                <a:schemeClr val="tx1"/>
              </a:solidFill>
            </a:endParaRPr>
          </a:p>
        </c:rich>
      </c:tx>
      <c:overlay val="0"/>
      <c:spPr>
        <a:solidFill>
          <a:schemeClr val="bg1"/>
        </a:solid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Sheet4!$I$11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Sheet4!$H$12:$H$15</c:f>
              <c:multiLvlStrCache>
                <c:ptCount val="2"/>
                <c:lvl>
                  <c:pt idx="0">
                    <c:v>Negative</c:v>
                  </c:pt>
                  <c:pt idx="1">
                    <c:v>Positive</c:v>
                  </c:pt>
                </c:lvl>
                <c:lvl>
                  <c:pt idx="0">
                    <c:v>Besan/Dal chilla with chutney</c:v>
                  </c:pt>
                </c:lvl>
              </c:multiLvlStrCache>
            </c:multiLvlStrRef>
          </c:cat>
          <c:val>
            <c:numRef>
              <c:f>Sheet4!$I$12:$I$15</c:f>
              <c:numCache>
                <c:formatCode>General</c:formatCode>
                <c:ptCount val="2"/>
                <c:pt idx="0">
                  <c:v>2</c:v>
                </c:pt>
                <c:pt idx="1">
                  <c:v>1</c:v>
                </c:pt>
              </c:numCache>
            </c:numRef>
          </c:val>
          <c:extLst>
            <c:ext xmlns:c16="http://schemas.microsoft.com/office/drawing/2014/chart" uri="{C3380CC4-5D6E-409C-BE32-E72D297353CC}">
              <c16:uniqueId val="{00000000-AF11-4BBF-8343-44B98076A36A}"/>
            </c:ext>
          </c:extLst>
        </c:ser>
        <c:dLbls>
          <c:showLegendKey val="0"/>
          <c:showVal val="0"/>
          <c:showCatName val="0"/>
          <c:showSerName val="0"/>
          <c:showPercent val="0"/>
          <c:showBubbleSize val="0"/>
        </c:dLbls>
        <c:gapWidth val="115"/>
        <c:overlap val="-20"/>
        <c:axId val="607979096"/>
        <c:axId val="607980736"/>
      </c:barChart>
      <c:catAx>
        <c:axId val="6079790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980736"/>
        <c:crosses val="autoZero"/>
        <c:auto val="1"/>
        <c:lblAlgn val="ctr"/>
        <c:lblOffset val="100"/>
        <c:noMultiLvlLbl val="0"/>
      </c:catAx>
      <c:valAx>
        <c:axId val="6079807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979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1.xlsx]Sheet4!PivotTable12</c:name>
    <c:fmtId val="4"/>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Sheet4!$B$7:$B$8</c:f>
              <c:strCache>
                <c:ptCount val="1"/>
                <c:pt idx="0">
                  <c:v>Negative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1-4DEF-4087-BA30-D19AEEA85821}"/>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4DEF-4087-BA30-D19AEEA85821}"/>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4DEF-4087-BA30-D19AEEA858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Sheet4!$A$9:$A$13</c:f>
              <c:strCache>
                <c:ptCount val="4"/>
                <c:pt idx="0">
                  <c:v>Amla/Fruit juice</c:v>
                </c:pt>
                <c:pt idx="1">
                  <c:v>Coconut water</c:v>
                </c:pt>
                <c:pt idx="2">
                  <c:v>Vegetable Juice</c:v>
                </c:pt>
                <c:pt idx="3">
                  <c:v>(blank)</c:v>
                </c:pt>
              </c:strCache>
            </c:strRef>
          </c:cat>
          <c:val>
            <c:numRef>
              <c:f>Sheet4!$B$9:$B$13</c:f>
              <c:numCache>
                <c:formatCode>General</c:formatCode>
                <c:ptCount val="4"/>
                <c:pt idx="0">
                  <c:v>16</c:v>
                </c:pt>
                <c:pt idx="1">
                  <c:v>22</c:v>
                </c:pt>
                <c:pt idx="2">
                  <c:v>9</c:v>
                </c:pt>
                <c:pt idx="3">
                  <c:v>2</c:v>
                </c:pt>
              </c:numCache>
            </c:numRef>
          </c:val>
          <c:smooth val="0"/>
          <c:extLst>
            <c:ext xmlns:c16="http://schemas.microsoft.com/office/drawing/2014/chart" uri="{C3380CC4-5D6E-409C-BE32-E72D297353CC}">
              <c16:uniqueId val="{00000000-C1EA-4E94-83FF-9409324075F7}"/>
            </c:ext>
          </c:extLst>
        </c:ser>
        <c:ser>
          <c:idx val="1"/>
          <c:order val="1"/>
          <c:tx>
            <c:strRef>
              <c:f>Sheet4!$C$7:$C$8</c:f>
              <c:strCache>
                <c:ptCount val="1"/>
                <c:pt idx="0">
                  <c:v>Positive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Sheet4!$A$9:$A$13</c:f>
              <c:strCache>
                <c:ptCount val="4"/>
                <c:pt idx="0">
                  <c:v>Amla/Fruit juice</c:v>
                </c:pt>
                <c:pt idx="1">
                  <c:v>Coconut water</c:v>
                </c:pt>
                <c:pt idx="2">
                  <c:v>Vegetable Juice</c:v>
                </c:pt>
                <c:pt idx="3">
                  <c:v>(blank)</c:v>
                </c:pt>
              </c:strCache>
            </c:strRef>
          </c:cat>
          <c:val>
            <c:numRef>
              <c:f>Sheet4!$C$9:$C$13</c:f>
              <c:numCache>
                <c:formatCode>General</c:formatCode>
                <c:ptCount val="4"/>
                <c:pt idx="0">
                  <c:v>5</c:v>
                </c:pt>
                <c:pt idx="1">
                  <c:v>3</c:v>
                </c:pt>
                <c:pt idx="2">
                  <c:v>3</c:v>
                </c:pt>
              </c:numCache>
            </c:numRef>
          </c:val>
          <c:smooth val="0"/>
          <c:extLst>
            <c:ext xmlns:c16="http://schemas.microsoft.com/office/drawing/2014/chart" uri="{C3380CC4-5D6E-409C-BE32-E72D297353CC}">
              <c16:uniqueId val="{00000007-36F6-4759-B28E-4EEE871BB31C}"/>
            </c:ext>
          </c:extLst>
        </c:ser>
        <c:dLbls>
          <c:dLblPos val="t"/>
          <c:showLegendKey val="0"/>
          <c:showVal val="1"/>
          <c:showCatName val="0"/>
          <c:showSerName val="0"/>
          <c:showPercent val="0"/>
          <c:showBubbleSize val="0"/>
        </c:dLbls>
        <c:marker val="1"/>
        <c:smooth val="0"/>
        <c:axId val="495332456"/>
        <c:axId val="495325896"/>
      </c:lineChart>
      <c:catAx>
        <c:axId val="4953324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5325896"/>
        <c:auto val="1"/>
        <c:lblAlgn val="ctr"/>
        <c:lblOffset val="100"/>
        <c:noMultiLvlLbl val="0"/>
      </c:catAx>
      <c:valAx>
        <c:axId val="495325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5332456"/>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1.xlsx]Sheet4!PivotTable17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bg1"/>
                </a:solidFill>
              </a:rPr>
              <a:t>REGION</a:t>
            </a:r>
            <a:r>
              <a:rPr lang="en-US" b="1" u="sng" baseline="0">
                <a:solidFill>
                  <a:schemeClr val="bg1"/>
                </a:solidFill>
              </a:rPr>
              <a:t> WISE ANALYSIS OF POST BREAKFAST DRINK</a:t>
            </a:r>
            <a:endParaRPr lang="en-US" b="1" u="sng">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Sheet4!$B$14:$B$15</c:f>
              <c:strCache>
                <c:ptCount val="1"/>
                <c:pt idx="0">
                  <c:v>Amla/Fruit juice</c:v>
                </c:pt>
              </c:strCache>
            </c:strRef>
          </c:tx>
          <c:spPr>
            <a:solidFill>
              <a:schemeClr val="accent1"/>
            </a:solidFill>
            <a:ln>
              <a:noFill/>
            </a:ln>
            <a:effectLst/>
          </c:spPr>
          <c:invertIfNegative val="0"/>
          <c:cat>
            <c:strRef>
              <c:f>Sheet4!$A$16:$A$22</c:f>
              <c:strCache>
                <c:ptCount val="6"/>
                <c:pt idx="0">
                  <c:v>Central India</c:v>
                </c:pt>
                <c:pt idx="1">
                  <c:v>East India</c:v>
                </c:pt>
                <c:pt idx="2">
                  <c:v>North East India</c:v>
                </c:pt>
                <c:pt idx="3">
                  <c:v>North India</c:v>
                </c:pt>
                <c:pt idx="4">
                  <c:v>South India</c:v>
                </c:pt>
                <c:pt idx="5">
                  <c:v>West India</c:v>
                </c:pt>
              </c:strCache>
            </c:strRef>
          </c:cat>
          <c:val>
            <c:numRef>
              <c:f>Sheet4!$B$16:$B$22</c:f>
              <c:numCache>
                <c:formatCode>General</c:formatCode>
                <c:ptCount val="6"/>
                <c:pt idx="1">
                  <c:v>7</c:v>
                </c:pt>
                <c:pt idx="2">
                  <c:v>3</c:v>
                </c:pt>
                <c:pt idx="3">
                  <c:v>5</c:v>
                </c:pt>
                <c:pt idx="4">
                  <c:v>4</c:v>
                </c:pt>
                <c:pt idx="5">
                  <c:v>2</c:v>
                </c:pt>
              </c:numCache>
            </c:numRef>
          </c:val>
          <c:extLst>
            <c:ext xmlns:c16="http://schemas.microsoft.com/office/drawing/2014/chart" uri="{C3380CC4-5D6E-409C-BE32-E72D297353CC}">
              <c16:uniqueId val="{00000000-B0ED-482A-BACA-5A8F9B17CE1B}"/>
            </c:ext>
          </c:extLst>
        </c:ser>
        <c:ser>
          <c:idx val="1"/>
          <c:order val="1"/>
          <c:tx>
            <c:strRef>
              <c:f>Sheet4!$C$14:$C$15</c:f>
              <c:strCache>
                <c:ptCount val="1"/>
                <c:pt idx="0">
                  <c:v>Coconut water</c:v>
                </c:pt>
              </c:strCache>
            </c:strRef>
          </c:tx>
          <c:spPr>
            <a:solidFill>
              <a:schemeClr val="accent2"/>
            </a:solidFill>
            <a:ln>
              <a:noFill/>
            </a:ln>
            <a:effectLst/>
          </c:spPr>
          <c:invertIfNegative val="0"/>
          <c:cat>
            <c:strRef>
              <c:f>Sheet4!$A$16:$A$22</c:f>
              <c:strCache>
                <c:ptCount val="6"/>
                <c:pt idx="0">
                  <c:v>Central India</c:v>
                </c:pt>
                <c:pt idx="1">
                  <c:v>East India</c:v>
                </c:pt>
                <c:pt idx="2">
                  <c:v>North East India</c:v>
                </c:pt>
                <c:pt idx="3">
                  <c:v>North India</c:v>
                </c:pt>
                <c:pt idx="4">
                  <c:v>South India</c:v>
                </c:pt>
                <c:pt idx="5">
                  <c:v>West India</c:v>
                </c:pt>
              </c:strCache>
            </c:strRef>
          </c:cat>
          <c:val>
            <c:numRef>
              <c:f>Sheet4!$C$16:$C$22</c:f>
              <c:numCache>
                <c:formatCode>General</c:formatCode>
                <c:ptCount val="6"/>
                <c:pt idx="0">
                  <c:v>1</c:v>
                </c:pt>
                <c:pt idx="1">
                  <c:v>12</c:v>
                </c:pt>
                <c:pt idx="2">
                  <c:v>2</c:v>
                </c:pt>
                <c:pt idx="3">
                  <c:v>4</c:v>
                </c:pt>
                <c:pt idx="4">
                  <c:v>4</c:v>
                </c:pt>
                <c:pt idx="5">
                  <c:v>2</c:v>
                </c:pt>
              </c:numCache>
            </c:numRef>
          </c:val>
          <c:extLst>
            <c:ext xmlns:c16="http://schemas.microsoft.com/office/drawing/2014/chart" uri="{C3380CC4-5D6E-409C-BE32-E72D297353CC}">
              <c16:uniqueId val="{00000001-B0ED-482A-BACA-5A8F9B17CE1B}"/>
            </c:ext>
          </c:extLst>
        </c:ser>
        <c:ser>
          <c:idx val="2"/>
          <c:order val="2"/>
          <c:tx>
            <c:strRef>
              <c:f>Sheet4!$D$14:$D$15</c:f>
              <c:strCache>
                <c:ptCount val="1"/>
                <c:pt idx="0">
                  <c:v>Vegetable Juice</c:v>
                </c:pt>
              </c:strCache>
            </c:strRef>
          </c:tx>
          <c:spPr>
            <a:solidFill>
              <a:schemeClr val="accent3"/>
            </a:solidFill>
            <a:ln>
              <a:noFill/>
            </a:ln>
            <a:effectLst/>
          </c:spPr>
          <c:invertIfNegative val="0"/>
          <c:cat>
            <c:strRef>
              <c:f>Sheet4!$A$16:$A$22</c:f>
              <c:strCache>
                <c:ptCount val="6"/>
                <c:pt idx="0">
                  <c:v>Central India</c:v>
                </c:pt>
                <c:pt idx="1">
                  <c:v>East India</c:v>
                </c:pt>
                <c:pt idx="2">
                  <c:v>North East India</c:v>
                </c:pt>
                <c:pt idx="3">
                  <c:v>North India</c:v>
                </c:pt>
                <c:pt idx="4">
                  <c:v>South India</c:v>
                </c:pt>
                <c:pt idx="5">
                  <c:v>West India</c:v>
                </c:pt>
              </c:strCache>
            </c:strRef>
          </c:cat>
          <c:val>
            <c:numRef>
              <c:f>Sheet4!$D$16:$D$22</c:f>
              <c:numCache>
                <c:formatCode>General</c:formatCode>
                <c:ptCount val="6"/>
                <c:pt idx="0">
                  <c:v>1</c:v>
                </c:pt>
                <c:pt idx="1">
                  <c:v>7</c:v>
                </c:pt>
                <c:pt idx="3">
                  <c:v>1</c:v>
                </c:pt>
                <c:pt idx="4">
                  <c:v>2</c:v>
                </c:pt>
                <c:pt idx="5">
                  <c:v>1</c:v>
                </c:pt>
              </c:numCache>
            </c:numRef>
          </c:val>
          <c:extLst>
            <c:ext xmlns:c16="http://schemas.microsoft.com/office/drawing/2014/chart" uri="{C3380CC4-5D6E-409C-BE32-E72D297353CC}">
              <c16:uniqueId val="{00000002-B0ED-482A-BACA-5A8F9B17CE1B}"/>
            </c:ext>
          </c:extLst>
        </c:ser>
        <c:ser>
          <c:idx val="3"/>
          <c:order val="3"/>
          <c:tx>
            <c:strRef>
              <c:f>Sheet4!$E$14:$E$15</c:f>
              <c:strCache>
                <c:ptCount val="1"/>
                <c:pt idx="0">
                  <c:v>(blank)</c:v>
                </c:pt>
              </c:strCache>
            </c:strRef>
          </c:tx>
          <c:spPr>
            <a:solidFill>
              <a:schemeClr val="accent4"/>
            </a:solidFill>
            <a:ln>
              <a:noFill/>
            </a:ln>
            <a:effectLst/>
          </c:spPr>
          <c:invertIfNegative val="0"/>
          <c:cat>
            <c:strRef>
              <c:f>Sheet4!$A$16:$A$22</c:f>
              <c:strCache>
                <c:ptCount val="6"/>
                <c:pt idx="0">
                  <c:v>Central India</c:v>
                </c:pt>
                <c:pt idx="1">
                  <c:v>East India</c:v>
                </c:pt>
                <c:pt idx="2">
                  <c:v>North East India</c:v>
                </c:pt>
                <c:pt idx="3">
                  <c:v>North India</c:v>
                </c:pt>
                <c:pt idx="4">
                  <c:v>South India</c:v>
                </c:pt>
                <c:pt idx="5">
                  <c:v>West India</c:v>
                </c:pt>
              </c:strCache>
            </c:strRef>
          </c:cat>
          <c:val>
            <c:numRef>
              <c:f>Sheet4!$E$16:$E$22</c:f>
              <c:numCache>
                <c:formatCode>General</c:formatCode>
                <c:ptCount val="6"/>
              </c:numCache>
            </c:numRef>
          </c:val>
          <c:extLst>
            <c:ext xmlns:c16="http://schemas.microsoft.com/office/drawing/2014/chart" uri="{C3380CC4-5D6E-409C-BE32-E72D297353CC}">
              <c16:uniqueId val="{00000003-B0ED-482A-BACA-5A8F9B17CE1B}"/>
            </c:ext>
          </c:extLst>
        </c:ser>
        <c:dLbls>
          <c:showLegendKey val="0"/>
          <c:showVal val="0"/>
          <c:showCatName val="0"/>
          <c:showSerName val="0"/>
          <c:showPercent val="0"/>
          <c:showBubbleSize val="0"/>
        </c:dLbls>
        <c:gapWidth val="150"/>
        <c:axId val="685045304"/>
        <c:axId val="685051864"/>
      </c:barChart>
      <c:catAx>
        <c:axId val="685045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051864"/>
        <c:crosses val="autoZero"/>
        <c:auto val="1"/>
        <c:lblAlgn val="ctr"/>
        <c:lblOffset val="100"/>
        <c:noMultiLvlLbl val="0"/>
      </c:catAx>
      <c:valAx>
        <c:axId val="685051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045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1.xlsx]Sheet4!PivotTable2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u="sng">
                <a:solidFill>
                  <a:schemeClr val="bg1"/>
                </a:solidFill>
              </a:rPr>
              <a:t>REGION WISE LUNCH PREFERENCES</a:t>
            </a:r>
          </a:p>
        </c:rich>
      </c:tx>
      <c:layout>
        <c:manualLayout>
          <c:xMode val="edge"/>
          <c:yMode val="edge"/>
          <c:x val="6.7882978042380798E-4"/>
          <c:y val="0"/>
        </c:manualLayout>
      </c:layout>
      <c:overlay val="0"/>
      <c:spPr>
        <a:solidFill>
          <a:schemeClr val="tx1"/>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lumMod val="80000"/>
                <a:lumOff val="2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77773510018564"/>
          <c:y val="7.7770534601333735E-2"/>
          <c:w val="0.79861385347136171"/>
          <c:h val="0.53777620801216419"/>
        </c:manualLayout>
      </c:layout>
      <c:barChart>
        <c:barDir val="col"/>
        <c:grouping val="percentStacked"/>
        <c:varyColors val="0"/>
        <c:ser>
          <c:idx val="0"/>
          <c:order val="0"/>
          <c:tx>
            <c:strRef>
              <c:f>Sheet4!$I$16:$I$17</c:f>
              <c:strCache>
                <c:ptCount val="1"/>
                <c:pt idx="0">
                  <c:v>Chapati, Dal, Veg curry</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Sheet4!$H$18:$H$24</c:f>
              <c:strCache>
                <c:ptCount val="6"/>
                <c:pt idx="0">
                  <c:v>Central India</c:v>
                </c:pt>
                <c:pt idx="1">
                  <c:v>East India</c:v>
                </c:pt>
                <c:pt idx="2">
                  <c:v>North East India</c:v>
                </c:pt>
                <c:pt idx="3">
                  <c:v>North India</c:v>
                </c:pt>
                <c:pt idx="4">
                  <c:v>South India</c:v>
                </c:pt>
                <c:pt idx="5">
                  <c:v>West India</c:v>
                </c:pt>
              </c:strCache>
            </c:strRef>
          </c:cat>
          <c:val>
            <c:numRef>
              <c:f>Sheet4!$I$18:$I$24</c:f>
              <c:numCache>
                <c:formatCode>General</c:formatCode>
                <c:ptCount val="6"/>
                <c:pt idx="1">
                  <c:v>1</c:v>
                </c:pt>
                <c:pt idx="5">
                  <c:v>1</c:v>
                </c:pt>
              </c:numCache>
            </c:numRef>
          </c:val>
          <c:extLst>
            <c:ext xmlns:c16="http://schemas.microsoft.com/office/drawing/2014/chart" uri="{C3380CC4-5D6E-409C-BE32-E72D297353CC}">
              <c16:uniqueId val="{00000000-B72F-49EB-82D4-80E4DB54EE9E}"/>
            </c:ext>
          </c:extLst>
        </c:ser>
        <c:ser>
          <c:idx val="1"/>
          <c:order val="1"/>
          <c:tx>
            <c:strRef>
              <c:f>Sheet4!$J$16:$J$17</c:f>
              <c:strCache>
                <c:ptCount val="1"/>
                <c:pt idx="0">
                  <c:v>Rice, Dal, Egg/Chicken/Fish</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Sheet4!$H$18:$H$24</c:f>
              <c:strCache>
                <c:ptCount val="6"/>
                <c:pt idx="0">
                  <c:v>Central India</c:v>
                </c:pt>
                <c:pt idx="1">
                  <c:v>East India</c:v>
                </c:pt>
                <c:pt idx="2">
                  <c:v>North East India</c:v>
                </c:pt>
                <c:pt idx="3">
                  <c:v>North India</c:v>
                </c:pt>
                <c:pt idx="4">
                  <c:v>South India</c:v>
                </c:pt>
                <c:pt idx="5">
                  <c:v>West India</c:v>
                </c:pt>
              </c:strCache>
            </c:strRef>
          </c:cat>
          <c:val>
            <c:numRef>
              <c:f>Sheet4!$J$18:$J$24</c:f>
              <c:numCache>
                <c:formatCode>General</c:formatCode>
                <c:ptCount val="6"/>
                <c:pt idx="1">
                  <c:v>7</c:v>
                </c:pt>
                <c:pt idx="2">
                  <c:v>1</c:v>
                </c:pt>
                <c:pt idx="3">
                  <c:v>1</c:v>
                </c:pt>
                <c:pt idx="4">
                  <c:v>1</c:v>
                </c:pt>
                <c:pt idx="5">
                  <c:v>1</c:v>
                </c:pt>
              </c:numCache>
            </c:numRef>
          </c:val>
          <c:extLst>
            <c:ext xmlns:c16="http://schemas.microsoft.com/office/drawing/2014/chart" uri="{C3380CC4-5D6E-409C-BE32-E72D297353CC}">
              <c16:uniqueId val="{00000001-B72F-49EB-82D4-80E4DB54EE9E}"/>
            </c:ext>
          </c:extLst>
        </c:ser>
        <c:ser>
          <c:idx val="2"/>
          <c:order val="2"/>
          <c:tx>
            <c:strRef>
              <c:f>Sheet4!$K$16:$K$17</c:f>
              <c:strCache>
                <c:ptCount val="1"/>
                <c:pt idx="0">
                  <c:v>Rice, Dal, Egg/Chicken/Fish;Chapati, Dal, Veg curry</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Sheet4!$H$18:$H$24</c:f>
              <c:strCache>
                <c:ptCount val="6"/>
                <c:pt idx="0">
                  <c:v>Central India</c:v>
                </c:pt>
                <c:pt idx="1">
                  <c:v>East India</c:v>
                </c:pt>
                <c:pt idx="2">
                  <c:v>North East India</c:v>
                </c:pt>
                <c:pt idx="3">
                  <c:v>North India</c:v>
                </c:pt>
                <c:pt idx="4">
                  <c:v>South India</c:v>
                </c:pt>
                <c:pt idx="5">
                  <c:v>West India</c:v>
                </c:pt>
              </c:strCache>
            </c:strRef>
          </c:cat>
          <c:val>
            <c:numRef>
              <c:f>Sheet4!$K$18:$K$24</c:f>
              <c:numCache>
                <c:formatCode>General</c:formatCode>
                <c:ptCount val="6"/>
                <c:pt idx="1">
                  <c:v>2</c:v>
                </c:pt>
                <c:pt idx="4">
                  <c:v>2</c:v>
                </c:pt>
              </c:numCache>
            </c:numRef>
          </c:val>
          <c:extLst>
            <c:ext xmlns:c16="http://schemas.microsoft.com/office/drawing/2014/chart" uri="{C3380CC4-5D6E-409C-BE32-E72D297353CC}">
              <c16:uniqueId val="{00000002-B72F-49EB-82D4-80E4DB54EE9E}"/>
            </c:ext>
          </c:extLst>
        </c:ser>
        <c:ser>
          <c:idx val="3"/>
          <c:order val="3"/>
          <c:tx>
            <c:strRef>
              <c:f>Sheet4!$L$16:$L$17</c:f>
              <c:strCache>
                <c:ptCount val="1"/>
                <c:pt idx="0">
                  <c:v>Rice, Dal, Egg/Chicken/Fish;Chapati, Egg/Chicken curry</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Sheet4!$H$18:$H$24</c:f>
              <c:strCache>
                <c:ptCount val="6"/>
                <c:pt idx="0">
                  <c:v>Central India</c:v>
                </c:pt>
                <c:pt idx="1">
                  <c:v>East India</c:v>
                </c:pt>
                <c:pt idx="2">
                  <c:v>North East India</c:v>
                </c:pt>
                <c:pt idx="3">
                  <c:v>North India</c:v>
                </c:pt>
                <c:pt idx="4">
                  <c:v>South India</c:v>
                </c:pt>
                <c:pt idx="5">
                  <c:v>West India</c:v>
                </c:pt>
              </c:strCache>
            </c:strRef>
          </c:cat>
          <c:val>
            <c:numRef>
              <c:f>Sheet4!$L$18:$L$24</c:f>
              <c:numCache>
                <c:formatCode>General</c:formatCode>
                <c:ptCount val="6"/>
                <c:pt idx="0">
                  <c:v>1</c:v>
                </c:pt>
                <c:pt idx="1">
                  <c:v>1</c:v>
                </c:pt>
                <c:pt idx="4">
                  <c:v>1</c:v>
                </c:pt>
              </c:numCache>
            </c:numRef>
          </c:val>
          <c:extLst>
            <c:ext xmlns:c16="http://schemas.microsoft.com/office/drawing/2014/chart" uri="{C3380CC4-5D6E-409C-BE32-E72D297353CC}">
              <c16:uniqueId val="{00000003-B72F-49EB-82D4-80E4DB54EE9E}"/>
            </c:ext>
          </c:extLst>
        </c:ser>
        <c:ser>
          <c:idx val="4"/>
          <c:order val="4"/>
          <c:tx>
            <c:strRef>
              <c:f>Sheet4!$M$16:$M$17</c:f>
              <c:strCache>
                <c:ptCount val="1"/>
                <c:pt idx="0">
                  <c:v>Rice, Dal, Mixed veg</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Sheet4!$H$18:$H$24</c:f>
              <c:strCache>
                <c:ptCount val="6"/>
                <c:pt idx="0">
                  <c:v>Central India</c:v>
                </c:pt>
                <c:pt idx="1">
                  <c:v>East India</c:v>
                </c:pt>
                <c:pt idx="2">
                  <c:v>North East India</c:v>
                </c:pt>
                <c:pt idx="3">
                  <c:v>North India</c:v>
                </c:pt>
                <c:pt idx="4">
                  <c:v>South India</c:v>
                </c:pt>
                <c:pt idx="5">
                  <c:v>West India</c:v>
                </c:pt>
              </c:strCache>
            </c:strRef>
          </c:cat>
          <c:val>
            <c:numRef>
              <c:f>Sheet4!$M$18:$M$24</c:f>
              <c:numCache>
                <c:formatCode>General</c:formatCode>
                <c:ptCount val="6"/>
                <c:pt idx="1">
                  <c:v>11</c:v>
                </c:pt>
                <c:pt idx="2">
                  <c:v>1</c:v>
                </c:pt>
                <c:pt idx="3">
                  <c:v>5</c:v>
                </c:pt>
                <c:pt idx="4">
                  <c:v>2</c:v>
                </c:pt>
                <c:pt idx="5">
                  <c:v>3</c:v>
                </c:pt>
              </c:numCache>
            </c:numRef>
          </c:val>
          <c:extLst>
            <c:ext xmlns:c16="http://schemas.microsoft.com/office/drawing/2014/chart" uri="{C3380CC4-5D6E-409C-BE32-E72D297353CC}">
              <c16:uniqueId val="{00000004-B72F-49EB-82D4-80E4DB54EE9E}"/>
            </c:ext>
          </c:extLst>
        </c:ser>
        <c:ser>
          <c:idx val="5"/>
          <c:order val="5"/>
          <c:tx>
            <c:strRef>
              <c:f>Sheet4!$N$16:$N$17</c:f>
              <c:strCache>
                <c:ptCount val="1"/>
                <c:pt idx="0">
                  <c:v>Rice, Dal, Mixed veg;Chapati, Dal, Veg curry</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Sheet4!$H$18:$H$24</c:f>
              <c:strCache>
                <c:ptCount val="6"/>
                <c:pt idx="0">
                  <c:v>Central India</c:v>
                </c:pt>
                <c:pt idx="1">
                  <c:v>East India</c:v>
                </c:pt>
                <c:pt idx="2">
                  <c:v>North East India</c:v>
                </c:pt>
                <c:pt idx="3">
                  <c:v>North India</c:v>
                </c:pt>
                <c:pt idx="4">
                  <c:v>South India</c:v>
                </c:pt>
                <c:pt idx="5">
                  <c:v>West India</c:v>
                </c:pt>
              </c:strCache>
            </c:strRef>
          </c:cat>
          <c:val>
            <c:numRef>
              <c:f>Sheet4!$N$18:$N$24</c:f>
              <c:numCache>
                <c:formatCode>General</c:formatCode>
                <c:ptCount val="6"/>
                <c:pt idx="0">
                  <c:v>1</c:v>
                </c:pt>
                <c:pt idx="3">
                  <c:v>1</c:v>
                </c:pt>
              </c:numCache>
            </c:numRef>
          </c:val>
          <c:extLst>
            <c:ext xmlns:c16="http://schemas.microsoft.com/office/drawing/2014/chart" uri="{C3380CC4-5D6E-409C-BE32-E72D297353CC}">
              <c16:uniqueId val="{00000005-B72F-49EB-82D4-80E4DB54EE9E}"/>
            </c:ext>
          </c:extLst>
        </c:ser>
        <c:ser>
          <c:idx val="6"/>
          <c:order val="6"/>
          <c:tx>
            <c:strRef>
              <c:f>Sheet4!$O$16:$O$17</c:f>
              <c:strCache>
                <c:ptCount val="1"/>
                <c:pt idx="0">
                  <c:v>Rice, Dal, Mixed veg;Chapati, Dal, Veg curry;Chapati, Egg/Chicken curry</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Sheet4!$H$18:$H$24</c:f>
              <c:strCache>
                <c:ptCount val="6"/>
                <c:pt idx="0">
                  <c:v>Central India</c:v>
                </c:pt>
                <c:pt idx="1">
                  <c:v>East India</c:v>
                </c:pt>
                <c:pt idx="2">
                  <c:v>North East India</c:v>
                </c:pt>
                <c:pt idx="3">
                  <c:v>North India</c:v>
                </c:pt>
                <c:pt idx="4">
                  <c:v>South India</c:v>
                </c:pt>
                <c:pt idx="5">
                  <c:v>West India</c:v>
                </c:pt>
              </c:strCache>
            </c:strRef>
          </c:cat>
          <c:val>
            <c:numRef>
              <c:f>Sheet4!$O$18:$O$24</c:f>
              <c:numCache>
                <c:formatCode>General</c:formatCode>
                <c:ptCount val="6"/>
                <c:pt idx="3">
                  <c:v>1</c:v>
                </c:pt>
              </c:numCache>
            </c:numRef>
          </c:val>
          <c:extLst>
            <c:ext xmlns:c16="http://schemas.microsoft.com/office/drawing/2014/chart" uri="{C3380CC4-5D6E-409C-BE32-E72D297353CC}">
              <c16:uniqueId val="{00000006-B72F-49EB-82D4-80E4DB54EE9E}"/>
            </c:ext>
          </c:extLst>
        </c:ser>
        <c:ser>
          <c:idx val="7"/>
          <c:order val="7"/>
          <c:tx>
            <c:strRef>
              <c:f>Sheet4!$P$16:$P$17</c:f>
              <c:strCache>
                <c:ptCount val="1"/>
                <c:pt idx="0">
                  <c:v>Rice, Dal, Mixed veg;Chapati, Egg/Chicken curry</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Sheet4!$H$18:$H$24</c:f>
              <c:strCache>
                <c:ptCount val="6"/>
                <c:pt idx="0">
                  <c:v>Central India</c:v>
                </c:pt>
                <c:pt idx="1">
                  <c:v>East India</c:v>
                </c:pt>
                <c:pt idx="2">
                  <c:v>North East India</c:v>
                </c:pt>
                <c:pt idx="3">
                  <c:v>North India</c:v>
                </c:pt>
                <c:pt idx="4">
                  <c:v>South India</c:v>
                </c:pt>
                <c:pt idx="5">
                  <c:v>West India</c:v>
                </c:pt>
              </c:strCache>
            </c:strRef>
          </c:cat>
          <c:val>
            <c:numRef>
              <c:f>Sheet4!$P$18:$P$24</c:f>
              <c:numCache>
                <c:formatCode>General</c:formatCode>
                <c:ptCount val="6"/>
                <c:pt idx="1">
                  <c:v>1</c:v>
                </c:pt>
                <c:pt idx="2">
                  <c:v>1</c:v>
                </c:pt>
                <c:pt idx="3">
                  <c:v>1</c:v>
                </c:pt>
                <c:pt idx="4">
                  <c:v>2</c:v>
                </c:pt>
              </c:numCache>
            </c:numRef>
          </c:val>
          <c:extLst>
            <c:ext xmlns:c16="http://schemas.microsoft.com/office/drawing/2014/chart" uri="{C3380CC4-5D6E-409C-BE32-E72D297353CC}">
              <c16:uniqueId val="{00000007-B72F-49EB-82D4-80E4DB54EE9E}"/>
            </c:ext>
          </c:extLst>
        </c:ser>
        <c:ser>
          <c:idx val="8"/>
          <c:order val="8"/>
          <c:tx>
            <c:strRef>
              <c:f>Sheet4!$Q$16:$Q$17</c:f>
              <c:strCache>
                <c:ptCount val="1"/>
                <c:pt idx="0">
                  <c:v>Rice, Dal, Mixed veg;Rice, Dal, Egg/Chicken/Fish</c:v>
                </c:pt>
              </c:strCache>
            </c:strRef>
          </c:tx>
          <c:spPr>
            <a:solidFill>
              <a:schemeClr val="accent3">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Sheet4!$H$18:$H$24</c:f>
              <c:strCache>
                <c:ptCount val="6"/>
                <c:pt idx="0">
                  <c:v>Central India</c:v>
                </c:pt>
                <c:pt idx="1">
                  <c:v>East India</c:v>
                </c:pt>
                <c:pt idx="2">
                  <c:v>North East India</c:v>
                </c:pt>
                <c:pt idx="3">
                  <c:v>North India</c:v>
                </c:pt>
                <c:pt idx="4">
                  <c:v>South India</c:v>
                </c:pt>
                <c:pt idx="5">
                  <c:v>West India</c:v>
                </c:pt>
              </c:strCache>
            </c:strRef>
          </c:cat>
          <c:val>
            <c:numRef>
              <c:f>Sheet4!$Q$18:$Q$24</c:f>
              <c:numCache>
                <c:formatCode>General</c:formatCode>
                <c:ptCount val="6"/>
                <c:pt idx="1">
                  <c:v>2</c:v>
                </c:pt>
                <c:pt idx="2">
                  <c:v>2</c:v>
                </c:pt>
                <c:pt idx="3">
                  <c:v>1</c:v>
                </c:pt>
              </c:numCache>
            </c:numRef>
          </c:val>
          <c:extLst>
            <c:ext xmlns:c16="http://schemas.microsoft.com/office/drawing/2014/chart" uri="{C3380CC4-5D6E-409C-BE32-E72D297353CC}">
              <c16:uniqueId val="{00000008-B72F-49EB-82D4-80E4DB54EE9E}"/>
            </c:ext>
          </c:extLst>
        </c:ser>
        <c:ser>
          <c:idx val="9"/>
          <c:order val="9"/>
          <c:tx>
            <c:strRef>
              <c:f>Sheet4!$R$16:$R$17</c:f>
              <c:strCache>
                <c:ptCount val="1"/>
                <c:pt idx="0">
                  <c:v>Rice, Dal, Mixed veg;Rice, Dal, Egg/Chicken/Fish;Chapati, Dal, Veg curry;Chapati, Egg/Chicken curry</c:v>
                </c:pt>
              </c:strCache>
            </c:strRef>
          </c:tx>
          <c:spPr>
            <a:solidFill>
              <a:schemeClr val="accent4">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Sheet4!$H$18:$H$24</c:f>
              <c:strCache>
                <c:ptCount val="6"/>
                <c:pt idx="0">
                  <c:v>Central India</c:v>
                </c:pt>
                <c:pt idx="1">
                  <c:v>East India</c:v>
                </c:pt>
                <c:pt idx="2">
                  <c:v>North East India</c:v>
                </c:pt>
                <c:pt idx="3">
                  <c:v>North India</c:v>
                </c:pt>
                <c:pt idx="4">
                  <c:v>South India</c:v>
                </c:pt>
                <c:pt idx="5">
                  <c:v>West India</c:v>
                </c:pt>
              </c:strCache>
            </c:strRef>
          </c:cat>
          <c:val>
            <c:numRef>
              <c:f>Sheet4!$R$18:$R$24</c:f>
              <c:numCache>
                <c:formatCode>General</c:formatCode>
                <c:ptCount val="6"/>
                <c:pt idx="4">
                  <c:v>1</c:v>
                </c:pt>
              </c:numCache>
            </c:numRef>
          </c:val>
          <c:extLst>
            <c:ext xmlns:c16="http://schemas.microsoft.com/office/drawing/2014/chart" uri="{C3380CC4-5D6E-409C-BE32-E72D297353CC}">
              <c16:uniqueId val="{00000009-B72F-49EB-82D4-80E4DB54EE9E}"/>
            </c:ext>
          </c:extLst>
        </c:ser>
        <c:ser>
          <c:idx val="10"/>
          <c:order val="10"/>
          <c:tx>
            <c:strRef>
              <c:f>Sheet4!$S$16:$S$17</c:f>
              <c:strCache>
                <c:ptCount val="1"/>
                <c:pt idx="0">
                  <c:v>Rice, Dal, Mixed veg;Rice, Dal, Egg/Chicken/Fish;Veg Dalia, Chick peas, Curd</c:v>
                </c:pt>
              </c:strCache>
            </c:strRef>
          </c:tx>
          <c:spPr>
            <a:solidFill>
              <a:schemeClr val="accent5">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Sheet4!$H$18:$H$24</c:f>
              <c:strCache>
                <c:ptCount val="6"/>
                <c:pt idx="0">
                  <c:v>Central India</c:v>
                </c:pt>
                <c:pt idx="1">
                  <c:v>East India</c:v>
                </c:pt>
                <c:pt idx="2">
                  <c:v>North East India</c:v>
                </c:pt>
                <c:pt idx="3">
                  <c:v>North India</c:v>
                </c:pt>
                <c:pt idx="4">
                  <c:v>South India</c:v>
                </c:pt>
                <c:pt idx="5">
                  <c:v>West India</c:v>
                </c:pt>
              </c:strCache>
            </c:strRef>
          </c:cat>
          <c:val>
            <c:numRef>
              <c:f>Sheet4!$S$18:$S$24</c:f>
              <c:numCache>
                <c:formatCode>General</c:formatCode>
                <c:ptCount val="6"/>
                <c:pt idx="1">
                  <c:v>1</c:v>
                </c:pt>
              </c:numCache>
            </c:numRef>
          </c:val>
          <c:extLst>
            <c:ext xmlns:c16="http://schemas.microsoft.com/office/drawing/2014/chart" uri="{C3380CC4-5D6E-409C-BE32-E72D297353CC}">
              <c16:uniqueId val="{0000000A-B72F-49EB-82D4-80E4DB54EE9E}"/>
            </c:ext>
          </c:extLst>
        </c:ser>
        <c:ser>
          <c:idx val="11"/>
          <c:order val="11"/>
          <c:tx>
            <c:strRef>
              <c:f>Sheet4!$T$16:$T$17</c:f>
              <c:strCache>
                <c:ptCount val="1"/>
                <c:pt idx="0">
                  <c:v>Rice, Dal, Mixed veg;Rice, Dal, Egg/Chicken/Fish;Veg Dalia, Chick peas, Curd;Chapati, Dal, Veg curry;Chapati, Egg/Chicken curry</c:v>
                </c:pt>
              </c:strCache>
            </c:strRef>
          </c:tx>
          <c:spPr>
            <a:solidFill>
              <a:schemeClr val="accent6">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Sheet4!$H$18:$H$24</c:f>
              <c:strCache>
                <c:ptCount val="6"/>
                <c:pt idx="0">
                  <c:v>Central India</c:v>
                </c:pt>
                <c:pt idx="1">
                  <c:v>East India</c:v>
                </c:pt>
                <c:pt idx="2">
                  <c:v>North East India</c:v>
                </c:pt>
                <c:pt idx="3">
                  <c:v>North India</c:v>
                </c:pt>
                <c:pt idx="4">
                  <c:v>South India</c:v>
                </c:pt>
                <c:pt idx="5">
                  <c:v>West India</c:v>
                </c:pt>
              </c:strCache>
            </c:strRef>
          </c:cat>
          <c:val>
            <c:numRef>
              <c:f>Sheet4!$T$18:$T$24</c:f>
              <c:numCache>
                <c:formatCode>General</c:formatCode>
                <c:ptCount val="6"/>
                <c:pt idx="4">
                  <c:v>2</c:v>
                </c:pt>
              </c:numCache>
            </c:numRef>
          </c:val>
          <c:extLst>
            <c:ext xmlns:c16="http://schemas.microsoft.com/office/drawing/2014/chart" uri="{C3380CC4-5D6E-409C-BE32-E72D297353CC}">
              <c16:uniqueId val="{0000000B-B72F-49EB-82D4-80E4DB54EE9E}"/>
            </c:ext>
          </c:extLst>
        </c:ser>
        <c:ser>
          <c:idx val="12"/>
          <c:order val="12"/>
          <c:tx>
            <c:strRef>
              <c:f>Sheet4!$U$16:$U$17</c:f>
              <c:strCache>
                <c:ptCount val="1"/>
                <c:pt idx="0">
                  <c:v>Veg Dalia, Chick peas, Curd;Chapati, Egg/Chicken curry</c:v>
                </c:pt>
              </c:strCache>
            </c:strRef>
          </c:tx>
          <c:spPr>
            <a:solidFill>
              <a:schemeClr val="accent1">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Sheet4!$H$18:$H$24</c:f>
              <c:strCache>
                <c:ptCount val="6"/>
                <c:pt idx="0">
                  <c:v>Central India</c:v>
                </c:pt>
                <c:pt idx="1">
                  <c:v>East India</c:v>
                </c:pt>
                <c:pt idx="2">
                  <c:v>North East India</c:v>
                </c:pt>
                <c:pt idx="3">
                  <c:v>North India</c:v>
                </c:pt>
                <c:pt idx="4">
                  <c:v>South India</c:v>
                </c:pt>
                <c:pt idx="5">
                  <c:v>West India</c:v>
                </c:pt>
              </c:strCache>
            </c:strRef>
          </c:cat>
          <c:val>
            <c:numRef>
              <c:f>Sheet4!$U$18:$U$24</c:f>
              <c:numCache>
                <c:formatCode>General</c:formatCode>
                <c:ptCount val="6"/>
                <c:pt idx="1">
                  <c:v>1</c:v>
                </c:pt>
              </c:numCache>
            </c:numRef>
          </c:val>
          <c:extLst>
            <c:ext xmlns:c16="http://schemas.microsoft.com/office/drawing/2014/chart" uri="{C3380CC4-5D6E-409C-BE32-E72D297353CC}">
              <c16:uniqueId val="{0000000C-B72F-49EB-82D4-80E4DB54EE9E}"/>
            </c:ext>
          </c:extLst>
        </c:ser>
        <c:dLbls>
          <c:dLblPos val="ctr"/>
          <c:showLegendKey val="0"/>
          <c:showVal val="1"/>
          <c:showCatName val="0"/>
          <c:showSerName val="0"/>
          <c:showPercent val="0"/>
          <c:showBubbleSize val="0"/>
        </c:dLbls>
        <c:gapWidth val="150"/>
        <c:overlap val="100"/>
        <c:axId val="532310224"/>
        <c:axId val="532310880"/>
      </c:barChart>
      <c:catAx>
        <c:axId val="5323102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32310880"/>
        <c:crosses val="autoZero"/>
        <c:auto val="1"/>
        <c:lblAlgn val="ctr"/>
        <c:lblOffset val="100"/>
        <c:noMultiLvlLbl val="0"/>
      </c:catAx>
      <c:valAx>
        <c:axId val="5323108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532310224"/>
        <c:crosses val="autoZero"/>
        <c:crossBetween val="between"/>
      </c:valAx>
      <c:spPr>
        <a:noFill/>
        <a:ln>
          <a:noFill/>
        </a:ln>
        <a:effectLst/>
      </c:spPr>
    </c:plotArea>
    <c:legend>
      <c:legendPos val="b"/>
      <c:layout>
        <c:manualLayout>
          <c:xMode val="edge"/>
          <c:yMode val="edge"/>
          <c:x val="1.8462198322770625E-2"/>
          <c:y val="0.66649199367516421"/>
          <c:w val="0.9717631393636772"/>
          <c:h val="0.3169036126715318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4"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2</xdr:col>
      <xdr:colOff>9525</xdr:colOff>
      <xdr:row>0</xdr:row>
      <xdr:rowOff>114300</xdr:rowOff>
    </xdr:from>
    <xdr:to>
      <xdr:col>16</xdr:col>
      <xdr:colOff>552450</xdr:colOff>
      <xdr:row>22</xdr:row>
      <xdr:rowOff>0</xdr:rowOff>
    </xdr:to>
    <xdr:sp macro="" textlink="">
      <xdr:nvSpPr>
        <xdr:cNvPr id="8" name="Rectangle 7">
          <a:extLst>
            <a:ext uri="{FF2B5EF4-FFF2-40B4-BE49-F238E27FC236}">
              <a16:creationId xmlns:a16="http://schemas.microsoft.com/office/drawing/2014/main" id="{921AC515-6939-4062-8559-828395E47491}"/>
            </a:ext>
          </a:extLst>
        </xdr:cNvPr>
        <xdr:cNvSpPr/>
      </xdr:nvSpPr>
      <xdr:spPr>
        <a:xfrm>
          <a:off x="2238375" y="114300"/>
          <a:ext cx="9077325" cy="407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85724</xdr:colOff>
      <xdr:row>1</xdr:row>
      <xdr:rowOff>85725</xdr:rowOff>
    </xdr:from>
    <xdr:to>
      <xdr:col>10</xdr:col>
      <xdr:colOff>257175</xdr:colOff>
      <xdr:row>20</xdr:row>
      <xdr:rowOff>114300</xdr:rowOff>
    </xdr:to>
    <xdr:graphicFrame macro="">
      <xdr:nvGraphicFramePr>
        <xdr:cNvPr id="3" name="Chart 2">
          <a:extLst>
            <a:ext uri="{FF2B5EF4-FFF2-40B4-BE49-F238E27FC236}">
              <a16:creationId xmlns:a16="http://schemas.microsoft.com/office/drawing/2014/main" id="{7BE3A15C-3414-4C0C-8BE1-AFD96B2AC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361950</xdr:colOff>
      <xdr:row>1</xdr:row>
      <xdr:rowOff>57150</xdr:rowOff>
    </xdr:from>
    <xdr:to>
      <xdr:col>16</xdr:col>
      <xdr:colOff>295275</xdr:colOff>
      <xdr:row>11</xdr:row>
      <xdr:rowOff>66675</xdr:rowOff>
    </xdr:to>
    <xdr:graphicFrame macro="">
      <xdr:nvGraphicFramePr>
        <xdr:cNvPr id="4" name="Chart 3">
          <a:extLst>
            <a:ext uri="{FF2B5EF4-FFF2-40B4-BE49-F238E27FC236}">
              <a16:creationId xmlns:a16="http://schemas.microsoft.com/office/drawing/2014/main" id="{FF2E5888-6AB9-4F0F-A002-39BD49BA1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352425</xdr:colOff>
      <xdr:row>11</xdr:row>
      <xdr:rowOff>104774</xdr:rowOff>
    </xdr:from>
    <xdr:to>
      <xdr:col>16</xdr:col>
      <xdr:colOff>333375</xdr:colOff>
      <xdr:row>21</xdr:row>
      <xdr:rowOff>114299</xdr:rowOff>
    </xdr:to>
    <xdr:graphicFrame macro="">
      <xdr:nvGraphicFramePr>
        <xdr:cNvPr id="5" name="Chart 4">
          <a:extLst>
            <a:ext uri="{FF2B5EF4-FFF2-40B4-BE49-F238E27FC236}">
              <a16:creationId xmlns:a16="http://schemas.microsoft.com/office/drawing/2014/main" id="{E62CA088-865D-40CB-AEFC-2D2C83D4D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28575</xdr:rowOff>
    </xdr:from>
    <xdr:to>
      <xdr:col>16</xdr:col>
      <xdr:colOff>28575</xdr:colOff>
      <xdr:row>17</xdr:row>
      <xdr:rowOff>76200</xdr:rowOff>
    </xdr:to>
    <xdr:sp macro="" textlink="">
      <xdr:nvSpPr>
        <xdr:cNvPr id="7" name="Rectangle 6">
          <a:extLst>
            <a:ext uri="{FF2B5EF4-FFF2-40B4-BE49-F238E27FC236}">
              <a16:creationId xmlns:a16="http://schemas.microsoft.com/office/drawing/2014/main" id="{666619FF-7538-401D-9CAF-6639C7CA6617}"/>
            </a:ext>
          </a:extLst>
        </xdr:cNvPr>
        <xdr:cNvSpPr/>
      </xdr:nvSpPr>
      <xdr:spPr>
        <a:xfrm>
          <a:off x="0" y="28575"/>
          <a:ext cx="10677525" cy="3286125"/>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1257300</xdr:colOff>
      <xdr:row>2</xdr:row>
      <xdr:rowOff>61912</xdr:rowOff>
    </xdr:from>
    <xdr:to>
      <xdr:col>8</xdr:col>
      <xdr:colOff>428625</xdr:colOff>
      <xdr:row>16</xdr:row>
      <xdr:rowOff>138112</xdr:rowOff>
    </xdr:to>
    <xdr:graphicFrame macro="">
      <xdr:nvGraphicFramePr>
        <xdr:cNvPr id="2" name="Chart 1">
          <a:extLst>
            <a:ext uri="{FF2B5EF4-FFF2-40B4-BE49-F238E27FC236}">
              <a16:creationId xmlns:a16="http://schemas.microsoft.com/office/drawing/2014/main" id="{392CD031-A1C5-448C-954A-1BA80FB73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xdr:colOff>
      <xdr:row>3</xdr:row>
      <xdr:rowOff>133351</xdr:rowOff>
    </xdr:from>
    <xdr:to>
      <xdr:col>1</xdr:col>
      <xdr:colOff>114300</xdr:colOff>
      <xdr:row>13</xdr:row>
      <xdr:rowOff>95251</xdr:rowOff>
    </xdr:to>
    <mc:AlternateContent xmlns:mc="http://schemas.openxmlformats.org/markup-compatibility/2006" xmlns:a14="http://schemas.microsoft.com/office/drawing/2010/main">
      <mc:Choice Requires="a14">
        <xdr:graphicFrame macro="">
          <xdr:nvGraphicFramePr>
            <xdr:cNvPr id="3" name="Part/Region you belong to 1">
              <a:extLst>
                <a:ext uri="{FF2B5EF4-FFF2-40B4-BE49-F238E27FC236}">
                  <a16:creationId xmlns:a16="http://schemas.microsoft.com/office/drawing/2014/main" id="{098F7EF3-B6EA-45BC-A783-CC9E5D6D8F7A}"/>
                </a:ext>
              </a:extLst>
            </xdr:cNvPr>
            <xdr:cNvGraphicFramePr/>
          </xdr:nvGraphicFramePr>
          <xdr:xfrm>
            <a:off x="0" y="0"/>
            <a:ext cx="0" cy="0"/>
          </xdr:xfrm>
          <a:graphic>
            <a:graphicData uri="http://schemas.microsoft.com/office/drawing/2010/slicer">
              <sle:slicer xmlns:sle="http://schemas.microsoft.com/office/drawing/2010/slicer" name="Part/Region you belong to 1"/>
            </a:graphicData>
          </a:graphic>
        </xdr:graphicFrame>
      </mc:Choice>
      <mc:Fallback xmlns="">
        <xdr:sp macro="" textlink="">
          <xdr:nvSpPr>
            <xdr:cNvPr id="0" name=""/>
            <xdr:cNvSpPr>
              <a:spLocks noTextEdit="1"/>
            </xdr:cNvSpPr>
          </xdr:nvSpPr>
          <xdr:spPr>
            <a:xfrm>
              <a:off x="9525" y="704851"/>
              <a:ext cx="1409700" cy="186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57150</xdr:colOff>
      <xdr:row>0</xdr:row>
      <xdr:rowOff>76200</xdr:rowOff>
    </xdr:from>
    <xdr:to>
      <xdr:col>8</xdr:col>
      <xdr:colOff>438150</xdr:colOff>
      <xdr:row>2</xdr:row>
      <xdr:rowOff>66675</xdr:rowOff>
    </xdr:to>
    <xdr:sp macro="" textlink="">
      <xdr:nvSpPr>
        <xdr:cNvPr id="4" name="Rectangle 3">
          <a:extLst>
            <a:ext uri="{FF2B5EF4-FFF2-40B4-BE49-F238E27FC236}">
              <a16:creationId xmlns:a16="http://schemas.microsoft.com/office/drawing/2014/main" id="{29C0D4D7-34AA-4FE9-AE7F-B1DA5377EA04}"/>
            </a:ext>
          </a:extLst>
        </xdr:cNvPr>
        <xdr:cNvSpPr/>
      </xdr:nvSpPr>
      <xdr:spPr>
        <a:xfrm>
          <a:off x="57150" y="76200"/>
          <a:ext cx="6153150" cy="371475"/>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u="sng">
              <a:solidFill>
                <a:srgbClr val="C00000"/>
              </a:solidFill>
              <a:latin typeface="Arial Black" panose="020B0A04020102020204" pitchFamily="34" charset="0"/>
            </a:rPr>
            <a:t>REGION</a:t>
          </a:r>
          <a:r>
            <a:rPr lang="en-US" sz="1100" u="sng" baseline="0">
              <a:solidFill>
                <a:srgbClr val="C00000"/>
              </a:solidFill>
              <a:latin typeface="Arial Black" panose="020B0A04020102020204" pitchFamily="34" charset="0"/>
            </a:rPr>
            <a:t> WISE ANALYSIS OF DRY FRUITS OF POSITIVE NEGATIVE RESPONSE</a:t>
          </a:r>
          <a:endParaRPr lang="en-US" sz="1100" u="sng">
            <a:solidFill>
              <a:srgbClr val="C00000"/>
            </a:solidFill>
            <a:latin typeface="Arial Black" panose="020B0A04020102020204" pitchFamily="34" charset="0"/>
          </a:endParaRPr>
        </a:p>
      </xdr:txBody>
    </xdr:sp>
    <xdr:clientData/>
  </xdr:twoCellAnchor>
  <xdr:twoCellAnchor>
    <xdr:from>
      <xdr:col>9</xdr:col>
      <xdr:colOff>9524</xdr:colOff>
      <xdr:row>2</xdr:row>
      <xdr:rowOff>47625</xdr:rowOff>
    </xdr:from>
    <xdr:to>
      <xdr:col>15</xdr:col>
      <xdr:colOff>381000</xdr:colOff>
      <xdr:row>16</xdr:row>
      <xdr:rowOff>142875</xdr:rowOff>
    </xdr:to>
    <xdr:graphicFrame macro="">
      <xdr:nvGraphicFramePr>
        <xdr:cNvPr id="5" name="Chart 4">
          <a:extLst>
            <a:ext uri="{FF2B5EF4-FFF2-40B4-BE49-F238E27FC236}">
              <a16:creationId xmlns:a16="http://schemas.microsoft.com/office/drawing/2014/main" id="{C145F611-86D4-4017-95A6-C8271DB4EE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xdr:colOff>
      <xdr:row>0</xdr:row>
      <xdr:rowOff>114299</xdr:rowOff>
    </xdr:from>
    <xdr:to>
      <xdr:col>15</xdr:col>
      <xdr:colOff>390525</xdr:colOff>
      <xdr:row>3</xdr:row>
      <xdr:rowOff>28575</xdr:rowOff>
    </xdr:to>
    <xdr:sp macro="" textlink="">
      <xdr:nvSpPr>
        <xdr:cNvPr id="6" name="Rectangle 5">
          <a:extLst>
            <a:ext uri="{FF2B5EF4-FFF2-40B4-BE49-F238E27FC236}">
              <a16:creationId xmlns:a16="http://schemas.microsoft.com/office/drawing/2014/main" id="{7A9FC37C-2E60-4F08-A221-3A3CFC0643E4}"/>
            </a:ext>
          </a:extLst>
        </xdr:cNvPr>
        <xdr:cNvSpPr/>
      </xdr:nvSpPr>
      <xdr:spPr>
        <a:xfrm>
          <a:off x="6391275" y="114299"/>
          <a:ext cx="4038600" cy="485776"/>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u="sng">
              <a:solidFill>
                <a:schemeClr val="tx1"/>
              </a:solidFill>
              <a:latin typeface="Arial Black" panose="020B0A04020102020204" pitchFamily="34" charset="0"/>
            </a:rPr>
            <a:t>POST DINNER PREFERENCE ANALYSIS OF POSITIVE NEGATIVE RESPONCE</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228600</xdr:colOff>
      <xdr:row>14</xdr:row>
      <xdr:rowOff>9525</xdr:rowOff>
    </xdr:from>
    <xdr:to>
      <xdr:col>2</xdr:col>
      <xdr:colOff>47624</xdr:colOff>
      <xdr:row>28</xdr:row>
      <xdr:rowOff>85725</xdr:rowOff>
    </xdr:to>
    <xdr:graphicFrame macro="">
      <xdr:nvGraphicFramePr>
        <xdr:cNvPr id="3" name="Chart 2">
          <a:extLst>
            <a:ext uri="{FF2B5EF4-FFF2-40B4-BE49-F238E27FC236}">
              <a16:creationId xmlns:a16="http://schemas.microsoft.com/office/drawing/2014/main" id="{9292D1D3-10DE-4381-B2FE-6CDC3D71D0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257175</xdr:colOff>
      <xdr:row>1</xdr:row>
      <xdr:rowOff>161925</xdr:rowOff>
    </xdr:from>
    <xdr:to>
      <xdr:col>1</xdr:col>
      <xdr:colOff>2428875</xdr:colOff>
      <xdr:row>13</xdr:row>
      <xdr:rowOff>161925</xdr:rowOff>
    </xdr:to>
    <xdr:graphicFrame macro="">
      <xdr:nvGraphicFramePr>
        <xdr:cNvPr id="4" name="Chart 3">
          <a:extLst>
            <a:ext uri="{FF2B5EF4-FFF2-40B4-BE49-F238E27FC236}">
              <a16:creationId xmlns:a16="http://schemas.microsoft.com/office/drawing/2014/main" id="{810DB29A-A79C-43A2-920F-8E14C8212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2486025</xdr:colOff>
      <xdr:row>3</xdr:row>
      <xdr:rowOff>152399</xdr:rowOff>
    </xdr:from>
    <xdr:to>
      <xdr:col>2</xdr:col>
      <xdr:colOff>9525</xdr:colOff>
      <xdr:row>9</xdr:row>
      <xdr:rowOff>142874</xdr:rowOff>
    </xdr:to>
    <mc:AlternateContent xmlns:mc="http://schemas.openxmlformats.org/markup-compatibility/2006" xmlns:a14="http://schemas.microsoft.com/office/drawing/2010/main">
      <mc:Choice Requires="a14">
        <xdr:graphicFrame macro="">
          <xdr:nvGraphicFramePr>
            <xdr:cNvPr id="5" name="RT-PCR (reverse-transcription PCR) test report 4">
              <a:extLst>
                <a:ext uri="{FF2B5EF4-FFF2-40B4-BE49-F238E27FC236}">
                  <a16:creationId xmlns:a16="http://schemas.microsoft.com/office/drawing/2014/main" id="{1446B57F-9F85-4B63-9EC8-24545DC65C9C}"/>
                </a:ext>
              </a:extLst>
            </xdr:cNvPr>
            <xdr:cNvGraphicFramePr/>
          </xdr:nvGraphicFramePr>
          <xdr:xfrm>
            <a:off x="0" y="0"/>
            <a:ext cx="0" cy="0"/>
          </xdr:xfrm>
          <a:graphic>
            <a:graphicData uri="http://schemas.microsoft.com/office/drawing/2010/slicer">
              <sle:slicer xmlns:sle="http://schemas.microsoft.com/office/drawing/2010/slicer" name="RT-PCR (reverse-transcription PCR) test report 4"/>
            </a:graphicData>
          </a:graphic>
        </xdr:graphicFrame>
      </mc:Choice>
      <mc:Fallback xmlns="">
        <xdr:sp macro="" textlink="">
          <xdr:nvSpPr>
            <xdr:cNvPr id="0" name=""/>
            <xdr:cNvSpPr>
              <a:spLocks noTextEdit="1"/>
            </xdr:cNvSpPr>
          </xdr:nvSpPr>
          <xdr:spPr>
            <a:xfrm>
              <a:off x="5886450" y="723899"/>
              <a:ext cx="182880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257175</xdr:colOff>
      <xdr:row>0</xdr:row>
      <xdr:rowOff>9525</xdr:rowOff>
    </xdr:from>
    <xdr:to>
      <xdr:col>1</xdr:col>
      <xdr:colOff>2419350</xdr:colOff>
      <xdr:row>2</xdr:row>
      <xdr:rowOff>47625</xdr:rowOff>
    </xdr:to>
    <xdr:sp macro="" textlink="">
      <xdr:nvSpPr>
        <xdr:cNvPr id="6" name="Rectangle 5">
          <a:extLst>
            <a:ext uri="{FF2B5EF4-FFF2-40B4-BE49-F238E27FC236}">
              <a16:creationId xmlns:a16="http://schemas.microsoft.com/office/drawing/2014/main" id="{3B561252-B83F-47EC-8614-18529627D6AD}"/>
            </a:ext>
          </a:extLst>
        </xdr:cNvPr>
        <xdr:cNvSpPr/>
      </xdr:nvSpPr>
      <xdr:spPr>
        <a:xfrm>
          <a:off x="257175" y="9525"/>
          <a:ext cx="5562600" cy="41910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u="sng">
              <a:solidFill>
                <a:schemeClr val="tx1"/>
              </a:solidFill>
              <a:latin typeface="Arial Black" panose="020B0A04020102020204" pitchFamily="34" charset="0"/>
            </a:rPr>
            <a:t>CONSUMPTION OF FOOD ITEMS</a:t>
          </a:r>
          <a:r>
            <a:rPr lang="en-US" sz="1100" u="sng" baseline="0">
              <a:solidFill>
                <a:schemeClr val="tx1"/>
              </a:solidFill>
              <a:latin typeface="Arial Black" panose="020B0A04020102020204" pitchFamily="34" charset="0"/>
            </a:rPr>
            <a:t> ANALYSIS OF POSITIVE/ NEGATIVE RESPONSES</a:t>
          </a:r>
          <a:endParaRPr lang="en-US" sz="1100" u="sng">
            <a:solidFill>
              <a:schemeClr val="tx1"/>
            </a:solidFill>
            <a:latin typeface="Arial Black" panose="020B0A040201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0</xdr:rowOff>
    </xdr:from>
    <xdr:to>
      <xdr:col>8</xdr:col>
      <xdr:colOff>438146</xdr:colOff>
      <xdr:row>11</xdr:row>
      <xdr:rowOff>152400</xdr:rowOff>
    </xdr:to>
    <xdr:sp macro="" textlink="">
      <xdr:nvSpPr>
        <xdr:cNvPr id="4" name="Rectangle 3">
          <a:extLst>
            <a:ext uri="{FF2B5EF4-FFF2-40B4-BE49-F238E27FC236}">
              <a16:creationId xmlns:a16="http://schemas.microsoft.com/office/drawing/2014/main" id="{71F2468C-69F5-4088-99B2-856BF4C63404}"/>
            </a:ext>
          </a:extLst>
        </xdr:cNvPr>
        <xdr:cNvSpPr/>
      </xdr:nvSpPr>
      <xdr:spPr>
        <a:xfrm>
          <a:off x="9525" y="0"/>
          <a:ext cx="5305421" cy="224790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4">
                <a:lumMod val="60000"/>
                <a:lumOff val="40000"/>
              </a:schemeClr>
            </a:solidFill>
          </a:endParaRPr>
        </a:p>
      </xdr:txBody>
    </xdr:sp>
    <xdr:clientData/>
  </xdr:twoCellAnchor>
  <xdr:twoCellAnchor editAs="oneCell">
    <xdr:from>
      <xdr:col>0</xdr:col>
      <xdr:colOff>66675</xdr:colOff>
      <xdr:row>1</xdr:row>
      <xdr:rowOff>66675</xdr:rowOff>
    </xdr:from>
    <xdr:to>
      <xdr:col>3</xdr:col>
      <xdr:colOff>276224</xdr:colOff>
      <xdr:row>9</xdr:row>
      <xdr:rowOff>19049</xdr:rowOff>
    </xdr:to>
    <mc:AlternateContent xmlns:mc="http://schemas.openxmlformats.org/markup-compatibility/2006">
      <mc:Choice xmlns:a14="http://schemas.microsoft.com/office/drawing/2010/main" Requires="a14">
        <xdr:graphicFrame macro="">
          <xdr:nvGraphicFramePr>
            <xdr:cNvPr id="2" name="DAY STARTS WITH 1">
              <a:extLst>
                <a:ext uri="{FF2B5EF4-FFF2-40B4-BE49-F238E27FC236}">
                  <a16:creationId xmlns:a16="http://schemas.microsoft.com/office/drawing/2014/main" id="{4E8A000E-9E01-48A1-B846-84A3D5142020}"/>
                </a:ext>
              </a:extLst>
            </xdr:cNvPr>
            <xdr:cNvGraphicFramePr/>
          </xdr:nvGraphicFramePr>
          <xdr:xfrm>
            <a:off x="0" y="0"/>
            <a:ext cx="0" cy="0"/>
          </xdr:xfrm>
          <a:graphic>
            <a:graphicData uri="http://schemas.microsoft.com/office/drawing/2010/slicer">
              <sle:slicer xmlns:sle="http://schemas.microsoft.com/office/drawing/2010/slicer" name="DAY STARTS WITH 1"/>
            </a:graphicData>
          </a:graphic>
        </xdr:graphicFrame>
      </mc:Choice>
      <mc:Fallback>
        <xdr:sp macro="" textlink="">
          <xdr:nvSpPr>
            <xdr:cNvPr id="0" name=""/>
            <xdr:cNvSpPr>
              <a:spLocks noTextEdit="1"/>
            </xdr:cNvSpPr>
          </xdr:nvSpPr>
          <xdr:spPr>
            <a:xfrm>
              <a:off x="66675" y="257175"/>
              <a:ext cx="2038349" cy="1476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571500</xdr:colOff>
      <xdr:row>0</xdr:row>
      <xdr:rowOff>114300</xdr:rowOff>
    </xdr:from>
    <xdr:to>
      <xdr:col>8</xdr:col>
      <xdr:colOff>342900</xdr:colOff>
      <xdr:row>11</xdr:row>
      <xdr:rowOff>80963</xdr:rowOff>
    </xdr:to>
    <xdr:graphicFrame macro="">
      <xdr:nvGraphicFramePr>
        <xdr:cNvPr id="3" name="Chart 2">
          <a:extLst>
            <a:ext uri="{FF2B5EF4-FFF2-40B4-BE49-F238E27FC236}">
              <a16:creationId xmlns:a16="http://schemas.microsoft.com/office/drawing/2014/main" id="{C0A56C84-EDE8-42C7-BA3D-948FFB42F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542926</xdr:colOff>
      <xdr:row>0</xdr:row>
      <xdr:rowOff>0</xdr:rowOff>
    </xdr:from>
    <xdr:to>
      <xdr:col>18</xdr:col>
      <xdr:colOff>457196</xdr:colOff>
      <xdr:row>23</xdr:row>
      <xdr:rowOff>161925</xdr:rowOff>
    </xdr:to>
    <xdr:sp macro="" textlink="">
      <xdr:nvSpPr>
        <xdr:cNvPr id="9" name="Rectangle 8">
          <a:extLst>
            <a:ext uri="{FF2B5EF4-FFF2-40B4-BE49-F238E27FC236}">
              <a16:creationId xmlns:a16="http://schemas.microsoft.com/office/drawing/2014/main" id="{EBEB76E7-D2CF-4262-82C5-0600F731F64C}"/>
            </a:ext>
          </a:extLst>
        </xdr:cNvPr>
        <xdr:cNvSpPr/>
      </xdr:nvSpPr>
      <xdr:spPr>
        <a:xfrm>
          <a:off x="5419726" y="0"/>
          <a:ext cx="6010270" cy="454342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76200</xdr:colOff>
      <xdr:row>9</xdr:row>
      <xdr:rowOff>19050</xdr:rowOff>
    </xdr:from>
    <xdr:to>
      <xdr:col>18</xdr:col>
      <xdr:colOff>314321</xdr:colOff>
      <xdr:row>22</xdr:row>
      <xdr:rowOff>85726</xdr:rowOff>
    </xdr:to>
    <xdr:graphicFrame macro="">
      <xdr:nvGraphicFramePr>
        <xdr:cNvPr id="5" name="Chart 4">
          <a:extLst>
            <a:ext uri="{FF2B5EF4-FFF2-40B4-BE49-F238E27FC236}">
              <a16:creationId xmlns:a16="http://schemas.microsoft.com/office/drawing/2014/main" id="{83DE4927-6A3A-4AB5-B3FE-260B8513D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276225</xdr:colOff>
      <xdr:row>0</xdr:row>
      <xdr:rowOff>104776</xdr:rowOff>
    </xdr:from>
    <xdr:to>
      <xdr:col>18</xdr:col>
      <xdr:colOff>276224</xdr:colOff>
      <xdr:row>7</xdr:row>
      <xdr:rowOff>180976</xdr:rowOff>
    </xdr:to>
    <mc:AlternateContent xmlns:mc="http://schemas.openxmlformats.org/markup-compatibility/2006">
      <mc:Choice xmlns:a14="http://schemas.microsoft.com/office/drawing/2010/main" Requires="a14">
        <xdr:graphicFrame macro="">
          <xdr:nvGraphicFramePr>
            <xdr:cNvPr id="6" name="2. Name food item you take in BREAKFAST.">
              <a:extLst>
                <a:ext uri="{FF2B5EF4-FFF2-40B4-BE49-F238E27FC236}">
                  <a16:creationId xmlns:a16="http://schemas.microsoft.com/office/drawing/2014/main" id="{A4E0948E-9C55-4CE0-985A-6765689C5513}"/>
                </a:ext>
              </a:extLst>
            </xdr:cNvPr>
            <xdr:cNvGraphicFramePr/>
          </xdr:nvGraphicFramePr>
          <xdr:xfrm>
            <a:off x="0" y="0"/>
            <a:ext cx="0" cy="0"/>
          </xdr:xfrm>
          <a:graphic>
            <a:graphicData uri="http://schemas.microsoft.com/office/drawing/2010/slicer">
              <sle:slicer xmlns:sle="http://schemas.microsoft.com/office/drawing/2010/slicer" name="2. Name food item you take in BREAKFAST."/>
            </a:graphicData>
          </a:graphic>
        </xdr:graphicFrame>
      </mc:Choice>
      <mc:Fallback>
        <xdr:sp macro="" textlink="">
          <xdr:nvSpPr>
            <xdr:cNvPr id="0" name=""/>
            <xdr:cNvSpPr>
              <a:spLocks noTextEdit="1"/>
            </xdr:cNvSpPr>
          </xdr:nvSpPr>
          <xdr:spPr>
            <a:xfrm>
              <a:off x="9420225" y="104776"/>
              <a:ext cx="1828799"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180975</xdr:colOff>
      <xdr:row>0</xdr:row>
      <xdr:rowOff>114300</xdr:rowOff>
    </xdr:from>
    <xdr:to>
      <xdr:col>15</xdr:col>
      <xdr:colOff>180974</xdr:colOff>
      <xdr:row>7</xdr:row>
      <xdr:rowOff>180975</xdr:rowOff>
    </xdr:to>
    <mc:AlternateContent xmlns:mc="http://schemas.openxmlformats.org/markup-compatibility/2006">
      <mc:Choice xmlns:a14="http://schemas.microsoft.com/office/drawing/2010/main" Requires="a14">
        <xdr:graphicFrame macro="">
          <xdr:nvGraphicFramePr>
            <xdr:cNvPr id="7" name="Part/Region you belong to">
              <a:extLst>
                <a:ext uri="{FF2B5EF4-FFF2-40B4-BE49-F238E27FC236}">
                  <a16:creationId xmlns:a16="http://schemas.microsoft.com/office/drawing/2014/main" id="{4E12113B-58A3-40E2-957B-2CDE5AD8BE5A}"/>
                </a:ext>
              </a:extLst>
            </xdr:cNvPr>
            <xdr:cNvGraphicFramePr/>
          </xdr:nvGraphicFramePr>
          <xdr:xfrm>
            <a:off x="0" y="0"/>
            <a:ext cx="0" cy="0"/>
          </xdr:xfrm>
          <a:graphic>
            <a:graphicData uri="http://schemas.microsoft.com/office/drawing/2010/slicer">
              <sle:slicer xmlns:sle="http://schemas.microsoft.com/office/drawing/2010/slicer" name="Part/Region you belong to"/>
            </a:graphicData>
          </a:graphic>
        </xdr:graphicFrame>
      </mc:Choice>
      <mc:Fallback>
        <xdr:sp macro="" textlink="">
          <xdr:nvSpPr>
            <xdr:cNvPr id="0" name=""/>
            <xdr:cNvSpPr>
              <a:spLocks noTextEdit="1"/>
            </xdr:cNvSpPr>
          </xdr:nvSpPr>
          <xdr:spPr>
            <a:xfrm>
              <a:off x="7496175" y="114300"/>
              <a:ext cx="1828799"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123825</xdr:colOff>
      <xdr:row>0</xdr:row>
      <xdr:rowOff>152401</xdr:rowOff>
    </xdr:from>
    <xdr:to>
      <xdr:col>12</xdr:col>
      <xdr:colOff>123824</xdr:colOff>
      <xdr:row>8</xdr:row>
      <xdr:rowOff>1</xdr:rowOff>
    </xdr:to>
    <mc:AlternateContent xmlns:mc="http://schemas.openxmlformats.org/markup-compatibility/2006">
      <mc:Choice xmlns:a14="http://schemas.microsoft.com/office/drawing/2010/main" Requires="a14">
        <xdr:graphicFrame macro="">
          <xdr:nvGraphicFramePr>
            <xdr:cNvPr id="8" name="AGE group 1">
              <a:extLst>
                <a:ext uri="{FF2B5EF4-FFF2-40B4-BE49-F238E27FC236}">
                  <a16:creationId xmlns:a16="http://schemas.microsoft.com/office/drawing/2014/main" id="{74676373-25C5-4196-BDE3-E1485F480BF2}"/>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dr:sp macro="" textlink="">
          <xdr:nvSpPr>
            <xdr:cNvPr id="0" name=""/>
            <xdr:cNvSpPr>
              <a:spLocks noTextEdit="1"/>
            </xdr:cNvSpPr>
          </xdr:nvSpPr>
          <xdr:spPr>
            <a:xfrm>
              <a:off x="5610225" y="152401"/>
              <a:ext cx="1828799"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19049</xdr:colOff>
      <xdr:row>11</xdr:row>
      <xdr:rowOff>180976</xdr:rowOff>
    </xdr:from>
    <xdr:to>
      <xdr:col>8</xdr:col>
      <xdr:colOff>457196</xdr:colOff>
      <xdr:row>24</xdr:row>
      <xdr:rowOff>28576</xdr:rowOff>
    </xdr:to>
    <xdr:sp macro="" textlink="">
      <xdr:nvSpPr>
        <xdr:cNvPr id="14" name="Rectangle 13">
          <a:extLst>
            <a:ext uri="{FF2B5EF4-FFF2-40B4-BE49-F238E27FC236}">
              <a16:creationId xmlns:a16="http://schemas.microsoft.com/office/drawing/2014/main" id="{2329454C-560B-4561-AD55-09D9142C2D47}"/>
            </a:ext>
          </a:extLst>
        </xdr:cNvPr>
        <xdr:cNvSpPr/>
      </xdr:nvSpPr>
      <xdr:spPr>
        <a:xfrm>
          <a:off x="19049" y="2276476"/>
          <a:ext cx="5314947" cy="2324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66675</xdr:colOff>
      <xdr:row>12</xdr:row>
      <xdr:rowOff>38100</xdr:rowOff>
    </xdr:from>
    <xdr:to>
      <xdr:col>8</xdr:col>
      <xdr:colOff>428623</xdr:colOff>
      <xdr:row>23</xdr:row>
      <xdr:rowOff>180975</xdr:rowOff>
    </xdr:to>
    <xdr:graphicFrame macro="">
      <xdr:nvGraphicFramePr>
        <xdr:cNvPr id="11" name="Chart 10">
          <a:extLst>
            <a:ext uri="{FF2B5EF4-FFF2-40B4-BE49-F238E27FC236}">
              <a16:creationId xmlns:a16="http://schemas.microsoft.com/office/drawing/2014/main" id="{1A9AB414-06E6-48CE-B0D3-7D6C096906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12</xdr:row>
      <xdr:rowOff>57150</xdr:rowOff>
    </xdr:from>
    <xdr:to>
      <xdr:col>3</xdr:col>
      <xdr:colOff>57149</xdr:colOff>
      <xdr:row>16</xdr:row>
      <xdr:rowOff>142875</xdr:rowOff>
    </xdr:to>
    <mc:AlternateContent xmlns:mc="http://schemas.openxmlformats.org/markup-compatibility/2006">
      <mc:Choice xmlns:a14="http://schemas.microsoft.com/office/drawing/2010/main" Requires="a14">
        <xdr:graphicFrame macro="">
          <xdr:nvGraphicFramePr>
            <xdr:cNvPr id="12" name="RT-PCR (reverse-transcription PCR) test report">
              <a:extLst>
                <a:ext uri="{FF2B5EF4-FFF2-40B4-BE49-F238E27FC236}">
                  <a16:creationId xmlns:a16="http://schemas.microsoft.com/office/drawing/2014/main" id="{9F8D468F-A005-4EB7-BC7D-65B04FA66249}"/>
                </a:ext>
              </a:extLst>
            </xdr:cNvPr>
            <xdr:cNvGraphicFramePr/>
          </xdr:nvGraphicFramePr>
          <xdr:xfrm>
            <a:off x="0" y="0"/>
            <a:ext cx="0" cy="0"/>
          </xdr:xfrm>
          <a:graphic>
            <a:graphicData uri="http://schemas.microsoft.com/office/drawing/2010/slicer">
              <sle:slicer xmlns:sle="http://schemas.microsoft.com/office/drawing/2010/slicer" name="RT-PCR (reverse-transcription PCR) test report"/>
            </a:graphicData>
          </a:graphic>
        </xdr:graphicFrame>
      </mc:Choice>
      <mc:Fallback>
        <xdr:sp macro="" textlink="">
          <xdr:nvSpPr>
            <xdr:cNvPr id="0" name=""/>
            <xdr:cNvSpPr>
              <a:spLocks noTextEdit="1"/>
            </xdr:cNvSpPr>
          </xdr:nvSpPr>
          <xdr:spPr>
            <a:xfrm>
              <a:off x="57150" y="2343150"/>
              <a:ext cx="1828799"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16</xdr:row>
      <xdr:rowOff>171450</xdr:rowOff>
    </xdr:from>
    <xdr:to>
      <xdr:col>3</xdr:col>
      <xdr:colOff>66674</xdr:colOff>
      <xdr:row>23</xdr:row>
      <xdr:rowOff>161925</xdr:rowOff>
    </xdr:to>
    <mc:AlternateContent xmlns:mc="http://schemas.openxmlformats.org/markup-compatibility/2006">
      <mc:Choice xmlns:a14="http://schemas.microsoft.com/office/drawing/2010/main" Requires="a14">
        <xdr:graphicFrame macro="">
          <xdr:nvGraphicFramePr>
            <xdr:cNvPr id="13" name="2. Name food item you take in BREAKFAST. 1">
              <a:extLst>
                <a:ext uri="{FF2B5EF4-FFF2-40B4-BE49-F238E27FC236}">
                  <a16:creationId xmlns:a16="http://schemas.microsoft.com/office/drawing/2014/main" id="{CD66FD98-CA3B-4E23-B6AC-E3BE006685F8}"/>
                </a:ext>
              </a:extLst>
            </xdr:cNvPr>
            <xdr:cNvGraphicFramePr/>
          </xdr:nvGraphicFramePr>
          <xdr:xfrm>
            <a:off x="0" y="0"/>
            <a:ext cx="0" cy="0"/>
          </xdr:xfrm>
          <a:graphic>
            <a:graphicData uri="http://schemas.microsoft.com/office/drawing/2010/slicer">
              <sle:slicer xmlns:sle="http://schemas.microsoft.com/office/drawing/2010/slicer" name="2. Name food item you take in BREAKFAST. 1"/>
            </a:graphicData>
          </a:graphic>
        </xdr:graphicFrame>
      </mc:Choice>
      <mc:Fallback>
        <xdr:sp macro="" textlink="">
          <xdr:nvSpPr>
            <xdr:cNvPr id="0" name=""/>
            <xdr:cNvSpPr>
              <a:spLocks noTextEdit="1"/>
            </xdr:cNvSpPr>
          </xdr:nvSpPr>
          <xdr:spPr>
            <a:xfrm>
              <a:off x="66675" y="3219450"/>
              <a:ext cx="1828799"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390527</xdr:colOff>
      <xdr:row>9</xdr:row>
      <xdr:rowOff>0</xdr:rowOff>
    </xdr:from>
    <xdr:to>
      <xdr:col>11</xdr:col>
      <xdr:colOff>428625</xdr:colOff>
      <xdr:row>24</xdr:row>
      <xdr:rowOff>133350</xdr:rowOff>
    </xdr:to>
    <xdr:sp macro="" textlink="">
      <xdr:nvSpPr>
        <xdr:cNvPr id="5" name="Rectangle 4">
          <a:extLst>
            <a:ext uri="{FF2B5EF4-FFF2-40B4-BE49-F238E27FC236}">
              <a16:creationId xmlns:a16="http://schemas.microsoft.com/office/drawing/2014/main" id="{755AE69B-A6BA-4BAF-8A80-F4A017BA66D8}"/>
            </a:ext>
          </a:extLst>
        </xdr:cNvPr>
        <xdr:cNvSpPr/>
      </xdr:nvSpPr>
      <xdr:spPr>
        <a:xfrm>
          <a:off x="390527" y="1714500"/>
          <a:ext cx="10458448" cy="2990850"/>
        </a:xfrm>
        <a:prstGeom prst="rect">
          <a:avLst/>
        </a:prstGeom>
        <a:solidFill>
          <a:srgbClr val="CA3E5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12</xdr:row>
      <xdr:rowOff>0</xdr:rowOff>
    </xdr:from>
    <xdr:to>
      <xdr:col>4</xdr:col>
      <xdr:colOff>0</xdr:colOff>
      <xdr:row>23</xdr:row>
      <xdr:rowOff>0</xdr:rowOff>
    </xdr:to>
    <xdr:graphicFrame macro="">
      <xdr:nvGraphicFramePr>
        <xdr:cNvPr id="3" name="Chart 2">
          <a:extLst>
            <a:ext uri="{FF2B5EF4-FFF2-40B4-BE49-F238E27FC236}">
              <a16:creationId xmlns:a16="http://schemas.microsoft.com/office/drawing/2014/main" id="{05B7D72A-7927-4FEE-AE64-1DA751A732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209550</xdr:colOff>
      <xdr:row>13</xdr:row>
      <xdr:rowOff>133350</xdr:rowOff>
    </xdr:from>
    <xdr:to>
      <xdr:col>5</xdr:col>
      <xdr:colOff>247650</xdr:colOff>
      <xdr:row>18</xdr:row>
      <xdr:rowOff>57150</xdr:rowOff>
    </xdr:to>
    <mc:AlternateContent xmlns:mc="http://schemas.openxmlformats.org/markup-compatibility/2006" xmlns:a14="http://schemas.microsoft.com/office/drawing/2010/main">
      <mc:Choice Requires="a14">
        <xdr:graphicFrame macro="">
          <xdr:nvGraphicFramePr>
            <xdr:cNvPr id="4" name="RT-PCR (reverse-transcription PCR) test report 1">
              <a:extLst>
                <a:ext uri="{FF2B5EF4-FFF2-40B4-BE49-F238E27FC236}">
                  <a16:creationId xmlns:a16="http://schemas.microsoft.com/office/drawing/2014/main" id="{3D2438FA-908E-4A1D-8159-8C32269B235A}"/>
                </a:ext>
              </a:extLst>
            </xdr:cNvPr>
            <xdr:cNvGraphicFramePr/>
          </xdr:nvGraphicFramePr>
          <xdr:xfrm>
            <a:off x="0" y="0"/>
            <a:ext cx="0" cy="0"/>
          </xdr:xfrm>
          <a:graphic>
            <a:graphicData uri="http://schemas.microsoft.com/office/drawing/2010/slicer">
              <sle:slicer xmlns:sle="http://schemas.microsoft.com/office/drawing/2010/slicer" name="RT-PCR (reverse-transcription PCR) test report 1"/>
            </a:graphicData>
          </a:graphic>
        </xdr:graphicFrame>
      </mc:Choice>
      <mc:Fallback xmlns="">
        <xdr:sp macro="" textlink="">
          <xdr:nvSpPr>
            <xdr:cNvPr id="0" name=""/>
            <xdr:cNvSpPr>
              <a:spLocks noTextEdit="1"/>
            </xdr:cNvSpPr>
          </xdr:nvSpPr>
          <xdr:spPr>
            <a:xfrm>
              <a:off x="4248150" y="2609850"/>
              <a:ext cx="112395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9</xdr:row>
      <xdr:rowOff>0</xdr:rowOff>
    </xdr:from>
    <xdr:to>
      <xdr:col>5</xdr:col>
      <xdr:colOff>552450</xdr:colOff>
      <xdr:row>12</xdr:row>
      <xdr:rowOff>57150</xdr:rowOff>
    </xdr:to>
    <xdr:sp macro="" textlink="">
      <xdr:nvSpPr>
        <xdr:cNvPr id="7" name="Arrow: Right 6">
          <a:extLst>
            <a:ext uri="{FF2B5EF4-FFF2-40B4-BE49-F238E27FC236}">
              <a16:creationId xmlns:a16="http://schemas.microsoft.com/office/drawing/2014/main" id="{714031A3-E0BF-4754-8158-B22737ABE6D7}"/>
            </a:ext>
          </a:extLst>
        </xdr:cNvPr>
        <xdr:cNvSpPr/>
      </xdr:nvSpPr>
      <xdr:spPr>
        <a:xfrm>
          <a:off x="552450" y="1714500"/>
          <a:ext cx="3743325" cy="628650"/>
        </a:xfrm>
        <a:prstGeom prst="rightArrow">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u="sng">
              <a:solidFill>
                <a:srgbClr val="C00000"/>
              </a:solidFill>
            </a:rPr>
            <a:t>POST</a:t>
          </a:r>
          <a:r>
            <a:rPr lang="en-US" sz="1400" b="1" u="sng" baseline="0">
              <a:solidFill>
                <a:srgbClr val="C00000"/>
              </a:solidFill>
            </a:rPr>
            <a:t> BREAKFAST DRINK BASED ON  RT/PCR REPORTS</a:t>
          </a:r>
          <a:endParaRPr lang="en-US" sz="1100" b="1" u="sng">
            <a:solidFill>
              <a:srgbClr val="C00000"/>
            </a:solidFill>
          </a:endParaRPr>
        </a:p>
      </xdr:txBody>
    </xdr:sp>
    <xdr:clientData/>
  </xdr:twoCellAnchor>
  <xdr:twoCellAnchor>
    <xdr:from>
      <xdr:col>5</xdr:col>
      <xdr:colOff>600075</xdr:colOff>
      <xdr:row>9</xdr:row>
      <xdr:rowOff>85725</xdr:rowOff>
    </xdr:from>
    <xdr:to>
      <xdr:col>11</xdr:col>
      <xdr:colOff>371475</xdr:colOff>
      <xdr:row>24</xdr:row>
      <xdr:rowOff>85725</xdr:rowOff>
    </xdr:to>
    <xdr:graphicFrame macro="">
      <xdr:nvGraphicFramePr>
        <xdr:cNvPr id="8" name="Chart 7">
          <a:extLst>
            <a:ext uri="{FF2B5EF4-FFF2-40B4-BE49-F238E27FC236}">
              <a16:creationId xmlns:a16="http://schemas.microsoft.com/office/drawing/2014/main" id="{72078678-E7A3-4797-9B70-E55FF3D78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104775</xdr:colOff>
      <xdr:row>0</xdr:row>
      <xdr:rowOff>52386</xdr:rowOff>
    </xdr:from>
    <xdr:to>
      <xdr:col>14</xdr:col>
      <xdr:colOff>704850</xdr:colOff>
      <xdr:row>20</xdr:row>
      <xdr:rowOff>47625</xdr:rowOff>
    </xdr:to>
    <xdr:graphicFrame macro="">
      <xdr:nvGraphicFramePr>
        <xdr:cNvPr id="2" name="Chart 1">
          <a:extLst>
            <a:ext uri="{FF2B5EF4-FFF2-40B4-BE49-F238E27FC236}">
              <a16:creationId xmlns:a16="http://schemas.microsoft.com/office/drawing/2014/main" id="{A012CFC0-4501-41CE-AA7B-33E75DCC9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381000</xdr:colOff>
      <xdr:row>0</xdr:row>
      <xdr:rowOff>0</xdr:rowOff>
    </xdr:from>
    <xdr:to>
      <xdr:col>19</xdr:col>
      <xdr:colOff>342900</xdr:colOff>
      <xdr:row>3</xdr:row>
      <xdr:rowOff>9525</xdr:rowOff>
    </xdr:to>
    <xdr:sp macro="" textlink="">
      <xdr:nvSpPr>
        <xdr:cNvPr id="5" name="Arrow: Down 4">
          <a:extLst>
            <a:ext uri="{FF2B5EF4-FFF2-40B4-BE49-F238E27FC236}">
              <a16:creationId xmlns:a16="http://schemas.microsoft.com/office/drawing/2014/main" id="{22D0D7FD-F44F-447A-B04D-5F2FEA019D17}"/>
            </a:ext>
          </a:extLst>
        </xdr:cNvPr>
        <xdr:cNvSpPr/>
      </xdr:nvSpPr>
      <xdr:spPr>
        <a:xfrm>
          <a:off x="8343900" y="0"/>
          <a:ext cx="3352800" cy="581025"/>
        </a:xfrm>
        <a:prstGeom prst="downArrow">
          <a:avLst/>
        </a:prstGeom>
        <a:solidFill>
          <a:schemeClr val="bg1">
            <a:lumMod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u="sng">
              <a:solidFill>
                <a:sysClr val="windowText" lastClr="000000"/>
              </a:solidFill>
              <a:latin typeface="Bahnschrift SemiBold Condensed" panose="020B0502040204020203" pitchFamily="34" charset="0"/>
            </a:rPr>
            <a:t>VEG</a:t>
          </a:r>
          <a:r>
            <a:rPr lang="en-US" sz="1100" b="1" u="sng" baseline="0">
              <a:solidFill>
                <a:sysClr val="windowText" lastClr="000000"/>
              </a:solidFill>
              <a:latin typeface="Bahnschrift SemiBold Condensed" panose="020B0502040204020203" pitchFamily="34" charset="0"/>
            </a:rPr>
            <a:t> AND NON VEG PREFERENECE OF PEOPLE</a:t>
          </a:r>
          <a:endParaRPr lang="en-US" sz="1100" b="1" u="sng">
            <a:solidFill>
              <a:sysClr val="windowText" lastClr="000000"/>
            </a:solidFill>
            <a:latin typeface="Bahnschrift SemiBold Condensed" panose="020B0502040204020203" pitchFamily="34" charset="0"/>
          </a:endParaRPr>
        </a:p>
      </xdr:txBody>
    </xdr:sp>
    <xdr:clientData/>
  </xdr:twoCellAnchor>
  <xdr:twoCellAnchor>
    <xdr:from>
      <xdr:col>15</xdr:col>
      <xdr:colOff>276225</xdr:colOff>
      <xdr:row>7</xdr:row>
      <xdr:rowOff>147637</xdr:rowOff>
    </xdr:from>
    <xdr:to>
      <xdr:col>20</xdr:col>
      <xdr:colOff>19050</xdr:colOff>
      <xdr:row>20</xdr:row>
      <xdr:rowOff>19050</xdr:rowOff>
    </xdr:to>
    <xdr:graphicFrame macro="">
      <xdr:nvGraphicFramePr>
        <xdr:cNvPr id="3" name="Chart 2">
          <a:extLst>
            <a:ext uri="{FF2B5EF4-FFF2-40B4-BE49-F238E27FC236}">
              <a16:creationId xmlns:a16="http://schemas.microsoft.com/office/drawing/2014/main" id="{8561A2C4-BA99-4B8B-899E-36549A5D0F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28576</xdr:colOff>
      <xdr:row>11</xdr:row>
      <xdr:rowOff>47624</xdr:rowOff>
    </xdr:from>
    <xdr:to>
      <xdr:col>10</xdr:col>
      <xdr:colOff>1019176</xdr:colOff>
      <xdr:row>29</xdr:row>
      <xdr:rowOff>38099</xdr:rowOff>
    </xdr:to>
    <xdr:sp macro="" textlink="">
      <xdr:nvSpPr>
        <xdr:cNvPr id="7" name="Rectangle 6">
          <a:extLst>
            <a:ext uri="{FF2B5EF4-FFF2-40B4-BE49-F238E27FC236}">
              <a16:creationId xmlns:a16="http://schemas.microsoft.com/office/drawing/2014/main" id="{4CDBB395-BF7A-474E-BD51-785FF98358E5}"/>
            </a:ext>
          </a:extLst>
        </xdr:cNvPr>
        <xdr:cNvSpPr/>
      </xdr:nvSpPr>
      <xdr:spPr>
        <a:xfrm>
          <a:off x="28576" y="2143124"/>
          <a:ext cx="12192000" cy="3419475"/>
        </a:xfrm>
        <a:prstGeom prst="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11</xdr:row>
      <xdr:rowOff>61911</xdr:rowOff>
    </xdr:from>
    <xdr:to>
      <xdr:col>4</xdr:col>
      <xdr:colOff>657225</xdr:colOff>
      <xdr:row>28</xdr:row>
      <xdr:rowOff>47624</xdr:rowOff>
    </xdr:to>
    <xdr:graphicFrame macro="">
      <xdr:nvGraphicFramePr>
        <xdr:cNvPr id="2" name="Chart 1">
          <a:extLst>
            <a:ext uri="{FF2B5EF4-FFF2-40B4-BE49-F238E27FC236}">
              <a16:creationId xmlns:a16="http://schemas.microsoft.com/office/drawing/2014/main" id="{0BAD4B0C-AB50-433E-939A-D18274AA56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2876550</xdr:colOff>
      <xdr:row>0</xdr:row>
      <xdr:rowOff>0</xdr:rowOff>
    </xdr:from>
    <xdr:to>
      <xdr:col>10</xdr:col>
      <xdr:colOff>990600</xdr:colOff>
      <xdr:row>2</xdr:row>
      <xdr:rowOff>0</xdr:rowOff>
    </xdr:to>
    <xdr:sp macro="" textlink="">
      <xdr:nvSpPr>
        <xdr:cNvPr id="3" name="Rectangle: Rounded Corners 2">
          <a:extLst>
            <a:ext uri="{FF2B5EF4-FFF2-40B4-BE49-F238E27FC236}">
              <a16:creationId xmlns:a16="http://schemas.microsoft.com/office/drawing/2014/main" id="{3699DABE-55FA-4A3D-8C79-B8C9DAF4F23D}"/>
            </a:ext>
          </a:extLst>
        </xdr:cNvPr>
        <xdr:cNvSpPr/>
      </xdr:nvSpPr>
      <xdr:spPr>
        <a:xfrm>
          <a:off x="2876550" y="0"/>
          <a:ext cx="7820025" cy="381000"/>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u="none">
              <a:solidFill>
                <a:schemeClr val="bg1"/>
              </a:solidFill>
              <a:latin typeface="Arial Narrow" panose="020B0606020202030204" pitchFamily="34" charset="0"/>
            </a:rPr>
            <a:t>PREFERENCE</a:t>
          </a:r>
          <a:r>
            <a:rPr lang="en-US" sz="1200" b="1" u="none" baseline="0">
              <a:solidFill>
                <a:schemeClr val="bg1"/>
              </a:solidFill>
              <a:latin typeface="Arial Narrow" panose="020B0606020202030204" pitchFamily="34" charset="0"/>
            </a:rPr>
            <a:t> OF EVENING SNACKS FOR 1)DIFFERENT REGIONS  2)AGE WISE POSITIVE/ NEGATIVE RESPONSES</a:t>
          </a:r>
          <a:endParaRPr lang="en-US" sz="1200" b="1" u="none">
            <a:solidFill>
              <a:schemeClr val="bg1"/>
            </a:solidFill>
            <a:latin typeface="Arial Narrow" panose="020B0606020202030204" pitchFamily="34" charset="0"/>
          </a:endParaRPr>
        </a:p>
      </xdr:txBody>
    </xdr:sp>
    <xdr:clientData/>
  </xdr:twoCellAnchor>
  <xdr:twoCellAnchor>
    <xdr:from>
      <xdr:col>8</xdr:col>
      <xdr:colOff>47626</xdr:colOff>
      <xdr:row>12</xdr:row>
      <xdr:rowOff>0</xdr:rowOff>
    </xdr:from>
    <xdr:to>
      <xdr:col>10</xdr:col>
      <xdr:colOff>561976</xdr:colOff>
      <xdr:row>26</xdr:row>
      <xdr:rowOff>76200</xdr:rowOff>
    </xdr:to>
    <xdr:graphicFrame macro="">
      <xdr:nvGraphicFramePr>
        <xdr:cNvPr id="4" name="Chart 3">
          <a:extLst>
            <a:ext uri="{FF2B5EF4-FFF2-40B4-BE49-F238E27FC236}">
              <a16:creationId xmlns:a16="http://schemas.microsoft.com/office/drawing/2014/main" id="{8A581CE9-322A-4DA6-8A8F-728B141261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47625</xdr:colOff>
      <xdr:row>12</xdr:row>
      <xdr:rowOff>38101</xdr:rowOff>
    </xdr:from>
    <xdr:to>
      <xdr:col>7</xdr:col>
      <xdr:colOff>647700</xdr:colOff>
      <xdr:row>16</xdr:row>
      <xdr:rowOff>133351</xdr:rowOff>
    </xdr:to>
    <mc:AlternateContent xmlns:mc="http://schemas.openxmlformats.org/markup-compatibility/2006" xmlns:a14="http://schemas.microsoft.com/office/drawing/2010/main">
      <mc:Choice Requires="a14">
        <xdr:graphicFrame macro="">
          <xdr:nvGraphicFramePr>
            <xdr:cNvPr id="5" name="RT-PCR (reverse-transcription PCR) test report 2">
              <a:extLst>
                <a:ext uri="{FF2B5EF4-FFF2-40B4-BE49-F238E27FC236}">
                  <a16:creationId xmlns:a16="http://schemas.microsoft.com/office/drawing/2014/main" id="{8A4ADFD5-0E57-4F5B-AF04-D50F53D62C97}"/>
                </a:ext>
              </a:extLst>
            </xdr:cNvPr>
            <xdr:cNvGraphicFramePr/>
          </xdr:nvGraphicFramePr>
          <xdr:xfrm>
            <a:off x="0" y="0"/>
            <a:ext cx="0" cy="0"/>
          </xdr:xfrm>
          <a:graphic>
            <a:graphicData uri="http://schemas.microsoft.com/office/drawing/2010/slicer">
              <sle:slicer xmlns:sle="http://schemas.microsoft.com/office/drawing/2010/slicer" name="RT-PCR (reverse-transcription PCR) test report 2"/>
            </a:graphicData>
          </a:graphic>
        </xdr:graphicFrame>
      </mc:Choice>
      <mc:Fallback xmlns="">
        <xdr:sp macro="" textlink="">
          <xdr:nvSpPr>
            <xdr:cNvPr id="0" name=""/>
            <xdr:cNvSpPr>
              <a:spLocks noTextEdit="1"/>
            </xdr:cNvSpPr>
          </xdr:nvSpPr>
          <xdr:spPr>
            <a:xfrm>
              <a:off x="5934075" y="2324101"/>
              <a:ext cx="1828800"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28575</xdr:colOff>
      <xdr:row>17</xdr:row>
      <xdr:rowOff>9526</xdr:rowOff>
    </xdr:from>
    <xdr:to>
      <xdr:col>7</xdr:col>
      <xdr:colOff>628650</xdr:colOff>
      <xdr:row>24</xdr:row>
      <xdr:rowOff>85726</xdr:rowOff>
    </xdr:to>
    <mc:AlternateContent xmlns:mc="http://schemas.openxmlformats.org/markup-compatibility/2006" xmlns:a14="http://schemas.microsoft.com/office/drawing/2010/main">
      <mc:Choice Requires="a14">
        <xdr:graphicFrame macro="">
          <xdr:nvGraphicFramePr>
            <xdr:cNvPr id="6" name="AGE group">
              <a:extLst>
                <a:ext uri="{FF2B5EF4-FFF2-40B4-BE49-F238E27FC236}">
                  <a16:creationId xmlns:a16="http://schemas.microsoft.com/office/drawing/2014/main" id="{AEE16576-1014-4E5D-93B6-89E8EF2A3837}"/>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5915025" y="3248026"/>
              <a:ext cx="182880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13</xdr:row>
      <xdr:rowOff>128587</xdr:rowOff>
    </xdr:from>
    <xdr:to>
      <xdr:col>2</xdr:col>
      <xdr:colOff>380999</xdr:colOff>
      <xdr:row>30</xdr:row>
      <xdr:rowOff>180975</xdr:rowOff>
    </xdr:to>
    <xdr:graphicFrame macro="">
      <xdr:nvGraphicFramePr>
        <xdr:cNvPr id="2" name="Chart 1">
          <a:extLst>
            <a:ext uri="{FF2B5EF4-FFF2-40B4-BE49-F238E27FC236}">
              <a16:creationId xmlns:a16="http://schemas.microsoft.com/office/drawing/2014/main" id="{78C6666D-D047-4FCC-AEEE-236D72966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523875</xdr:colOff>
      <xdr:row>19</xdr:row>
      <xdr:rowOff>90487</xdr:rowOff>
    </xdr:from>
    <xdr:to>
      <xdr:col>7</xdr:col>
      <xdr:colOff>514350</xdr:colOff>
      <xdr:row>30</xdr:row>
      <xdr:rowOff>142875</xdr:rowOff>
    </xdr:to>
    <xdr:graphicFrame macro="">
      <xdr:nvGraphicFramePr>
        <xdr:cNvPr id="3" name="Chart 2">
          <a:extLst>
            <a:ext uri="{FF2B5EF4-FFF2-40B4-BE49-F238E27FC236}">
              <a16:creationId xmlns:a16="http://schemas.microsoft.com/office/drawing/2014/main" id="{202F55B4-3DFE-4681-AEE3-7E4AB5F9F4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1266825</xdr:colOff>
      <xdr:row>0</xdr:row>
      <xdr:rowOff>57150</xdr:rowOff>
    </xdr:from>
    <xdr:to>
      <xdr:col>5</xdr:col>
      <xdr:colOff>247650</xdr:colOff>
      <xdr:row>1</xdr:row>
      <xdr:rowOff>161925</xdr:rowOff>
    </xdr:to>
    <xdr:sp macro="" textlink="">
      <xdr:nvSpPr>
        <xdr:cNvPr id="4" name="Rectangle: Single Corner Snipped 3">
          <a:extLst>
            <a:ext uri="{FF2B5EF4-FFF2-40B4-BE49-F238E27FC236}">
              <a16:creationId xmlns:a16="http://schemas.microsoft.com/office/drawing/2014/main" id="{2228E388-6CB9-4156-8002-3F63223183A6}"/>
            </a:ext>
          </a:extLst>
        </xdr:cNvPr>
        <xdr:cNvSpPr/>
      </xdr:nvSpPr>
      <xdr:spPr>
        <a:xfrm>
          <a:off x="1266825" y="57150"/>
          <a:ext cx="7400925" cy="295275"/>
        </a:xfrm>
        <a:prstGeom prst="snip1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bg1"/>
              </a:solidFill>
              <a:latin typeface="Arial Black" panose="020B0A04020102020204" pitchFamily="34" charset="0"/>
            </a:rPr>
            <a:t>DINNER</a:t>
          </a:r>
          <a:r>
            <a:rPr lang="en-US" sz="1100" baseline="0">
              <a:solidFill>
                <a:schemeClr val="bg1"/>
              </a:solidFill>
              <a:latin typeface="Arial Black" panose="020B0A04020102020204" pitchFamily="34" charset="0"/>
            </a:rPr>
            <a:t> PREFERNCE ANALYSIS BASED ON RESPONCES OF DIFFERENT REGION</a:t>
          </a:r>
          <a:endParaRPr lang="en-US" sz="1100">
            <a:solidFill>
              <a:schemeClr val="bg1"/>
            </a:solidFill>
            <a:latin typeface="Arial Black" panose="020B0A0402010202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85725</xdr:colOff>
      <xdr:row>1</xdr:row>
      <xdr:rowOff>9524</xdr:rowOff>
    </xdr:from>
    <xdr:to>
      <xdr:col>17</xdr:col>
      <xdr:colOff>523875</xdr:colOff>
      <xdr:row>32</xdr:row>
      <xdr:rowOff>114299</xdr:rowOff>
    </xdr:to>
    <xdr:sp macro="" textlink="">
      <xdr:nvSpPr>
        <xdr:cNvPr id="8" name="Rectangle 7">
          <a:extLst>
            <a:ext uri="{FF2B5EF4-FFF2-40B4-BE49-F238E27FC236}">
              <a16:creationId xmlns:a16="http://schemas.microsoft.com/office/drawing/2014/main" id="{7030185A-76D7-4BE7-AA05-786DC1FBD0E6}"/>
            </a:ext>
          </a:extLst>
        </xdr:cNvPr>
        <xdr:cNvSpPr/>
      </xdr:nvSpPr>
      <xdr:spPr>
        <a:xfrm>
          <a:off x="85725" y="200024"/>
          <a:ext cx="10801350" cy="6010275"/>
        </a:xfrm>
        <a:prstGeom prst="rect">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95250</xdr:colOff>
      <xdr:row>1</xdr:row>
      <xdr:rowOff>95250</xdr:rowOff>
    </xdr:from>
    <xdr:to>
      <xdr:col>10</xdr:col>
      <xdr:colOff>95250</xdr:colOff>
      <xdr:row>15</xdr:row>
      <xdr:rowOff>123825</xdr:rowOff>
    </xdr:to>
    <xdr:graphicFrame macro="">
      <xdr:nvGraphicFramePr>
        <xdr:cNvPr id="2" name="Chart 1">
          <a:extLst>
            <a:ext uri="{FF2B5EF4-FFF2-40B4-BE49-F238E27FC236}">
              <a16:creationId xmlns:a16="http://schemas.microsoft.com/office/drawing/2014/main" id="{82A43797-B313-4B7E-837C-ADE54A9A0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219075</xdr:colOff>
      <xdr:row>3</xdr:row>
      <xdr:rowOff>85725</xdr:rowOff>
    </xdr:from>
    <xdr:to>
      <xdr:col>17</xdr:col>
      <xdr:colOff>333375</xdr:colOff>
      <xdr:row>15</xdr:row>
      <xdr:rowOff>104775</xdr:rowOff>
    </xdr:to>
    <xdr:graphicFrame macro="">
      <xdr:nvGraphicFramePr>
        <xdr:cNvPr id="3" name="Chart 2">
          <a:extLst>
            <a:ext uri="{FF2B5EF4-FFF2-40B4-BE49-F238E27FC236}">
              <a16:creationId xmlns:a16="http://schemas.microsoft.com/office/drawing/2014/main" id="{327B2717-C936-4EE6-9400-2005F36C1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85725</xdr:colOff>
      <xdr:row>3</xdr:row>
      <xdr:rowOff>85725</xdr:rowOff>
    </xdr:from>
    <xdr:to>
      <xdr:col>17</xdr:col>
      <xdr:colOff>257175</xdr:colOff>
      <xdr:row>10</xdr:row>
      <xdr:rowOff>161925</xdr:rowOff>
    </xdr:to>
    <mc:AlternateContent xmlns:mc="http://schemas.openxmlformats.org/markup-compatibility/2006" xmlns:a14="http://schemas.microsoft.com/office/drawing/2010/main">
      <mc:Choice Requires="a14">
        <xdr:graphicFrame macro="">
          <xdr:nvGraphicFramePr>
            <xdr:cNvPr id="4" name="AGE group 2">
              <a:extLst>
                <a:ext uri="{FF2B5EF4-FFF2-40B4-BE49-F238E27FC236}">
                  <a16:creationId xmlns:a16="http://schemas.microsoft.com/office/drawing/2014/main" id="{66A905A1-6665-4660-9C16-AB6F7262FCFD}"/>
                </a:ext>
              </a:extLst>
            </xdr:cNvPr>
            <xdr:cNvGraphicFramePr/>
          </xdr:nvGraphicFramePr>
          <xdr:xfrm>
            <a:off x="0" y="0"/>
            <a:ext cx="0" cy="0"/>
          </xdr:xfrm>
          <a:graphic>
            <a:graphicData uri="http://schemas.microsoft.com/office/drawing/2010/slicer">
              <sle:slicer xmlns:sle="http://schemas.microsoft.com/office/drawing/2010/slicer" name="AGE group 2"/>
            </a:graphicData>
          </a:graphic>
        </xdr:graphicFrame>
      </mc:Choice>
      <mc:Fallback xmlns="">
        <xdr:sp macro="" textlink="">
          <xdr:nvSpPr>
            <xdr:cNvPr id="0" name=""/>
            <xdr:cNvSpPr>
              <a:spLocks noTextEdit="1"/>
            </xdr:cNvSpPr>
          </xdr:nvSpPr>
          <xdr:spPr>
            <a:xfrm>
              <a:off x="9229725" y="657225"/>
              <a:ext cx="139065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228600</xdr:colOff>
      <xdr:row>1</xdr:row>
      <xdr:rowOff>142875</xdr:rowOff>
    </xdr:from>
    <xdr:to>
      <xdr:col>17</xdr:col>
      <xdr:colOff>342900</xdr:colOff>
      <xdr:row>3</xdr:row>
      <xdr:rowOff>38100</xdr:rowOff>
    </xdr:to>
    <xdr:sp macro="" textlink="">
      <xdr:nvSpPr>
        <xdr:cNvPr id="5" name="Rectangle 4">
          <a:extLst>
            <a:ext uri="{FF2B5EF4-FFF2-40B4-BE49-F238E27FC236}">
              <a16:creationId xmlns:a16="http://schemas.microsoft.com/office/drawing/2014/main" id="{BA804BD4-635D-439F-B89A-86B37E642099}"/>
            </a:ext>
          </a:extLst>
        </xdr:cNvPr>
        <xdr:cNvSpPr/>
      </xdr:nvSpPr>
      <xdr:spPr>
        <a:xfrm>
          <a:off x="6324600" y="333375"/>
          <a:ext cx="4381500"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u="sng">
              <a:solidFill>
                <a:schemeClr val="tx1"/>
              </a:solidFill>
              <a:latin typeface="Arial Black" panose="020B0A04020102020204" pitchFamily="34" charset="0"/>
            </a:rPr>
            <a:t>AGE WISE FRUIT PREFERENCE ANALYSIS</a:t>
          </a:r>
        </a:p>
      </xdr:txBody>
    </xdr:sp>
    <xdr:clientData/>
  </xdr:twoCellAnchor>
  <xdr:twoCellAnchor>
    <xdr:from>
      <xdr:col>0</xdr:col>
      <xdr:colOff>152400</xdr:colOff>
      <xdr:row>16</xdr:row>
      <xdr:rowOff>19050</xdr:rowOff>
    </xdr:from>
    <xdr:to>
      <xdr:col>10</xdr:col>
      <xdr:colOff>95250</xdr:colOff>
      <xdr:row>31</xdr:row>
      <xdr:rowOff>180975</xdr:rowOff>
    </xdr:to>
    <xdr:graphicFrame macro="">
      <xdr:nvGraphicFramePr>
        <xdr:cNvPr id="6" name="Chart 5">
          <a:extLst>
            <a:ext uri="{FF2B5EF4-FFF2-40B4-BE49-F238E27FC236}">
              <a16:creationId xmlns:a16="http://schemas.microsoft.com/office/drawing/2014/main" id="{4B51FC8F-A193-416A-8182-3CA347F09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266700</xdr:colOff>
      <xdr:row>15</xdr:row>
      <xdr:rowOff>190499</xdr:rowOff>
    </xdr:from>
    <xdr:to>
      <xdr:col>17</xdr:col>
      <xdr:colOff>323850</xdr:colOff>
      <xdr:row>31</xdr:row>
      <xdr:rowOff>161924</xdr:rowOff>
    </xdr:to>
    <xdr:graphicFrame macro="">
      <xdr:nvGraphicFramePr>
        <xdr:cNvPr id="7" name="Chart 6">
          <a:extLst>
            <a:ext uri="{FF2B5EF4-FFF2-40B4-BE49-F238E27FC236}">
              <a16:creationId xmlns:a16="http://schemas.microsoft.com/office/drawing/2014/main" id="{EB7D7623-E080-4C0E-98BF-4E17B48E71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57149</xdr:colOff>
      <xdr:row>9</xdr:row>
      <xdr:rowOff>23812</xdr:rowOff>
    </xdr:from>
    <xdr:to>
      <xdr:col>5</xdr:col>
      <xdr:colOff>752474</xdr:colOff>
      <xdr:row>23</xdr:row>
      <xdr:rowOff>100012</xdr:rowOff>
    </xdr:to>
    <xdr:graphicFrame macro="">
      <xdr:nvGraphicFramePr>
        <xdr:cNvPr id="2" name="Chart 1">
          <a:extLst>
            <a:ext uri="{FF2B5EF4-FFF2-40B4-BE49-F238E27FC236}">
              <a16:creationId xmlns:a16="http://schemas.microsoft.com/office/drawing/2014/main" id="{26227E24-EA8E-4B15-9D38-443BD4B86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xdr:colOff>
      <xdr:row>1</xdr:row>
      <xdr:rowOff>180975</xdr:rowOff>
    </xdr:from>
    <xdr:to>
      <xdr:col>20</xdr:col>
      <xdr:colOff>419101</xdr:colOff>
      <xdr:row>23</xdr:row>
      <xdr:rowOff>104775</xdr:rowOff>
    </xdr:to>
    <xdr:graphicFrame macro="">
      <xdr:nvGraphicFramePr>
        <xdr:cNvPr id="3" name="Chart 2">
          <a:extLst>
            <a:ext uri="{FF2B5EF4-FFF2-40B4-BE49-F238E27FC236}">
              <a16:creationId xmlns:a16="http://schemas.microsoft.com/office/drawing/2014/main" id="{BFEE4761-3296-4046-8372-59D92FCA1E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30</xdr:row>
      <xdr:rowOff>28575</xdr:rowOff>
    </xdr:from>
    <xdr:to>
      <xdr:col>3</xdr:col>
      <xdr:colOff>9525</xdr:colOff>
      <xdr:row>44</xdr:row>
      <xdr:rowOff>104775</xdr:rowOff>
    </xdr:to>
    <xdr:graphicFrame macro="">
      <xdr:nvGraphicFramePr>
        <xdr:cNvPr id="5" name="Chart 4">
          <a:extLst>
            <a:ext uri="{FF2B5EF4-FFF2-40B4-BE49-F238E27FC236}">
              <a16:creationId xmlns:a16="http://schemas.microsoft.com/office/drawing/2014/main" id="{F32FB00D-E843-4C4B-B204-FDE52B890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600075</xdr:colOff>
      <xdr:row>30</xdr:row>
      <xdr:rowOff>47625</xdr:rowOff>
    </xdr:from>
    <xdr:to>
      <xdr:col>2</xdr:col>
      <xdr:colOff>733425</xdr:colOff>
      <xdr:row>37</xdr:row>
      <xdr:rowOff>95250</xdr:rowOff>
    </xdr:to>
    <mc:AlternateContent xmlns:mc="http://schemas.openxmlformats.org/markup-compatibility/2006" xmlns:a14="http://schemas.microsoft.com/office/drawing/2010/main">
      <mc:Choice Requires="a14">
        <xdr:graphicFrame macro="">
          <xdr:nvGraphicFramePr>
            <xdr:cNvPr id="6" name="AGE group 3">
              <a:extLst>
                <a:ext uri="{FF2B5EF4-FFF2-40B4-BE49-F238E27FC236}">
                  <a16:creationId xmlns:a16="http://schemas.microsoft.com/office/drawing/2014/main" id="{AFD3EF6B-7FDD-42EE-8B7D-C1A9C65FDCF2}"/>
                </a:ext>
              </a:extLst>
            </xdr:cNvPr>
            <xdr:cNvGraphicFramePr/>
          </xdr:nvGraphicFramePr>
          <xdr:xfrm>
            <a:off x="0" y="0"/>
            <a:ext cx="0" cy="0"/>
          </xdr:xfrm>
          <a:graphic>
            <a:graphicData uri="http://schemas.microsoft.com/office/drawing/2010/slicer">
              <sle:slicer xmlns:sle="http://schemas.microsoft.com/office/drawing/2010/slicer" name="AGE group 3"/>
            </a:graphicData>
          </a:graphic>
        </xdr:graphicFrame>
      </mc:Choice>
      <mc:Fallback xmlns="">
        <xdr:sp macro="" textlink="">
          <xdr:nvSpPr>
            <xdr:cNvPr id="0" name=""/>
            <xdr:cNvSpPr>
              <a:spLocks noTextEdit="1"/>
            </xdr:cNvSpPr>
          </xdr:nvSpPr>
          <xdr:spPr>
            <a:xfrm>
              <a:off x="2466975" y="5762625"/>
              <a:ext cx="1219200"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28574</xdr:colOff>
      <xdr:row>24</xdr:row>
      <xdr:rowOff>0</xdr:rowOff>
    </xdr:from>
    <xdr:to>
      <xdr:col>20</xdr:col>
      <xdr:colOff>361950</xdr:colOff>
      <xdr:row>44</xdr:row>
      <xdr:rowOff>95250</xdr:rowOff>
    </xdr:to>
    <xdr:graphicFrame macro="">
      <xdr:nvGraphicFramePr>
        <xdr:cNvPr id="7" name="Chart 6">
          <a:extLst>
            <a:ext uri="{FF2B5EF4-FFF2-40B4-BE49-F238E27FC236}">
              <a16:creationId xmlns:a16="http://schemas.microsoft.com/office/drawing/2014/main" id="{344FA28B-1225-46A2-BFC3-3255F6F4A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161925</xdr:colOff>
      <xdr:row>34</xdr:row>
      <xdr:rowOff>133350</xdr:rowOff>
    </xdr:from>
    <xdr:to>
      <xdr:col>4</xdr:col>
      <xdr:colOff>504825</xdr:colOff>
      <xdr:row>39</xdr:row>
      <xdr:rowOff>123825</xdr:rowOff>
    </xdr:to>
    <mc:AlternateContent xmlns:mc="http://schemas.openxmlformats.org/markup-compatibility/2006" xmlns:a14="http://schemas.microsoft.com/office/drawing/2010/main">
      <mc:Choice Requires="a14">
        <xdr:graphicFrame macro="">
          <xdr:nvGraphicFramePr>
            <xdr:cNvPr id="10" name="RT-PCR (reverse-transcription PCR) test report 3">
              <a:extLst>
                <a:ext uri="{FF2B5EF4-FFF2-40B4-BE49-F238E27FC236}">
                  <a16:creationId xmlns:a16="http://schemas.microsoft.com/office/drawing/2014/main" id="{2EC0FAEA-1E4D-4C9E-9BA7-4803343B68E8}"/>
                </a:ext>
              </a:extLst>
            </xdr:cNvPr>
            <xdr:cNvGraphicFramePr/>
          </xdr:nvGraphicFramePr>
          <xdr:xfrm>
            <a:off x="0" y="0"/>
            <a:ext cx="0" cy="0"/>
          </xdr:xfrm>
          <a:graphic>
            <a:graphicData uri="http://schemas.microsoft.com/office/drawing/2010/slicer">
              <sle:slicer xmlns:sle="http://schemas.microsoft.com/office/drawing/2010/slicer" name="RT-PCR (reverse-transcription PCR) test report 3"/>
            </a:graphicData>
          </a:graphic>
        </xdr:graphicFrame>
      </mc:Choice>
      <mc:Fallback xmlns="">
        <xdr:sp macro="" textlink="">
          <xdr:nvSpPr>
            <xdr:cNvPr id="0" name=""/>
            <xdr:cNvSpPr>
              <a:spLocks noTextEdit="1"/>
            </xdr:cNvSpPr>
          </xdr:nvSpPr>
          <xdr:spPr>
            <a:xfrm>
              <a:off x="3867150" y="6610350"/>
              <a:ext cx="9525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c:userShapes xmlns:c="http://schemas.openxmlformats.org/drawingml/2006/chart">
  <cdr:relSizeAnchor xmlns:cdr="http://schemas.openxmlformats.org/drawingml/2006/chartDrawing">
    <cdr:from>
      <cdr:x>0.30431</cdr:x>
      <cdr:y>0.0561</cdr:y>
    </cdr:from>
    <cdr:to>
      <cdr:x>0.70185</cdr:x>
      <cdr:y>0.20732</cdr:y>
    </cdr:to>
    <cdr:sp macro="" textlink="">
      <cdr:nvSpPr>
        <cdr:cNvPr id="2" name="Rectangle 1">
          <a:extLst xmlns:a="http://schemas.openxmlformats.org/drawingml/2006/main">
            <a:ext uri="{FF2B5EF4-FFF2-40B4-BE49-F238E27FC236}">
              <a16:creationId xmlns:a16="http://schemas.microsoft.com/office/drawing/2014/main" id="{BC20B51C-0215-42B5-9D25-C9FCDA717E22}"/>
            </a:ext>
          </a:extLst>
        </cdr:cNvPr>
        <cdr:cNvSpPr/>
      </cdr:nvSpPr>
      <cdr:spPr>
        <a:xfrm xmlns:a="http://schemas.openxmlformats.org/drawingml/2006/main">
          <a:off x="3295651" y="219075"/>
          <a:ext cx="4305300" cy="590550"/>
        </a:xfrm>
        <a:prstGeom xmlns:a="http://schemas.openxmlformats.org/drawingml/2006/main" prst="rect">
          <a:avLst/>
        </a:prstGeom>
        <a:solidFill xmlns:a="http://schemas.openxmlformats.org/drawingml/2006/main">
          <a:schemeClr val="tx1"/>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400" b="1" u="sng">
              <a:solidFill>
                <a:schemeClr val="bg1"/>
              </a:solidFill>
            </a:rPr>
            <a:t>ANALYSIS OF FRUIT EGG AND MILK PREFERENCE OF POSITIVE AND NEGATIVE</a:t>
          </a:r>
          <a:r>
            <a:rPr lang="en-US" sz="1400" b="1" u="sng" baseline="0">
              <a:solidFill>
                <a:schemeClr val="bg1"/>
              </a:solidFill>
            </a:rPr>
            <a:t> RESPONSES</a:t>
          </a:r>
          <a:endParaRPr lang="en-US" sz="1400" b="1" u="sng">
            <a:solidFill>
              <a:schemeClr val="bg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433.604058101853" createdVersion="7" refreshedVersion="7" minRefreshableVersion="3" recordCount="12" xr:uid="{00000000-000A-0000-FFFF-FFFF1E000000}">
  <cacheSource type="worksheet">
    <worksheetSource ref="V52:W64" sheet="Food survey"/>
  </cacheSource>
  <cacheFields count="2">
    <cacheField name="REGION WISE POSITIVE/NEGATIVE" numFmtId="0">
      <sharedItems count="12">
        <s v="CENTRAL INDIA +"/>
        <s v="CENTRAL INDIA  -"/>
        <s v="EAST INDIA +"/>
        <s v=" EAST INDIA  -"/>
        <s v=" NORTH EAST INDIA  +"/>
        <s v=" NOTH EAST INDIA  -"/>
        <s v=" NORTH INDIA  +"/>
        <s v=" NORTH INDIA  -"/>
        <s v=" SUTH INDIA  +"/>
        <s v=" SOUTH INDIA  -"/>
        <s v=" WEST INDIA  +"/>
        <s v=" WEST INDIA  -"/>
      </sharedItems>
    </cacheField>
    <cacheField name="TOTAL" numFmtId="0">
      <sharedItems containsSemiMixedTypes="0" containsString="0" containsNumber="1" containsInteger="1" minValue="0" maxValue="2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433.765821643516" createdVersion="7" refreshedVersion="7" minRefreshableVersion="3" recordCount="4" xr:uid="{5D14D846-A312-410A-91B1-01E9D886EFDA}">
  <cacheSource type="worksheet">
    <worksheetSource ref="T9:V13" sheet="Food survey"/>
  </cacheSource>
  <cacheFields count="3">
    <cacheField name="DAY STARTS WITH" numFmtId="0">
      <sharedItems count="4">
        <s v="Herbal tea with Ginger /Tulsi and other herbs"/>
        <s v="Geloy juice"/>
        <s v="Clove or raw Ginger with Luke warm water"/>
        <s v="Only a Glass of Warm Water"/>
      </sharedItems>
    </cacheField>
    <cacheField name="POSITIVE " numFmtId="0">
      <sharedItems containsSemiMixedTypes="0" containsString="0" containsNumber="1" containsInteger="1" minValue="0" maxValue="6" count="3">
        <n v="0"/>
        <n v="2"/>
        <n v="6"/>
      </sharedItems>
    </cacheField>
    <cacheField name="NEGATIVE" numFmtId="0">
      <sharedItems containsSemiMixedTypes="0" containsString="0" containsNumber="1" containsInteger="1" minValue="2" maxValue="28" count="4">
        <n v="9"/>
        <n v="5"/>
        <n v="2"/>
        <n v="28"/>
      </sharedItems>
    </cacheField>
  </cacheFields>
  <extLst>
    <ext xmlns:x14="http://schemas.microsoft.com/office/spreadsheetml/2009/9/main" uri="{725AE2AE-9491-48be-B2B4-4EB974FC3084}">
      <x14:pivotCacheDefinition pivotCacheId="119797074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433.802519560188" createdVersion="7" refreshedVersion="7" minRefreshableVersion="3" recordCount="60" xr:uid="{9B74499A-B981-4116-A73F-028314E2933C}">
  <cacheSource type="worksheet">
    <worksheetSource ref="A1:R61" sheet="Food survey"/>
  </cacheSource>
  <cacheFields count="18">
    <cacheField name="Timestamp" numFmtId="0">
      <sharedItems/>
    </cacheField>
    <cacheField name="AGE group" numFmtId="0">
      <sharedItems count="4">
        <s v="19 -45"/>
        <s v="Below 18"/>
        <s v="46-60"/>
        <s v="Above 60"/>
      </sharedItems>
    </cacheField>
    <cacheField name="Part/Region you belong to" numFmtId="0">
      <sharedItems count="6">
        <s v="East India"/>
        <s v="North East India"/>
        <s v="West India"/>
        <s v="North India"/>
        <s v="South India"/>
        <s v="Central India"/>
      </sharedItems>
    </cacheField>
    <cacheField name="RT-PCR (reverse-transcription PCR) test report" numFmtId="0">
      <sharedItems count="2">
        <s v="Negative"/>
        <s v="Positive"/>
      </sharedItems>
    </cacheField>
    <cacheField name="1. You start your day with a " numFmtId="0">
      <sharedItems/>
    </cacheField>
    <cacheField name="2. Name food item you take in BREAKFAST." numFmtId="0">
      <sharedItems containsBlank="1" count="13">
        <s v="Besan/Dal chilla with chutney;Vegetable Poha"/>
        <s v="Brown Bread with Omelette"/>
        <s v="Besan/Dal chilla with chutney"/>
        <s v="Idli and Sambar or Uttapam"/>
        <s v="Vegetable Poha;Idli and Sambar or Uttapam;Brown Bread with Omelette"/>
        <s v="Besan/Dal chilla with chutney;Vegetable Poha;Idli and Sambar or Uttapam;Brown Bread with Omelette"/>
        <s v="Idli and Sambar or Uttapam;Brown Bread with Omelette"/>
        <s v="Vegetable Poha"/>
        <m/>
        <s v="Vegetable Poha;Brown Bread with Omelette"/>
        <s v="Vegetable Poha;Idli and Sambar or Uttapam"/>
        <s v="Besan/Dal chilla with chutney;Vegetable Poha;Idli and Sambar or Uttapam"/>
        <s v="Besan/Dal chilla with chutney;Brown Bread with Omelette"/>
      </sharedItems>
    </cacheField>
    <cacheField name="3. Post Breakfast you prefer." numFmtId="0">
      <sharedItems containsBlank="1" count="4">
        <s v="Coconut water"/>
        <s v="Vegetable Juice"/>
        <s v="Amla/Fruit juice"/>
        <m/>
      </sharedItems>
    </cacheField>
    <cacheField name="4. Food item you took for lunch." numFmtId="0">
      <sharedItems count="13">
        <s v="Rice, Dal, Mixed veg;Chapati, Egg/Chicken curry"/>
        <s v="Rice, Dal, Mixed veg"/>
        <s v="Chapati, Dal, Veg curry"/>
        <s v="Rice, Dal, Mixed veg;Rice, Dal, Egg/Chicken/Fish"/>
        <s v="Rice, Dal, Egg/Chicken/Fish"/>
        <s v="Rice, Dal, Mixed veg;Rice, Dal, Egg/Chicken/Fish;Chapati, Dal, Veg curry;Chapati, Egg/Chicken curry"/>
        <s v="Rice, Dal, Mixed veg;Chapati, Dal, Veg curry;Chapati, Egg/Chicken curry"/>
        <s v="Rice, Dal, Mixed veg;Chapati, Dal, Veg curry"/>
        <s v="Rice, Dal, Egg/Chicken/Fish;Chapati, Dal, Veg curry"/>
        <s v="Rice, Dal, Mixed veg;Rice, Dal, Egg/Chicken/Fish;Veg Dalia, Chick peas, Curd;Chapati, Dal, Veg curry;Chapati, Egg/Chicken curry"/>
        <s v="Rice, Dal, Egg/Chicken/Fish;Chapati, Egg/Chicken curry"/>
        <s v="Rice, Dal, Mixed veg;Rice, Dal, Egg/Chicken/Fish;Veg Dalia, Chick peas, Curd"/>
        <s v="Veg Dalia, Chick peas, Curd;Chapati, Egg/Chicken curry"/>
      </sharedItems>
    </cacheField>
    <cacheField name="5. EVENING SNACKS includes" numFmtId="0">
      <sharedItems count="6">
        <s v="Herbal tea and Sweet potato;Sprout Chat"/>
        <s v="Herbal tea and Sweet potato"/>
        <s v="Sprout Chat"/>
        <s v="Sprout Chat;Boiled Egg"/>
        <s v="Boiled Egg"/>
        <s v="Herbal tea and Sweet potato;Sprout Chat;Boiled Egg"/>
      </sharedItems>
    </cacheField>
    <cacheField name="6. Name food item you take in Dinner" numFmtId="0">
      <sharedItems count="8">
        <s v="Rice with Egg/Chicken Curry"/>
        <s v="Dal Kichdi with vegetables"/>
        <s v="Chapati with Paneer"/>
        <s v="Dal Kichdi with vegetables;Chapati with Paneer"/>
        <s v="Rice with Egg/Chicken Curry/Fish"/>
        <s v="Dal Kichdi with vegetables;Rice with Egg/Chicken Curry/Fish;Chapati with Paneer"/>
        <s v="Dal Kichdi with vegetables;Rice with Egg/Chicken Curry/Fish"/>
        <s v="Rice with Egg/Chicken Curry/Fish;Chapati with Paneer"/>
      </sharedItems>
    </cacheField>
    <cacheField name="7. Which FRUIT you usually take?" numFmtId="0">
      <sharedItems count="4">
        <s v="Orange/citrus Fruit"/>
        <s v="Apple"/>
        <s v="Banana"/>
        <s v="Papaya"/>
      </sharedItems>
    </cacheField>
    <cacheField name="8. How much MILK you consume in a day? " numFmtId="0">
      <sharedItems containsBlank="1" count="4">
        <s v="Two Glass"/>
        <m/>
        <s v="One Glass"/>
        <s v="More than Two Glass"/>
      </sharedItems>
    </cacheField>
    <cacheField name="9. How much EGG you consume in a day? " numFmtId="0">
      <sharedItems containsBlank="1" count="4">
        <s v="Two"/>
        <s v="More than Two"/>
        <m/>
        <s v="One"/>
      </sharedItems>
    </cacheField>
    <cacheField name="10. DRY FRUIT you preferred." numFmtId="0">
      <sharedItems containsBlank="1" count="17">
        <s v="Almonds;Dates"/>
        <s v="Cashew Nut"/>
        <s v="Almonds"/>
        <s v="Almonds;Cashew Nut;others"/>
        <s v="others"/>
        <s v="Almonds;others"/>
        <s v="Walnut"/>
        <s v="Almonds;Cashew Nut;Walnut;Dates"/>
        <s v="Almonds;Cashew Nut"/>
        <s v="Almonds;Walnut;Dates"/>
        <s v="Cashew Nut;Dates"/>
        <s v="Almonds;Walnut"/>
        <s v="Dates"/>
        <s v="Almonds;Cashew Nut;Dates"/>
        <s v="Cashew Nut;Walnut"/>
        <m/>
        <s v="Almonds;Cashew Nut;Walnut"/>
      </sharedItems>
    </cacheField>
    <cacheField name="11. POST DINNER you usually had" numFmtId="0">
      <sharedItems containsBlank="1" count="5">
        <s v="Turmeric Milk"/>
        <s v="Nothing as such"/>
        <s v="others"/>
        <m/>
        <s v="Black Pepper water"/>
      </sharedItems>
    </cacheField>
    <cacheField name="12. Your consumption of which food item increased?" numFmtId="0">
      <sharedItems containsBlank="1" count="22">
        <s v="Egg/ Chicken;Dry Fruits;Fruits"/>
        <s v="Rice"/>
        <s v="Milk;Fruits"/>
        <s v="Milk"/>
        <s v="Dry Fruits"/>
        <s v="Egg/ Chicken/Fish"/>
        <s v="Rice;Egg/ Chicken/Fish;Fruits"/>
        <s v="Fruits"/>
        <s v="Paneer"/>
        <s v="Rice;Egg/ Chicken/Fish;Milk;Dry Fruits"/>
        <s v="Rice;Egg/ Chicken/Fish"/>
        <s v="Rice;Paneer;Milk;Dry Fruits"/>
        <s v="Egg/ Chicken/Fish;Paneer;Milk"/>
        <s v="Egg/ Chicken/Fish;Dry Fruits"/>
        <s v="Rice;Egg/ Chicken/Fish;Milk"/>
        <s v="Egg/ Chicken/Fish;Dry Fruits;Fruits"/>
        <s v="Rice;Fruits"/>
        <s v="Egg/ Chicken/Fish;Paneer;Dry Fruits;Fruits"/>
        <s v="Dry Fruits;Fruits"/>
        <m/>
        <s v="Rice;Egg/ Chicken/Fish;Paneer"/>
        <s v="Egg/ Chicken/Fish;Fruits"/>
      </sharedItems>
    </cacheField>
    <cacheField name="13.Which FOOD ITEM was difficult to get, usually out of Stock" numFmtId="0">
      <sharedItems containsBlank="1" count="13">
        <s v="Fruits/citrus fruits"/>
        <s v="Dairy products"/>
        <m/>
        <s v="Egg/Chicken/Fish"/>
        <s v="Fruits/citrus fruits;Dry Fruits"/>
        <s v="Rice/Wheat;Dairy products;Dry Fruits"/>
        <s v="Dry Fruits"/>
        <s v="Rice/Wheat"/>
        <s v="Egg/Chicken/Fish;Fruits/citrus fruits"/>
        <s v="Dairy products;Fruits/citrus fruits"/>
        <s v="Rice/Wheat;Dairy products;Egg/Chicken/Fish"/>
        <s v="Dairy products;Egg/Chicken/Fish"/>
        <s v="Dairy products;Egg/Chicken/Fish;Fruits/citrus fruits"/>
      </sharedItems>
    </cacheField>
    <cacheField name="14. Which FOOD item price increased the most?" numFmtId="0">
      <sharedItems containsBlank="1" count="7">
        <s v="Cooking Oil"/>
        <s v="Egg/Chicken/Fish"/>
        <s v="Dairy Products"/>
        <s v="Rice/ wheat"/>
        <s v="Fruits"/>
        <s v="Lentils"/>
        <m/>
      </sharedItems>
    </cacheField>
  </cacheFields>
  <extLst>
    <ext xmlns:x14="http://schemas.microsoft.com/office/spreadsheetml/2009/9/main" uri="{725AE2AE-9491-48be-B2B4-4EB974FC3084}">
      <x14:pivotCacheDefinition pivotCacheId="1329881692"/>
    </ext>
  </extLst>
</pivotCacheDefinition>
</file>

<file path=xl/pivotCache/pivotCacheRecords1.xml><?xml version="1.0" encoding="utf-8"?>
<pivotCacheRecords xmlns="http://schemas.openxmlformats.org/spreadsheetml/2006/main" xmlns:r="http://schemas.openxmlformats.org/officeDocument/2006/relationships" count="12">
  <r>
    <x v="0"/>
    <n v="1"/>
  </r>
  <r>
    <x v="1"/>
    <n v="1"/>
  </r>
  <r>
    <x v="2"/>
    <n v="5"/>
  </r>
  <r>
    <x v="3"/>
    <n v="22"/>
  </r>
  <r>
    <x v="4"/>
    <n v="1"/>
  </r>
  <r>
    <x v="5"/>
    <n v="4"/>
  </r>
  <r>
    <x v="6"/>
    <n v="0"/>
  </r>
  <r>
    <x v="7"/>
    <n v="10"/>
  </r>
  <r>
    <x v="8"/>
    <n v="3"/>
  </r>
  <r>
    <x v="9"/>
    <n v="8"/>
  </r>
  <r>
    <x v="10"/>
    <n v="1"/>
  </r>
  <r>
    <x v="11"/>
    <n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r>
  <r>
    <x v="1"/>
    <x v="1"/>
    <x v="1"/>
  </r>
  <r>
    <x v="2"/>
    <x v="0"/>
    <x v="2"/>
  </r>
  <r>
    <x v="3"/>
    <x v="2"/>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s v="2021/07/16 12:39:02 AM GMT+5:30"/>
    <x v="0"/>
    <x v="0"/>
    <x v="0"/>
    <s v="Herbal tea with Ginger /Tulsi and other herbs;Geloy juice"/>
    <x v="0"/>
    <x v="0"/>
    <x v="0"/>
    <x v="0"/>
    <x v="0"/>
    <x v="0"/>
    <x v="0"/>
    <x v="0"/>
    <x v="0"/>
    <x v="0"/>
    <x v="0"/>
    <x v="0"/>
    <x v="0"/>
  </r>
  <r>
    <s v="2021/07/16 1:05:05 AM GMT+5:30"/>
    <x v="1"/>
    <x v="1"/>
    <x v="0"/>
    <s v="Herbal tea with Ginger /Tulsi and other herbs;Geloy juice"/>
    <x v="0"/>
    <x v="0"/>
    <x v="0"/>
    <x v="0"/>
    <x v="0"/>
    <x v="0"/>
    <x v="1"/>
    <x v="0"/>
    <x v="0"/>
    <x v="0"/>
    <x v="0"/>
    <x v="0"/>
    <x v="1"/>
  </r>
  <r>
    <s v="2021/07/16 1:13:52 AM GMT+5:30"/>
    <x v="0"/>
    <x v="0"/>
    <x v="0"/>
    <s v="Herbal tea with Ginger /Tulsi and other herbs"/>
    <x v="1"/>
    <x v="1"/>
    <x v="1"/>
    <x v="1"/>
    <x v="1"/>
    <x v="0"/>
    <x v="2"/>
    <x v="1"/>
    <x v="1"/>
    <x v="1"/>
    <x v="1"/>
    <x v="1"/>
    <x v="2"/>
  </r>
  <r>
    <s v="2021/07/16 8:48:59 AM GMT+5:30"/>
    <x v="0"/>
    <x v="2"/>
    <x v="1"/>
    <s v="Only a Glass of Warm Water"/>
    <x v="2"/>
    <x v="0"/>
    <x v="2"/>
    <x v="2"/>
    <x v="1"/>
    <x v="1"/>
    <x v="2"/>
    <x v="1"/>
    <x v="2"/>
    <x v="1"/>
    <x v="2"/>
    <x v="0"/>
    <x v="0"/>
  </r>
  <r>
    <s v="2021/07/16 10:39:12 AM GMT+5:30"/>
    <x v="1"/>
    <x v="3"/>
    <x v="0"/>
    <s v="Geloy juice"/>
    <x v="3"/>
    <x v="0"/>
    <x v="1"/>
    <x v="2"/>
    <x v="2"/>
    <x v="0"/>
    <x v="3"/>
    <x v="2"/>
    <x v="2"/>
    <x v="0"/>
    <x v="3"/>
    <x v="0"/>
    <x v="0"/>
  </r>
  <r>
    <s v="2021/07/16 10:42:25 AM GMT+5:30"/>
    <x v="0"/>
    <x v="3"/>
    <x v="0"/>
    <s v="Only a Glass of Warm Water"/>
    <x v="3"/>
    <x v="0"/>
    <x v="3"/>
    <x v="2"/>
    <x v="2"/>
    <x v="2"/>
    <x v="2"/>
    <x v="3"/>
    <x v="3"/>
    <x v="1"/>
    <x v="1"/>
    <x v="1"/>
    <x v="0"/>
  </r>
  <r>
    <s v="2021/07/16 10:45:33 AM GMT+5:30"/>
    <x v="1"/>
    <x v="0"/>
    <x v="0"/>
    <s v="Geloy juice"/>
    <x v="3"/>
    <x v="0"/>
    <x v="1"/>
    <x v="2"/>
    <x v="2"/>
    <x v="3"/>
    <x v="3"/>
    <x v="2"/>
    <x v="2"/>
    <x v="2"/>
    <x v="4"/>
    <x v="1"/>
    <x v="3"/>
  </r>
  <r>
    <s v="2021/07/16 10:48:20 AM GMT+5:30"/>
    <x v="0"/>
    <x v="3"/>
    <x v="0"/>
    <s v="Only a Glass of Warm Water"/>
    <x v="1"/>
    <x v="2"/>
    <x v="4"/>
    <x v="2"/>
    <x v="2"/>
    <x v="0"/>
    <x v="2"/>
    <x v="3"/>
    <x v="4"/>
    <x v="1"/>
    <x v="5"/>
    <x v="0"/>
    <x v="0"/>
  </r>
  <r>
    <s v="2021/07/16 10:48:27 AM GMT+5:30"/>
    <x v="0"/>
    <x v="4"/>
    <x v="1"/>
    <s v="Only a Glass of Warm Water"/>
    <x v="4"/>
    <x v="2"/>
    <x v="5"/>
    <x v="1"/>
    <x v="3"/>
    <x v="3"/>
    <x v="2"/>
    <x v="3"/>
    <x v="5"/>
    <x v="1"/>
    <x v="6"/>
    <x v="0"/>
    <x v="4"/>
  </r>
  <r>
    <s v="2021/07/16 10:52:40 AM GMT+5:30"/>
    <x v="0"/>
    <x v="2"/>
    <x v="0"/>
    <s v="Only a Glass of Warm Water"/>
    <x v="1"/>
    <x v="1"/>
    <x v="1"/>
    <x v="1"/>
    <x v="2"/>
    <x v="2"/>
    <x v="2"/>
    <x v="3"/>
    <x v="2"/>
    <x v="1"/>
    <x v="7"/>
    <x v="1"/>
    <x v="0"/>
  </r>
  <r>
    <s v="2021/07/16 10:56:49 AM GMT+5:30"/>
    <x v="0"/>
    <x v="0"/>
    <x v="1"/>
    <s v="Only a Glass of Warm Water"/>
    <x v="1"/>
    <x v="1"/>
    <x v="1"/>
    <x v="2"/>
    <x v="2"/>
    <x v="1"/>
    <x v="2"/>
    <x v="3"/>
    <x v="6"/>
    <x v="1"/>
    <x v="8"/>
    <x v="0"/>
    <x v="5"/>
  </r>
  <r>
    <s v="2021/07/16 11:00:19 AM GMT+5:30"/>
    <x v="0"/>
    <x v="3"/>
    <x v="0"/>
    <s v="Only a Glass of Warm Water"/>
    <x v="5"/>
    <x v="2"/>
    <x v="6"/>
    <x v="2"/>
    <x v="2"/>
    <x v="3"/>
    <x v="2"/>
    <x v="3"/>
    <x v="7"/>
    <x v="0"/>
    <x v="1"/>
    <x v="2"/>
    <x v="0"/>
  </r>
  <r>
    <s v="2021/07/16 11:07:02 AM GMT+5:30"/>
    <x v="0"/>
    <x v="3"/>
    <x v="0"/>
    <s v="Only a Glass of Warm Water"/>
    <x v="6"/>
    <x v="0"/>
    <x v="7"/>
    <x v="1"/>
    <x v="2"/>
    <x v="2"/>
    <x v="0"/>
    <x v="3"/>
    <x v="8"/>
    <x v="1"/>
    <x v="9"/>
    <x v="3"/>
    <x v="5"/>
  </r>
  <r>
    <s v="2021/07/16 11:18:30 AM GMT+5:30"/>
    <x v="0"/>
    <x v="4"/>
    <x v="0"/>
    <s v="Only a Glass of Warm Water"/>
    <x v="6"/>
    <x v="0"/>
    <x v="4"/>
    <x v="3"/>
    <x v="4"/>
    <x v="1"/>
    <x v="2"/>
    <x v="0"/>
    <x v="8"/>
    <x v="1"/>
    <x v="10"/>
    <x v="4"/>
    <x v="4"/>
  </r>
  <r>
    <s v="2021/07/16 11:19:52 AM GMT+5:30"/>
    <x v="0"/>
    <x v="0"/>
    <x v="1"/>
    <s v="Only a Glass of Warm Water"/>
    <x v="1"/>
    <x v="1"/>
    <x v="4"/>
    <x v="1"/>
    <x v="2"/>
    <x v="1"/>
    <x v="0"/>
    <x v="0"/>
    <x v="9"/>
    <x v="1"/>
    <x v="11"/>
    <x v="5"/>
    <x v="0"/>
  </r>
  <r>
    <s v="2021/07/16 11:20:00 AM GMT+5:30"/>
    <x v="0"/>
    <x v="3"/>
    <x v="0"/>
    <s v="Herbal tea with Ginger /Tulsi and other herbs;Only a Glass of Warm Water"/>
    <x v="7"/>
    <x v="2"/>
    <x v="1"/>
    <x v="1"/>
    <x v="2"/>
    <x v="2"/>
    <x v="2"/>
    <x v="0"/>
    <x v="9"/>
    <x v="2"/>
    <x v="1"/>
    <x v="6"/>
    <x v="0"/>
  </r>
  <r>
    <s v="2021/07/16 11:21:00 AM GMT+5:30"/>
    <x v="0"/>
    <x v="4"/>
    <x v="1"/>
    <s v="Only a Glass of Warm Water"/>
    <x v="3"/>
    <x v="0"/>
    <x v="1"/>
    <x v="2"/>
    <x v="4"/>
    <x v="1"/>
    <x v="2"/>
    <x v="3"/>
    <x v="2"/>
    <x v="1"/>
    <x v="1"/>
    <x v="7"/>
    <x v="2"/>
  </r>
  <r>
    <s v="2021/07/16 11:40:15 AM GMT+5:30"/>
    <x v="0"/>
    <x v="0"/>
    <x v="0"/>
    <s v="Herbal tea with Ginger /Tulsi and other herbs"/>
    <x v="3"/>
    <x v="1"/>
    <x v="4"/>
    <x v="1"/>
    <x v="4"/>
    <x v="3"/>
    <x v="2"/>
    <x v="0"/>
    <x v="8"/>
    <x v="2"/>
    <x v="12"/>
    <x v="1"/>
    <x v="6"/>
  </r>
  <r>
    <s v="2021/07/16 11:48:04 AM GMT+5:30"/>
    <x v="0"/>
    <x v="4"/>
    <x v="0"/>
    <s v="Only a Glass of Warm Water"/>
    <x v="3"/>
    <x v="1"/>
    <x v="8"/>
    <x v="1"/>
    <x v="4"/>
    <x v="2"/>
    <x v="0"/>
    <x v="0"/>
    <x v="1"/>
    <x v="2"/>
    <x v="5"/>
    <x v="2"/>
    <x v="4"/>
  </r>
  <r>
    <s v="2021/07/16 12:00:31 PM GMT+5:30"/>
    <x v="0"/>
    <x v="4"/>
    <x v="0"/>
    <s v="Herbal tea with Ginger /Tulsi and other herbs"/>
    <x v="8"/>
    <x v="1"/>
    <x v="1"/>
    <x v="1"/>
    <x v="4"/>
    <x v="2"/>
    <x v="2"/>
    <x v="0"/>
    <x v="4"/>
    <x v="1"/>
    <x v="1"/>
    <x v="7"/>
    <x v="3"/>
  </r>
  <r>
    <s v="2021/07/16 12:01:43 PM GMT+5:30"/>
    <x v="2"/>
    <x v="0"/>
    <x v="0"/>
    <s v="Herbal tea with Ginger /Tulsi and other herbs"/>
    <x v="1"/>
    <x v="1"/>
    <x v="3"/>
    <x v="1"/>
    <x v="4"/>
    <x v="0"/>
    <x v="2"/>
    <x v="3"/>
    <x v="10"/>
    <x v="1"/>
    <x v="1"/>
    <x v="8"/>
    <x v="0"/>
  </r>
  <r>
    <s v="2021/07/16 1:05:17 PM GMT+5:30"/>
    <x v="0"/>
    <x v="4"/>
    <x v="0"/>
    <s v="Only a Glass of Warm Water"/>
    <x v="4"/>
    <x v="2"/>
    <x v="9"/>
    <x v="1"/>
    <x v="5"/>
    <x v="1"/>
    <x v="2"/>
    <x v="3"/>
    <x v="11"/>
    <x v="1"/>
    <x v="7"/>
    <x v="9"/>
    <x v="0"/>
  </r>
  <r>
    <s v="2021/07/16 2:22:48 PM GMT+5:30"/>
    <x v="0"/>
    <x v="4"/>
    <x v="0"/>
    <s v="Only a Glass of Warm Water"/>
    <x v="3"/>
    <x v="2"/>
    <x v="8"/>
    <x v="1"/>
    <x v="4"/>
    <x v="2"/>
    <x v="2"/>
    <x v="3"/>
    <x v="1"/>
    <x v="1"/>
    <x v="5"/>
    <x v="2"/>
    <x v="4"/>
  </r>
  <r>
    <s v="2021/07/16 2:55:51 PM GMT+5:30"/>
    <x v="0"/>
    <x v="4"/>
    <x v="0"/>
    <s v="Only a Glass of Warm Water"/>
    <x v="4"/>
    <x v="2"/>
    <x v="9"/>
    <x v="1"/>
    <x v="5"/>
    <x v="1"/>
    <x v="2"/>
    <x v="3"/>
    <x v="11"/>
    <x v="1"/>
    <x v="7"/>
    <x v="9"/>
    <x v="0"/>
  </r>
  <r>
    <s v="2021/07/16 3:09:18 PM GMT+5:30"/>
    <x v="0"/>
    <x v="1"/>
    <x v="0"/>
    <s v="Only a Glass of Warm Water"/>
    <x v="1"/>
    <x v="2"/>
    <x v="3"/>
    <x v="1"/>
    <x v="2"/>
    <x v="0"/>
    <x v="0"/>
    <x v="0"/>
    <x v="2"/>
    <x v="0"/>
    <x v="13"/>
    <x v="0"/>
    <x v="0"/>
  </r>
  <r>
    <s v="2021/07/16 3:12:14 PM GMT+5:30"/>
    <x v="2"/>
    <x v="2"/>
    <x v="0"/>
    <s v="Only a Glass of Warm Water"/>
    <x v="7"/>
    <x v="0"/>
    <x v="1"/>
    <x v="1"/>
    <x v="2"/>
    <x v="1"/>
    <x v="2"/>
    <x v="3"/>
    <x v="12"/>
    <x v="0"/>
    <x v="7"/>
    <x v="0"/>
    <x v="0"/>
  </r>
  <r>
    <s v="2021/07/16 3:19:57 PM GMT+5:30"/>
    <x v="0"/>
    <x v="4"/>
    <x v="0"/>
    <s v="Herbal tea with Ginger /Tulsi and other herbs"/>
    <x v="6"/>
    <x v="0"/>
    <x v="0"/>
    <x v="1"/>
    <x v="4"/>
    <x v="1"/>
    <x v="2"/>
    <x v="0"/>
    <x v="13"/>
    <x v="0"/>
    <x v="14"/>
    <x v="10"/>
    <x v="1"/>
  </r>
  <r>
    <s v="2021/07/16 5:28:10 PM GMT+5:30"/>
    <x v="0"/>
    <x v="2"/>
    <x v="0"/>
    <s v="Clove or raw Ginger with Luke warm water"/>
    <x v="1"/>
    <x v="2"/>
    <x v="4"/>
    <x v="1"/>
    <x v="2"/>
    <x v="1"/>
    <x v="2"/>
    <x v="3"/>
    <x v="4"/>
    <x v="1"/>
    <x v="7"/>
    <x v="6"/>
    <x v="0"/>
  </r>
  <r>
    <s v="2021/07/16 10:26:11 PM GMT+5:30"/>
    <x v="0"/>
    <x v="2"/>
    <x v="0"/>
    <s v="Clove or raw Ginger with Luke warm water"/>
    <x v="1"/>
    <x v="2"/>
    <x v="1"/>
    <x v="1"/>
    <x v="2"/>
    <x v="2"/>
    <x v="2"/>
    <x v="3"/>
    <x v="4"/>
    <x v="2"/>
    <x v="7"/>
    <x v="1"/>
    <x v="1"/>
  </r>
  <r>
    <s v="2021/07/16 10:30:41 PM GMT+5:30"/>
    <x v="0"/>
    <x v="4"/>
    <x v="0"/>
    <s v="Herbal tea with Ginger /Tulsi and other herbs"/>
    <x v="6"/>
    <x v="3"/>
    <x v="0"/>
    <x v="1"/>
    <x v="4"/>
    <x v="2"/>
    <x v="2"/>
    <x v="0"/>
    <x v="13"/>
    <x v="0"/>
    <x v="14"/>
    <x v="10"/>
    <x v="1"/>
  </r>
  <r>
    <s v="2021/07/16 10:40:00 PM GMT+5:30"/>
    <x v="0"/>
    <x v="1"/>
    <x v="1"/>
    <s v="Geloy juice;Only a Glass of Warm Water"/>
    <x v="9"/>
    <x v="2"/>
    <x v="3"/>
    <x v="2"/>
    <x v="2"/>
    <x v="0"/>
    <x v="0"/>
    <x v="0"/>
    <x v="0"/>
    <x v="0"/>
    <x v="15"/>
    <x v="8"/>
    <x v="4"/>
  </r>
  <r>
    <s v="2021/07/16 10:40:27 PM GMT+5:30"/>
    <x v="0"/>
    <x v="1"/>
    <x v="0"/>
    <s v="Only a Glass of Warm Water"/>
    <x v="1"/>
    <x v="0"/>
    <x v="4"/>
    <x v="4"/>
    <x v="4"/>
    <x v="1"/>
    <x v="3"/>
    <x v="1"/>
    <x v="14"/>
    <x v="0"/>
    <x v="10"/>
    <x v="7"/>
    <x v="0"/>
  </r>
  <r>
    <s v="2021/07/16 10:41:33 PM GMT+5:30"/>
    <x v="0"/>
    <x v="0"/>
    <x v="0"/>
    <s v="Geloy juice"/>
    <x v="1"/>
    <x v="0"/>
    <x v="1"/>
    <x v="4"/>
    <x v="2"/>
    <x v="0"/>
    <x v="2"/>
    <x v="0"/>
    <x v="12"/>
    <x v="0"/>
    <x v="16"/>
    <x v="1"/>
    <x v="0"/>
  </r>
  <r>
    <s v="2021/07/16 10:42:35 PM GMT+5:30"/>
    <x v="2"/>
    <x v="0"/>
    <x v="0"/>
    <s v="Geloy juice"/>
    <x v="2"/>
    <x v="3"/>
    <x v="4"/>
    <x v="1"/>
    <x v="6"/>
    <x v="0"/>
    <x v="2"/>
    <x v="3"/>
    <x v="0"/>
    <x v="1"/>
    <x v="17"/>
    <x v="9"/>
    <x v="0"/>
  </r>
  <r>
    <s v="2021/07/16 10:44:09 PM GMT+5:30"/>
    <x v="0"/>
    <x v="0"/>
    <x v="1"/>
    <s v="Herbal tea with Ginger /Tulsi and other herbs;Clove or raw Ginger with Luke warm water"/>
    <x v="10"/>
    <x v="2"/>
    <x v="1"/>
    <x v="5"/>
    <x v="7"/>
    <x v="3"/>
    <x v="2"/>
    <x v="0"/>
    <x v="0"/>
    <x v="0"/>
    <x v="18"/>
    <x v="0"/>
    <x v="4"/>
  </r>
  <r>
    <s v="2021/07/16 10:44:23 PM GMT+5:30"/>
    <x v="0"/>
    <x v="3"/>
    <x v="0"/>
    <s v="Only a Glass of Warm Water"/>
    <x v="7"/>
    <x v="2"/>
    <x v="1"/>
    <x v="2"/>
    <x v="2"/>
    <x v="1"/>
    <x v="3"/>
    <x v="0"/>
    <x v="6"/>
    <x v="0"/>
    <x v="2"/>
    <x v="6"/>
    <x v="0"/>
  </r>
  <r>
    <s v="2021/07/16 10:45:26 PM GMT+5:30"/>
    <x v="0"/>
    <x v="3"/>
    <x v="0"/>
    <s v="Only a Glass of Warm Water"/>
    <x v="7"/>
    <x v="2"/>
    <x v="1"/>
    <x v="2"/>
    <x v="1"/>
    <x v="1"/>
    <x v="2"/>
    <x v="0"/>
    <x v="15"/>
    <x v="3"/>
    <x v="19"/>
    <x v="2"/>
    <x v="6"/>
  </r>
  <r>
    <s v="2021/07/16 10:51:31 PM GMT+5:30"/>
    <x v="0"/>
    <x v="1"/>
    <x v="0"/>
    <s v="Only a Glass of Warm Water"/>
    <x v="7"/>
    <x v="2"/>
    <x v="1"/>
    <x v="2"/>
    <x v="1"/>
    <x v="2"/>
    <x v="2"/>
    <x v="0"/>
    <x v="4"/>
    <x v="1"/>
    <x v="8"/>
    <x v="2"/>
    <x v="0"/>
  </r>
  <r>
    <s v="2021/07/16 10:56:26 PM GMT+5:30"/>
    <x v="0"/>
    <x v="0"/>
    <x v="0"/>
    <s v="Only a Glass of Warm Water"/>
    <x v="7"/>
    <x v="1"/>
    <x v="1"/>
    <x v="4"/>
    <x v="4"/>
    <x v="2"/>
    <x v="2"/>
    <x v="3"/>
    <x v="4"/>
    <x v="2"/>
    <x v="1"/>
    <x v="7"/>
    <x v="1"/>
  </r>
  <r>
    <s v="2021/07/16 10:59:44 PM GMT+5:30"/>
    <x v="0"/>
    <x v="0"/>
    <x v="0"/>
    <s v="Only a Glass of Warm Water"/>
    <x v="7"/>
    <x v="2"/>
    <x v="4"/>
    <x v="1"/>
    <x v="2"/>
    <x v="2"/>
    <x v="2"/>
    <x v="3"/>
    <x v="4"/>
    <x v="2"/>
    <x v="1"/>
    <x v="7"/>
    <x v="1"/>
  </r>
  <r>
    <s v="2021/07/16 11:11:20 PM GMT+5:30"/>
    <x v="0"/>
    <x v="0"/>
    <x v="0"/>
    <s v="Only a Glass of Warm Water"/>
    <x v="2"/>
    <x v="0"/>
    <x v="4"/>
    <x v="1"/>
    <x v="2"/>
    <x v="1"/>
    <x v="2"/>
    <x v="3"/>
    <x v="2"/>
    <x v="1"/>
    <x v="7"/>
    <x v="0"/>
    <x v="4"/>
  </r>
  <r>
    <s v="2021/07/16 11:12:30 PM GMT+5:30"/>
    <x v="0"/>
    <x v="0"/>
    <x v="0"/>
    <s v="Only a Glass of Warm Water"/>
    <x v="1"/>
    <x v="0"/>
    <x v="4"/>
    <x v="1"/>
    <x v="2"/>
    <x v="2"/>
    <x v="2"/>
    <x v="1"/>
    <x v="7"/>
    <x v="1"/>
    <x v="5"/>
    <x v="1"/>
    <x v="0"/>
  </r>
  <r>
    <s v="2021/07/16 11:38:14 PM GMT+5:30"/>
    <x v="0"/>
    <x v="0"/>
    <x v="0"/>
    <s v="Only a Glass of Warm Water"/>
    <x v="1"/>
    <x v="0"/>
    <x v="4"/>
    <x v="4"/>
    <x v="2"/>
    <x v="2"/>
    <x v="2"/>
    <x v="3"/>
    <x v="2"/>
    <x v="1"/>
    <x v="5"/>
    <x v="6"/>
    <x v="0"/>
  </r>
  <r>
    <s v="2021/07/16 11:39:00 PM GMT+5:30"/>
    <x v="0"/>
    <x v="0"/>
    <x v="0"/>
    <s v="Only a Glass of Warm Water"/>
    <x v="1"/>
    <x v="0"/>
    <x v="3"/>
    <x v="4"/>
    <x v="7"/>
    <x v="1"/>
    <x v="2"/>
    <x v="1"/>
    <x v="2"/>
    <x v="1"/>
    <x v="20"/>
    <x v="11"/>
    <x v="0"/>
  </r>
  <r>
    <s v="2021/07/17 12:04:37 AM GMT+5:30"/>
    <x v="0"/>
    <x v="3"/>
    <x v="0"/>
    <s v="Only a Glass of Warm Water"/>
    <x v="1"/>
    <x v="1"/>
    <x v="1"/>
    <x v="2"/>
    <x v="4"/>
    <x v="2"/>
    <x v="2"/>
    <x v="3"/>
    <x v="6"/>
    <x v="4"/>
    <x v="5"/>
    <x v="6"/>
    <x v="2"/>
  </r>
  <r>
    <s v="2021/07/17 12:08:25 AM GMT+5:30"/>
    <x v="0"/>
    <x v="0"/>
    <x v="0"/>
    <s v="Only a Glass of Warm Water"/>
    <x v="1"/>
    <x v="1"/>
    <x v="1"/>
    <x v="2"/>
    <x v="2"/>
    <x v="2"/>
    <x v="2"/>
    <x v="3"/>
    <x v="12"/>
    <x v="1"/>
    <x v="8"/>
    <x v="1"/>
    <x v="0"/>
  </r>
  <r>
    <s v="2021/07/17 12:09:54 AM GMT+5:30"/>
    <x v="0"/>
    <x v="0"/>
    <x v="0"/>
    <s v="Only a Glass of Warm Water"/>
    <x v="3"/>
    <x v="0"/>
    <x v="1"/>
    <x v="1"/>
    <x v="2"/>
    <x v="0"/>
    <x v="2"/>
    <x v="3"/>
    <x v="1"/>
    <x v="1"/>
    <x v="18"/>
    <x v="11"/>
    <x v="0"/>
  </r>
  <r>
    <s v="2021/07/17 12:10:04 AM GMT+5:30"/>
    <x v="1"/>
    <x v="0"/>
    <x v="0"/>
    <s v="Geloy juice"/>
    <x v="3"/>
    <x v="0"/>
    <x v="10"/>
    <x v="2"/>
    <x v="2"/>
    <x v="3"/>
    <x v="2"/>
    <x v="0"/>
    <x v="6"/>
    <x v="1"/>
    <x v="7"/>
    <x v="6"/>
    <x v="0"/>
  </r>
  <r>
    <s v="2021/07/17 12:50:49 AM GMT+5:30"/>
    <x v="0"/>
    <x v="5"/>
    <x v="1"/>
    <s v="Geloy juice"/>
    <x v="7"/>
    <x v="1"/>
    <x v="10"/>
    <x v="3"/>
    <x v="7"/>
    <x v="0"/>
    <x v="0"/>
    <x v="0"/>
    <x v="2"/>
    <x v="0"/>
    <x v="13"/>
    <x v="12"/>
    <x v="4"/>
  </r>
  <r>
    <s v="2021/07/17 8:20:01 AM GMT+5:30"/>
    <x v="0"/>
    <x v="0"/>
    <x v="0"/>
    <s v="Herbal tea with Ginger /Tulsi and other herbs"/>
    <x v="3"/>
    <x v="2"/>
    <x v="1"/>
    <x v="4"/>
    <x v="2"/>
    <x v="1"/>
    <x v="2"/>
    <x v="1"/>
    <x v="1"/>
    <x v="1"/>
    <x v="5"/>
    <x v="6"/>
    <x v="0"/>
  </r>
  <r>
    <s v="2021/07/17 9:38:21 AM GMT+5:30"/>
    <x v="0"/>
    <x v="0"/>
    <x v="0"/>
    <s v="Only a Glass of Warm Water"/>
    <x v="7"/>
    <x v="0"/>
    <x v="1"/>
    <x v="1"/>
    <x v="2"/>
    <x v="3"/>
    <x v="1"/>
    <x v="2"/>
    <x v="1"/>
    <x v="1"/>
    <x v="8"/>
    <x v="2"/>
    <x v="0"/>
  </r>
  <r>
    <s v="2021/07/17 10:50:07 AM GMT+5:30"/>
    <x v="0"/>
    <x v="0"/>
    <x v="0"/>
    <s v="Only a Glass of Warm Water"/>
    <x v="7"/>
    <x v="2"/>
    <x v="1"/>
    <x v="2"/>
    <x v="4"/>
    <x v="0"/>
    <x v="2"/>
    <x v="0"/>
    <x v="2"/>
    <x v="1"/>
    <x v="3"/>
    <x v="4"/>
    <x v="0"/>
  </r>
  <r>
    <s v="2021/07/31 7:01:13 PM GMT+5:30"/>
    <x v="0"/>
    <x v="0"/>
    <x v="0"/>
    <s v="Only a Glass of Warm Water"/>
    <x v="11"/>
    <x v="0"/>
    <x v="11"/>
    <x v="1"/>
    <x v="2"/>
    <x v="2"/>
    <x v="2"/>
    <x v="3"/>
    <x v="4"/>
    <x v="1"/>
    <x v="5"/>
    <x v="3"/>
    <x v="2"/>
  </r>
  <r>
    <s v="2021/07/31 10:13:59 PM GMT+5:30"/>
    <x v="0"/>
    <x v="0"/>
    <x v="0"/>
    <s v="Herbal tea with Ginger /Tulsi and other herbs"/>
    <x v="7"/>
    <x v="0"/>
    <x v="2"/>
    <x v="1"/>
    <x v="2"/>
    <x v="1"/>
    <x v="2"/>
    <x v="3"/>
    <x v="16"/>
    <x v="0"/>
    <x v="21"/>
    <x v="6"/>
    <x v="0"/>
  </r>
  <r>
    <s v="2021/08/24 12:47:09 PM GMT+5:30"/>
    <x v="3"/>
    <x v="0"/>
    <x v="1"/>
    <s v="Geloy juice"/>
    <x v="7"/>
    <x v="2"/>
    <x v="8"/>
    <x v="2"/>
    <x v="3"/>
    <x v="0"/>
    <x v="2"/>
    <x v="3"/>
    <x v="2"/>
    <x v="0"/>
    <x v="21"/>
    <x v="0"/>
    <x v="0"/>
  </r>
  <r>
    <s v="2021/08/24 12:49:05 PM GMT+5:30"/>
    <x v="2"/>
    <x v="5"/>
    <x v="0"/>
    <s v="Herbal tea with Ginger /Tulsi and other herbs"/>
    <x v="7"/>
    <x v="0"/>
    <x v="7"/>
    <x v="3"/>
    <x v="2"/>
    <x v="0"/>
    <x v="0"/>
    <x v="0"/>
    <x v="0"/>
    <x v="0"/>
    <x v="2"/>
    <x v="9"/>
    <x v="4"/>
  </r>
  <r>
    <s v="2021/08/24 12:50:47 PM GMT+5:30"/>
    <x v="3"/>
    <x v="3"/>
    <x v="0"/>
    <s v="Geloy juice;Only a Glass of Warm Water"/>
    <x v="9"/>
    <x v="0"/>
    <x v="0"/>
    <x v="2"/>
    <x v="4"/>
    <x v="0"/>
    <x v="0"/>
    <x v="0"/>
    <x v="12"/>
    <x v="0"/>
    <x v="5"/>
    <x v="9"/>
    <x v="4"/>
  </r>
  <r>
    <s v="2021/08/24 12:52:16 PM GMT+5:30"/>
    <x v="3"/>
    <x v="4"/>
    <x v="1"/>
    <s v="Only a Glass of Warm Water"/>
    <x v="6"/>
    <x v="0"/>
    <x v="10"/>
    <x v="1"/>
    <x v="7"/>
    <x v="0"/>
    <x v="0"/>
    <x v="3"/>
    <x v="12"/>
    <x v="0"/>
    <x v="5"/>
    <x v="3"/>
    <x v="0"/>
  </r>
  <r>
    <s v="2021/08/24 12:54:12 PM GMT+5:30"/>
    <x v="3"/>
    <x v="0"/>
    <x v="1"/>
    <s v="Geloy juice;Clove or raw Ginger with Luke warm water"/>
    <x v="12"/>
    <x v="2"/>
    <x v="8"/>
    <x v="3"/>
    <x v="6"/>
    <x v="0"/>
    <x v="2"/>
    <x v="0"/>
    <x v="0"/>
    <x v="0"/>
    <x v="21"/>
    <x v="8"/>
    <x v="4"/>
  </r>
  <r>
    <s v="2021/08/24 12:55:50 PM GMT+5:30"/>
    <x v="3"/>
    <x v="0"/>
    <x v="0"/>
    <s v="Geloy juice;Clove or raw Ginger with Luke warm water"/>
    <x v="0"/>
    <x v="2"/>
    <x v="12"/>
    <x v="3"/>
    <x v="7"/>
    <x v="0"/>
    <x v="0"/>
    <x v="0"/>
    <x v="2"/>
    <x v="0"/>
    <x v="5"/>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16" firstHeaderRow="1" firstDataRow="1" firstDataCol="1"/>
  <pivotFields count="2">
    <pivotField axis="axisRow" showAll="0">
      <items count="13">
        <item x="3"/>
        <item x="4"/>
        <item x="7"/>
        <item x="6"/>
        <item x="5"/>
        <item x="9"/>
        <item x="8"/>
        <item x="11"/>
        <item x="10"/>
        <item x="1"/>
        <item x="0"/>
        <item x="2"/>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TOTAL" fld="1"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D3F8270-B2AA-437B-B5F4-2F1068BB40D0}" name="PivotTable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Z20:AF55" firstHeaderRow="1" firstDataRow="3" firstDataCol="1"/>
  <pivotFields count="18">
    <pivotField showAll="0"/>
    <pivotField axis="axisRow" showAll="0">
      <items count="5">
        <item x="0"/>
        <item x="2"/>
        <item x="3"/>
        <item x="1"/>
        <item t="default"/>
      </items>
    </pivotField>
    <pivotField showAll="0"/>
    <pivotField axis="axisCol" showAll="0">
      <items count="3">
        <item x="0"/>
        <item x="1"/>
        <item t="default"/>
      </items>
    </pivotField>
    <pivotField showAll="0"/>
    <pivotField showAll="0"/>
    <pivotField showAll="0"/>
    <pivotField showAll="0"/>
    <pivotField showAll="0"/>
    <pivotField showAll="0"/>
    <pivotField showAll="0"/>
    <pivotField axis="axisRow" dataField="1" showAll="0">
      <items count="5">
        <item x="3"/>
        <item x="2"/>
        <item x="0"/>
        <item x="1"/>
        <item t="default"/>
      </items>
    </pivotField>
    <pivotField axis="axisRow" dataField="1" showAll="0">
      <items count="5">
        <item x="1"/>
        <item x="3"/>
        <item x="0"/>
        <item x="2"/>
        <item t="default"/>
      </items>
    </pivotField>
    <pivotField showAll="0"/>
    <pivotField showAll="0"/>
    <pivotField showAll="0"/>
    <pivotField showAll="0"/>
    <pivotField showAll="0"/>
  </pivotFields>
  <rowFields count="3">
    <field x="1"/>
    <field x="11"/>
    <field x="12"/>
  </rowFields>
  <rowItems count="33">
    <i>
      <x/>
    </i>
    <i r="1">
      <x/>
    </i>
    <i r="2">
      <x/>
    </i>
    <i r="2">
      <x v="2"/>
    </i>
    <i r="1">
      <x v="1"/>
    </i>
    <i r="2">
      <x/>
    </i>
    <i r="2">
      <x v="1"/>
    </i>
    <i r="2">
      <x v="2"/>
    </i>
    <i r="1">
      <x v="2"/>
    </i>
    <i r="2">
      <x v="1"/>
    </i>
    <i r="2">
      <x v="2"/>
    </i>
    <i r="1">
      <x v="3"/>
    </i>
    <i r="2">
      <x v="3"/>
    </i>
    <i>
      <x v="1"/>
    </i>
    <i r="1">
      <x v="1"/>
    </i>
    <i r="2">
      <x v="1"/>
    </i>
    <i r="1">
      <x v="2"/>
    </i>
    <i r="2">
      <x v="2"/>
    </i>
    <i>
      <x v="2"/>
    </i>
    <i r="1">
      <x v="1"/>
    </i>
    <i r="2">
      <x v="1"/>
    </i>
    <i r="2">
      <x v="2"/>
    </i>
    <i r="1">
      <x v="2"/>
    </i>
    <i r="2">
      <x v="1"/>
    </i>
    <i r="2">
      <x v="2"/>
    </i>
    <i>
      <x v="3"/>
    </i>
    <i r="1">
      <x/>
    </i>
    <i r="2">
      <x v="3"/>
    </i>
    <i r="1">
      <x v="1"/>
    </i>
    <i r="2">
      <x v="2"/>
    </i>
    <i r="1">
      <x v="3"/>
    </i>
    <i r="2">
      <x v="2"/>
    </i>
    <i t="grand">
      <x/>
    </i>
  </rowItems>
  <colFields count="2">
    <field x="3"/>
    <field x="-2"/>
  </colFields>
  <colItems count="6">
    <i>
      <x/>
      <x/>
    </i>
    <i r="1" i="1">
      <x v="1"/>
    </i>
    <i>
      <x v="1"/>
      <x/>
    </i>
    <i r="1" i="1">
      <x v="1"/>
    </i>
    <i t="grand">
      <x/>
    </i>
    <i t="grand" i="1">
      <x/>
    </i>
  </colItems>
  <dataFields count="2">
    <dataField name="MILK CONSUMPTION IN A DAY" fld="11" subtotal="count" baseField="0" baseItem="0"/>
    <dataField name="EGG CONSUMPTION IN A DAY " fld="12" subtotal="count" baseField="0" baseItem="0"/>
  </dataFields>
  <chartFormats count="4">
    <chartFormat chart="2" format="8" series="1">
      <pivotArea type="data" outline="0" fieldPosition="0">
        <references count="2">
          <reference field="4294967294" count="1" selected="0">
            <x v="0"/>
          </reference>
          <reference field="3" count="1" selected="0">
            <x v="0"/>
          </reference>
        </references>
      </pivotArea>
    </chartFormat>
    <chartFormat chart="2" format="9" series="1">
      <pivotArea type="data" outline="0" fieldPosition="0">
        <references count="2">
          <reference field="4294967294" count="1" selected="0">
            <x v="1"/>
          </reference>
          <reference field="3" count="1" selected="0">
            <x v="0"/>
          </reference>
        </references>
      </pivotArea>
    </chartFormat>
    <chartFormat chart="2" format="10" series="1">
      <pivotArea type="data" outline="0" fieldPosition="0">
        <references count="2">
          <reference field="4294967294" count="1" selected="0">
            <x v="0"/>
          </reference>
          <reference field="3" count="1" selected="0">
            <x v="1"/>
          </reference>
        </references>
      </pivotArea>
    </chartFormat>
    <chartFormat chart="2" format="11" series="1">
      <pivotArea type="data" outline="0" fieldPosition="0">
        <references count="2">
          <reference field="4294967294" count="1" selected="0">
            <x v="1"/>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D806CE5-5937-4496-B372-B6D2FEEDD749}" name="PivotTable1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7:D13" firstHeaderRow="1" firstDataRow="2" firstDataCol="1"/>
  <pivotFields count="18">
    <pivotField showAll="0"/>
    <pivotField dataField="1" showAll="0">
      <items count="5">
        <item x="0"/>
        <item x="2"/>
        <item x="3"/>
        <item x="1"/>
        <item t="default"/>
      </items>
    </pivotField>
    <pivotField showAll="0"/>
    <pivotField axis="axisCol" showAll="0">
      <items count="3">
        <item x="0"/>
        <item x="1"/>
        <item t="default"/>
      </items>
    </pivotField>
    <pivotField showAll="0"/>
    <pivotField showAll="0"/>
    <pivotField axis="axisRow"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5">
    <i>
      <x/>
    </i>
    <i>
      <x v="1"/>
    </i>
    <i>
      <x v="2"/>
    </i>
    <i>
      <x v="3"/>
    </i>
    <i t="grand">
      <x/>
    </i>
  </rowItems>
  <colFields count="1">
    <field x="3"/>
  </colFields>
  <colItems count="3">
    <i>
      <x/>
    </i>
    <i>
      <x v="1"/>
    </i>
    <i t="grand">
      <x/>
    </i>
  </colItems>
  <dataFields count="1">
    <dataField name="Count of AGE group" fld="1" subtotal="count" baseField="0" baseItem="0"/>
  </dataFields>
  <chartFormats count="5">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pivotArea type="data" outline="0" fieldPosition="0">
        <references count="3">
          <reference field="4294967294" count="1" selected="0">
            <x v="0"/>
          </reference>
          <reference field="3" count="1" selected="0">
            <x v="1"/>
          </reference>
          <reference field="6" count="1" selected="0">
            <x v="0"/>
          </reference>
        </references>
      </pivotArea>
    </chartFormat>
    <chartFormat chart="4" format="3">
      <pivotArea type="data" outline="0" fieldPosition="0">
        <references count="3">
          <reference field="4294967294" count="1" selected="0">
            <x v="0"/>
          </reference>
          <reference field="3" count="1" selected="0">
            <x v="1"/>
          </reference>
          <reference field="6" count="1" selected="0">
            <x v="1"/>
          </reference>
        </references>
      </pivotArea>
    </chartFormat>
    <chartFormat chart="4" format="4">
      <pivotArea type="data" outline="0" fieldPosition="0">
        <references count="3">
          <reference field="4294967294" count="1" selected="0">
            <x v="0"/>
          </reference>
          <reference field="3" count="1" selected="0">
            <x v="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AE097FC-58E5-44DE-BFBE-785FF6972221}" name="PivotTable8"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H3:I10" firstHeaderRow="1" firstDataRow="1" firstDataCol="1"/>
  <pivotFields count="18">
    <pivotField showAll="0"/>
    <pivotField dataField="1" showAll="0">
      <items count="5">
        <item x="0"/>
        <item x="2"/>
        <item x="3"/>
        <item x="1"/>
        <item t="default"/>
      </items>
    </pivotField>
    <pivotField axis="axisRow" showAll="0">
      <items count="7">
        <item x="5"/>
        <item x="0"/>
        <item x="1"/>
        <item x="3"/>
        <item x="4"/>
        <item x="2"/>
        <item t="default"/>
      </items>
    </pivotField>
    <pivotField showAll="0"/>
    <pivotField showAll="0"/>
    <pivotField axis="axisRow" showAll="0">
      <items count="14">
        <item x="2"/>
        <item h="1" x="12"/>
        <item h="1" x="0"/>
        <item h="1" x="11"/>
        <item x="5"/>
        <item h="1" x="1"/>
        <item h="1" x="3"/>
        <item h="1" x="6"/>
        <item h="1" x="7"/>
        <item h="1" x="9"/>
        <item h="1" x="10"/>
        <item h="1" x="4"/>
        <item h="1"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2"/>
    <field x="5"/>
  </rowFields>
  <rowItems count="7">
    <i>
      <x v="1"/>
    </i>
    <i r="1">
      <x/>
    </i>
    <i>
      <x v="3"/>
    </i>
    <i r="1">
      <x v="4"/>
    </i>
    <i>
      <x v="5"/>
    </i>
    <i r="1">
      <x/>
    </i>
    <i t="grand">
      <x/>
    </i>
  </rowItems>
  <colItems count="1">
    <i/>
  </colItems>
  <dataFields count="1">
    <dataField name="Count of AGE group" fld="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09CD99B-109E-420A-801D-207044A7F9EF}" name="PivotTable2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K2:AL42" firstHeaderRow="1" firstDataRow="1" firstDataCol="1"/>
  <pivotFields count="18">
    <pivotField showAll="0"/>
    <pivotField showAll="0"/>
    <pivotField axis="axisRow" showAll="0">
      <items count="7">
        <item x="5"/>
        <item x="0"/>
        <item x="1"/>
        <item x="3"/>
        <item x="4"/>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4">
        <item x="1"/>
        <item x="11"/>
        <item x="12"/>
        <item x="9"/>
        <item x="6"/>
        <item x="3"/>
        <item x="8"/>
        <item x="0"/>
        <item x="4"/>
        <item x="7"/>
        <item x="5"/>
        <item x="10"/>
        <item x="2"/>
        <item t="default"/>
      </items>
    </pivotField>
    <pivotField showAll="0">
      <items count="8">
        <item x="0"/>
        <item x="2"/>
        <item x="1"/>
        <item x="4"/>
        <item x="5"/>
        <item x="3"/>
        <item x="6"/>
        <item t="default"/>
      </items>
    </pivotField>
  </pivotFields>
  <rowFields count="2">
    <field x="2"/>
    <field x="16"/>
  </rowFields>
  <rowItems count="40">
    <i>
      <x/>
    </i>
    <i r="1">
      <x v="2"/>
    </i>
    <i r="1">
      <x v="3"/>
    </i>
    <i>
      <x v="1"/>
    </i>
    <i r="1">
      <x/>
    </i>
    <i r="1">
      <x v="1"/>
    </i>
    <i r="1">
      <x v="3"/>
    </i>
    <i r="1">
      <x v="4"/>
    </i>
    <i r="1">
      <x v="5"/>
    </i>
    <i r="1">
      <x v="6"/>
    </i>
    <i r="1">
      <x v="7"/>
    </i>
    <i r="1">
      <x v="8"/>
    </i>
    <i r="1">
      <x v="9"/>
    </i>
    <i r="1">
      <x v="10"/>
    </i>
    <i r="1">
      <x v="12"/>
    </i>
    <i>
      <x v="2"/>
    </i>
    <i r="1">
      <x v="6"/>
    </i>
    <i r="1">
      <x v="7"/>
    </i>
    <i r="1">
      <x v="9"/>
    </i>
    <i r="1">
      <x v="12"/>
    </i>
    <i>
      <x v="3"/>
    </i>
    <i r="1">
      <x/>
    </i>
    <i r="1">
      <x v="3"/>
    </i>
    <i r="1">
      <x v="4"/>
    </i>
    <i r="1">
      <x v="5"/>
    </i>
    <i r="1">
      <x v="7"/>
    </i>
    <i r="1">
      <x v="12"/>
    </i>
    <i>
      <x v="4"/>
    </i>
    <i r="1">
      <x v="3"/>
    </i>
    <i r="1">
      <x v="5"/>
    </i>
    <i r="1">
      <x v="7"/>
    </i>
    <i r="1">
      <x v="8"/>
    </i>
    <i r="1">
      <x v="9"/>
    </i>
    <i r="1">
      <x v="11"/>
    </i>
    <i r="1">
      <x v="12"/>
    </i>
    <i>
      <x v="5"/>
    </i>
    <i r="1">
      <x/>
    </i>
    <i r="1">
      <x v="4"/>
    </i>
    <i r="1">
      <x v="7"/>
    </i>
    <i t="grand">
      <x/>
    </i>
  </rowItems>
  <colItems count="1">
    <i/>
  </colItems>
  <dataFields count="1">
    <dataField name="Count of 13.Which FOOD ITEM was difficult to get, usually out of Stock" fld="16" subtotal="count" baseField="0" baseItem="0"/>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85DB4DF-DAA9-494D-9159-6E792F656E32}"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colHeaderCaption="">
  <location ref="H16:V24" firstHeaderRow="1" firstDataRow="2" firstDataCol="1"/>
  <pivotFields count="18">
    <pivotField showAll="0"/>
    <pivotField showAll="0"/>
    <pivotField axis="axisRow" showAll="0">
      <items count="7">
        <item x="5"/>
        <item x="0"/>
        <item x="1"/>
        <item x="3"/>
        <item x="4"/>
        <item x="2"/>
        <item t="default"/>
      </items>
    </pivotField>
    <pivotField showAll="0"/>
    <pivotField showAll="0"/>
    <pivotField showAll="0"/>
    <pivotField showAll="0"/>
    <pivotField axis="axisCol" dataField="1" showAll="0">
      <items count="14">
        <item x="2"/>
        <item x="4"/>
        <item x="8"/>
        <item x="10"/>
        <item x="1"/>
        <item x="7"/>
        <item x="6"/>
        <item x="0"/>
        <item x="3"/>
        <item x="5"/>
        <item x="11"/>
        <item x="9"/>
        <item x="12"/>
        <item t="default"/>
      </items>
    </pivotField>
    <pivotField showAll="0"/>
    <pivotField showAll="0"/>
    <pivotField showAll="0"/>
    <pivotField showAll="0"/>
    <pivotField showAll="0"/>
    <pivotField showAll="0"/>
    <pivotField showAll="0"/>
    <pivotField showAll="0"/>
    <pivotField showAll="0"/>
    <pivotField showAll="0"/>
  </pivotFields>
  <rowFields count="1">
    <field x="2"/>
  </rowFields>
  <rowItems count="7">
    <i>
      <x/>
    </i>
    <i>
      <x v="1"/>
    </i>
    <i>
      <x v="2"/>
    </i>
    <i>
      <x v="3"/>
    </i>
    <i>
      <x v="4"/>
    </i>
    <i>
      <x v="5"/>
    </i>
    <i t="grand">
      <x/>
    </i>
  </rowItems>
  <colFields count="1">
    <field x="7"/>
  </colFields>
  <colItems count="14">
    <i>
      <x/>
    </i>
    <i>
      <x v="1"/>
    </i>
    <i>
      <x v="2"/>
    </i>
    <i>
      <x v="3"/>
    </i>
    <i>
      <x v="4"/>
    </i>
    <i>
      <x v="5"/>
    </i>
    <i>
      <x v="6"/>
    </i>
    <i>
      <x v="7"/>
    </i>
    <i>
      <x v="8"/>
    </i>
    <i>
      <x v="9"/>
    </i>
    <i>
      <x v="10"/>
    </i>
    <i>
      <x v="11"/>
    </i>
    <i>
      <x v="12"/>
    </i>
    <i t="grand">
      <x/>
    </i>
  </colItems>
  <dataFields count="1">
    <dataField name=" Food item you took for lunch." fld="7" subtotal="count" baseField="0" baseItem="0"/>
  </dataFields>
  <formats count="2">
    <format dxfId="23">
      <pivotArea type="origin" dataOnly="0" labelOnly="1" outline="0" fieldPosition="0"/>
    </format>
    <format dxfId="22">
      <pivotArea type="origin" dataOnly="0" labelOnly="1" outline="0" fieldPosition="0"/>
    </format>
  </formats>
  <chartFormats count="13">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0" format="5" series="1">
      <pivotArea type="data" outline="0" fieldPosition="0">
        <references count="2">
          <reference field="4294967294" count="1" selected="0">
            <x v="0"/>
          </reference>
          <reference field="7" count="1" selected="0">
            <x v="5"/>
          </reference>
        </references>
      </pivotArea>
    </chartFormat>
    <chartFormat chart="0" format="6" series="1">
      <pivotArea type="data" outline="0" fieldPosition="0">
        <references count="2">
          <reference field="4294967294" count="1" selected="0">
            <x v="0"/>
          </reference>
          <reference field="7" count="1" selected="0">
            <x v="6"/>
          </reference>
        </references>
      </pivotArea>
    </chartFormat>
    <chartFormat chart="0" format="7" series="1">
      <pivotArea type="data" outline="0" fieldPosition="0">
        <references count="2">
          <reference field="4294967294" count="1" selected="0">
            <x v="0"/>
          </reference>
          <reference field="7" count="1" selected="0">
            <x v="7"/>
          </reference>
        </references>
      </pivotArea>
    </chartFormat>
    <chartFormat chart="0" format="8" series="1">
      <pivotArea type="data" outline="0" fieldPosition="0">
        <references count="2">
          <reference field="4294967294" count="1" selected="0">
            <x v="0"/>
          </reference>
          <reference field="7" count="1" selected="0">
            <x v="8"/>
          </reference>
        </references>
      </pivotArea>
    </chartFormat>
    <chartFormat chart="0" format="9" series="1">
      <pivotArea type="data" outline="0" fieldPosition="0">
        <references count="2">
          <reference field="4294967294" count="1" selected="0">
            <x v="0"/>
          </reference>
          <reference field="7" count="1" selected="0">
            <x v="9"/>
          </reference>
        </references>
      </pivotArea>
    </chartFormat>
    <chartFormat chart="0" format="10" series="1">
      <pivotArea type="data" outline="0" fieldPosition="0">
        <references count="2">
          <reference field="4294967294" count="1" selected="0">
            <x v="0"/>
          </reference>
          <reference field="7" count="1" selected="0">
            <x v="10"/>
          </reference>
        </references>
      </pivotArea>
    </chartFormat>
    <chartFormat chart="0" format="11" series="1">
      <pivotArea type="data" outline="0" fieldPosition="0">
        <references count="2">
          <reference field="4294967294" count="1" selected="0">
            <x v="0"/>
          </reference>
          <reference field="7" count="1" selected="0">
            <x v="11"/>
          </reference>
        </references>
      </pivotArea>
    </chartFormat>
    <chartFormat chart="0" format="12" series="1">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BD56C01-1E65-4410-ACC4-F14B2229C809}" name="PivotTable19"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F11:AI18" firstHeaderRow="1" firstDataRow="2" firstDataCol="1"/>
  <pivotFields count="18">
    <pivotField showAll="0"/>
    <pivotField showAll="0">
      <items count="5">
        <item x="0"/>
        <item x="2"/>
        <item x="3"/>
        <item x="1"/>
        <item t="default"/>
      </items>
    </pivotField>
    <pivotField showAll="0"/>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items count="18">
        <item x="2"/>
        <item x="8"/>
        <item x="13"/>
        <item x="3"/>
        <item x="16"/>
        <item x="7"/>
        <item x="0"/>
        <item x="5"/>
        <item x="11"/>
        <item x="9"/>
        <item x="1"/>
        <item x="10"/>
        <item x="14"/>
        <item x="12"/>
        <item x="4"/>
        <item x="6"/>
        <item x="15"/>
        <item t="default"/>
      </items>
    </pivotField>
    <pivotField axis="axisRow" dataField="1" showAll="0">
      <items count="6">
        <item x="4"/>
        <item x="1"/>
        <item x="2"/>
        <item x="0"/>
        <item x="3"/>
        <item t="default"/>
      </items>
    </pivotField>
    <pivotField showAll="0">
      <items count="23">
        <item x="4"/>
        <item x="18"/>
        <item x="5"/>
        <item x="13"/>
        <item x="15"/>
        <item x="21"/>
        <item x="17"/>
        <item x="12"/>
        <item x="0"/>
        <item x="7"/>
        <item x="3"/>
        <item x="2"/>
        <item x="8"/>
        <item x="1"/>
        <item x="10"/>
        <item x="6"/>
        <item x="14"/>
        <item x="9"/>
        <item x="20"/>
        <item x="16"/>
        <item x="11"/>
        <item x="19"/>
        <item t="default"/>
      </items>
    </pivotField>
    <pivotField showAll="0"/>
    <pivotField showAll="0"/>
  </pivotFields>
  <rowFields count="1">
    <field x="14"/>
  </rowFields>
  <rowItems count="6">
    <i>
      <x/>
    </i>
    <i>
      <x v="1"/>
    </i>
    <i>
      <x v="2"/>
    </i>
    <i>
      <x v="3"/>
    </i>
    <i>
      <x v="4"/>
    </i>
    <i t="grand">
      <x/>
    </i>
  </rowItems>
  <colFields count="1">
    <field x="3"/>
  </colFields>
  <colItems count="3">
    <i>
      <x/>
    </i>
    <i>
      <x v="1"/>
    </i>
    <i t="grand">
      <x/>
    </i>
  </colItems>
  <dataFields count="1">
    <dataField name="POST DINNER PREFERENCE" fld="14" subtotal="count" baseField="0" baseItem="0"/>
  </dataFields>
  <chartFormats count="2">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4E79F58-7C94-433B-B21B-D27CDCCBC1A1}" name="PivotTable5" cacheId="1" dataPosition="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C6" firstHeaderRow="0" firstDataRow="1" firstDataCol="1"/>
  <pivotFields count="3">
    <pivotField axis="axisRow" showAll="0">
      <items count="5">
        <item h="1" x="2"/>
        <item x="1"/>
        <item h="1" x="0"/>
        <item x="3"/>
        <item t="default"/>
      </items>
    </pivotField>
    <pivotField dataField="1" showAll="0">
      <items count="4">
        <item x="0"/>
        <item x="1"/>
        <item x="2"/>
        <item t="default"/>
      </items>
    </pivotField>
    <pivotField dataField="1" showAll="0">
      <items count="5">
        <item x="2"/>
        <item x="1"/>
        <item x="0"/>
        <item x="3"/>
        <item t="default"/>
      </items>
    </pivotField>
  </pivotFields>
  <rowFields count="1">
    <field x="0"/>
  </rowFields>
  <rowItems count="3">
    <i>
      <x v="1"/>
    </i>
    <i>
      <x v="3"/>
    </i>
    <i t="grand">
      <x/>
    </i>
  </rowItems>
  <colFields count="1">
    <field x="-2"/>
  </colFields>
  <colItems count="2">
    <i>
      <x/>
    </i>
    <i i="1">
      <x v="1"/>
    </i>
  </colItems>
  <dataFields count="2">
    <dataField name="Sum of POSITIVE " fld="1" baseField="0" baseItem="0"/>
    <dataField name="Sum of NEGATIVE"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BBE785C-ED4C-4547-AD24-ABAEE056BC60}" name="PivotTable1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Y2:AB17" firstHeaderRow="1" firstDataRow="2" firstDataCol="1"/>
  <pivotFields count="18">
    <pivotField showAll="0"/>
    <pivotField axis="axisRow" showAll="0">
      <items count="5">
        <item x="0"/>
        <item x="2"/>
        <item x="3"/>
        <item x="1"/>
        <item t="default"/>
      </items>
    </pivotField>
    <pivotField showAll="0"/>
    <pivotField axis="axisCol" showAll="0">
      <items count="3">
        <item x="0"/>
        <item x="1"/>
        <item t="default"/>
      </items>
    </pivotField>
    <pivotField showAll="0"/>
    <pivotField showAll="0"/>
    <pivotField showAll="0"/>
    <pivotField showAll="0"/>
    <pivotField showAll="0"/>
    <pivotField showAll="0"/>
    <pivotField axis="axisRow" dataField="1" showAll="0">
      <items count="5">
        <item x="1"/>
        <item x="2"/>
        <item x="0"/>
        <item x="3"/>
        <item t="default"/>
      </items>
    </pivotField>
    <pivotField showAll="0"/>
    <pivotField showAll="0"/>
    <pivotField showAll="0"/>
    <pivotField showAll="0"/>
    <pivotField showAll="0"/>
    <pivotField showAll="0"/>
    <pivotField showAll="0"/>
  </pivotFields>
  <rowFields count="2">
    <field x="1"/>
    <field x="10"/>
  </rowFields>
  <rowItems count="14">
    <i>
      <x/>
    </i>
    <i r="1">
      <x/>
    </i>
    <i r="1">
      <x v="1"/>
    </i>
    <i r="1">
      <x v="2"/>
    </i>
    <i r="1">
      <x v="3"/>
    </i>
    <i>
      <x v="1"/>
    </i>
    <i r="1">
      <x/>
    </i>
    <i r="1">
      <x v="2"/>
    </i>
    <i>
      <x v="2"/>
    </i>
    <i r="1">
      <x v="2"/>
    </i>
    <i>
      <x v="3"/>
    </i>
    <i r="1">
      <x v="2"/>
    </i>
    <i r="1">
      <x v="3"/>
    </i>
    <i t="grand">
      <x/>
    </i>
  </rowItems>
  <colFields count="1">
    <field x="3"/>
  </colFields>
  <colItems count="3">
    <i>
      <x/>
    </i>
    <i>
      <x v="1"/>
    </i>
    <i t="grand">
      <x/>
    </i>
  </colItems>
  <dataFields count="1">
    <dataField name="FRUIT PREFERED" fld="10" subtotal="count" baseField="0" baseItem="0"/>
  </dataFields>
  <chartFormats count="2">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061DD84-CFF4-4AA0-9575-296EFF37CA9B}" name="PivotTable18"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F2:AI7" firstHeaderRow="1" firstDataRow="2" firstDataCol="1"/>
  <pivotFields count="18">
    <pivotField showAll="0"/>
    <pivotField showAll="0"/>
    <pivotField axis="axisRow" showAll="0">
      <items count="7">
        <item x="5"/>
        <item h="1" x="0"/>
        <item h="1" x="1"/>
        <item h="1" x="3"/>
        <item h="1" x="4"/>
        <item h="1" x="2"/>
        <item t="default"/>
      </items>
    </pivotField>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axis="axisRow" dataField="1" showAll="0">
      <items count="18">
        <item x="2"/>
        <item x="8"/>
        <item x="13"/>
        <item x="3"/>
        <item x="16"/>
        <item x="7"/>
        <item x="0"/>
        <item x="5"/>
        <item x="11"/>
        <item x="9"/>
        <item x="1"/>
        <item x="10"/>
        <item x="14"/>
        <item x="12"/>
        <item x="4"/>
        <item x="6"/>
        <item x="15"/>
        <item t="default"/>
      </items>
    </pivotField>
    <pivotField showAll="0"/>
    <pivotField showAll="0"/>
    <pivotField showAll="0"/>
    <pivotField showAll="0"/>
  </pivotFields>
  <rowFields count="2">
    <field x="2"/>
    <field x="13"/>
  </rowFields>
  <rowItems count="4">
    <i>
      <x/>
    </i>
    <i r="1">
      <x/>
    </i>
    <i r="1">
      <x v="6"/>
    </i>
    <i t="grand">
      <x/>
    </i>
  </rowItems>
  <colFields count="1">
    <field x="3"/>
  </colFields>
  <colItems count="3">
    <i>
      <x/>
    </i>
    <i>
      <x v="1"/>
    </i>
    <i t="grand">
      <x/>
    </i>
  </colItems>
  <dataFields count="1">
    <dataField name="DRY FRUIT preferred." fld="13" subtotal="count" showDataAs="percentOfTotal" baseField="2" baseItem="5" numFmtId="9"/>
  </dataFields>
  <formats count="11">
    <format dxfId="0">
      <pivotArea type="all" dataOnly="0" outline="0" fieldPosition="0"/>
    </format>
    <format dxfId="1">
      <pivotArea outline="0" collapsedLevelsAreSubtotals="1" fieldPosition="0"/>
    </format>
    <format dxfId="2">
      <pivotArea type="origin" dataOnly="0" labelOnly="1" outline="0" fieldPosition="0"/>
    </format>
    <format dxfId="3">
      <pivotArea field="3" type="button" dataOnly="0" labelOnly="1" outline="0" axis="axisCol" fieldPosition="0"/>
    </format>
    <format dxfId="4">
      <pivotArea type="topRight" dataOnly="0" labelOnly="1" outline="0" fieldPosition="0"/>
    </format>
    <format dxfId="5">
      <pivotArea field="2" type="button" dataOnly="0" labelOnly="1" outline="0" axis="axisRow" fieldPosition="0"/>
    </format>
    <format dxfId="6">
      <pivotArea dataOnly="0" labelOnly="1" fieldPosition="0">
        <references count="1">
          <reference field="2" count="0"/>
        </references>
      </pivotArea>
    </format>
    <format dxfId="7">
      <pivotArea dataOnly="0" labelOnly="1" grandRow="1" outline="0" fieldPosition="0"/>
    </format>
    <format dxfId="8">
      <pivotArea dataOnly="0" labelOnly="1" fieldPosition="0">
        <references count="2">
          <reference field="2" count="0" selected="0"/>
          <reference field="13" count="3">
            <x v="0"/>
            <x v="13"/>
            <x v="14"/>
          </reference>
        </references>
      </pivotArea>
    </format>
    <format dxfId="9">
      <pivotArea dataOnly="0" labelOnly="1" fieldPosition="0">
        <references count="1">
          <reference field="3" count="0"/>
        </references>
      </pivotArea>
    </format>
    <format dxfId="10">
      <pivotArea dataOnly="0" labelOnly="1" grandCol="1" outline="0" fieldPosition="0"/>
    </format>
  </formats>
  <chartFormats count="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A4129B9-8C0F-4B8E-B1F0-0FAA33F86315}" name="PivotTable9"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Q26:R42" firstHeaderRow="1" firstDataRow="1" firstDataCol="1"/>
  <pivotFields count="18">
    <pivotField showAll="0"/>
    <pivotField showAll="0"/>
    <pivotField showAll="0"/>
    <pivotField axis="axisRow" dataField="1" showAll="0">
      <items count="3">
        <item x="0"/>
        <item x="1"/>
        <item t="default"/>
      </items>
    </pivotField>
    <pivotField showAll="0"/>
    <pivotField showAll="0"/>
    <pivotField showAll="0"/>
    <pivotField showAll="0"/>
    <pivotField showAll="0"/>
    <pivotField axis="axisRow" showAll="0">
      <items count="9">
        <item x="2"/>
        <item x="1"/>
        <item x="3"/>
        <item x="6"/>
        <item x="5"/>
        <item x="0"/>
        <item x="4"/>
        <item x="7"/>
        <item t="default"/>
      </items>
    </pivotField>
    <pivotField showAll="0"/>
    <pivotField showAll="0"/>
    <pivotField showAll="0"/>
    <pivotField showAll="0"/>
    <pivotField showAll="0"/>
    <pivotField showAll="0"/>
    <pivotField showAll="0"/>
    <pivotField showAll="0"/>
  </pivotFields>
  <rowFields count="2">
    <field x="3"/>
    <field x="9"/>
  </rowFields>
  <rowItems count="16">
    <i>
      <x/>
    </i>
    <i r="1">
      <x/>
    </i>
    <i r="1">
      <x v="1"/>
    </i>
    <i r="1">
      <x v="3"/>
    </i>
    <i r="1">
      <x v="4"/>
    </i>
    <i r="1">
      <x v="5"/>
    </i>
    <i r="1">
      <x v="6"/>
    </i>
    <i r="1">
      <x v="7"/>
    </i>
    <i>
      <x v="1"/>
    </i>
    <i r="1">
      <x/>
    </i>
    <i r="1">
      <x v="1"/>
    </i>
    <i r="1">
      <x v="2"/>
    </i>
    <i r="1">
      <x v="3"/>
    </i>
    <i r="1">
      <x v="6"/>
    </i>
    <i r="1">
      <x v="7"/>
    </i>
    <i t="grand">
      <x/>
    </i>
  </rowItems>
  <colItems count="1">
    <i/>
  </colItems>
  <dataFields count="1">
    <dataField name="Count of RT-PCR (reverse-transcription PCR) test repor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6C846F-5D38-43A1-A966-11ED6734A97E}" name="PivotTable18"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colHeaderCaption="">
  <location ref="D1:H9" firstHeaderRow="1" firstDataRow="2" firstDataCol="1"/>
  <pivotFields count="18">
    <pivotField showAll="0"/>
    <pivotField showAll="0"/>
    <pivotField axis="axisRow" showAll="0">
      <items count="7">
        <item x="5"/>
        <item x="0"/>
        <item x="1"/>
        <item x="3"/>
        <item x="4"/>
        <item x="2"/>
        <item t="default"/>
      </items>
    </pivotField>
    <pivotField showAll="0"/>
    <pivotField showAll="0"/>
    <pivotField showAll="0"/>
    <pivotField axis="axisCol" dataField="1" showAll="0">
      <items count="5">
        <item x="2"/>
        <item x="0"/>
        <item x="1"/>
        <item h="1" x="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7">
    <i>
      <x/>
    </i>
    <i>
      <x v="1"/>
    </i>
    <i>
      <x v="2"/>
    </i>
    <i>
      <x v="3"/>
    </i>
    <i>
      <x v="4"/>
    </i>
    <i>
      <x v="5"/>
    </i>
    <i t="grand">
      <x/>
    </i>
  </rowItems>
  <colFields count="1">
    <field x="6"/>
  </colFields>
  <colItems count="4">
    <i>
      <x/>
    </i>
    <i>
      <x v="1"/>
    </i>
    <i>
      <x v="2"/>
    </i>
    <i t="grand">
      <x/>
    </i>
  </colItems>
  <dataFields count="1">
    <dataField name=" Post Breakfast you prefer." fld="6" subtotal="count" baseField="0" baseItem="0"/>
  </dataFields>
  <formats count="10">
    <format dxfId="43">
      <pivotArea type="all" dataOnly="0" outline="0" fieldPosition="0"/>
    </format>
    <format dxfId="42">
      <pivotArea outline="0" collapsedLevelsAreSubtotals="1" fieldPosition="0"/>
    </format>
    <format dxfId="41">
      <pivotArea type="origin" dataOnly="0" labelOnly="1" outline="0" fieldPosition="0"/>
    </format>
    <format dxfId="40">
      <pivotArea field="6" type="button" dataOnly="0" labelOnly="1" outline="0" axis="axisCol" fieldPosition="0"/>
    </format>
    <format dxfId="39">
      <pivotArea type="topRight" dataOnly="0" labelOnly="1" outline="0" fieldPosition="0"/>
    </format>
    <format dxfId="38">
      <pivotArea field="2" type="button" dataOnly="0" labelOnly="1" outline="0" axis="axisRow" fieldPosition="0"/>
    </format>
    <format dxfId="37">
      <pivotArea dataOnly="0" labelOnly="1" fieldPosition="0">
        <references count="1">
          <reference field="2" count="0"/>
        </references>
      </pivotArea>
    </format>
    <format dxfId="36">
      <pivotArea dataOnly="0" labelOnly="1" grandRow="1" outline="0" fieldPosition="0"/>
    </format>
    <format dxfId="35">
      <pivotArea dataOnly="0" labelOnly="1" fieldPosition="0">
        <references count="1">
          <reference field="6" count="0"/>
        </references>
      </pivotArea>
    </format>
    <format dxfId="34">
      <pivotArea dataOnly="0" labelOnly="1" grandCol="1" outline="0" fieldPosition="0"/>
    </format>
  </format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D9421F69-64C4-4DA8-9454-E6E726A0054D}" name="PivotTable1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S2:T7" firstHeaderRow="1" firstDataRow="1" firstDataCol="1"/>
  <pivotFields count="18">
    <pivotField showAll="0"/>
    <pivotField showAll="0"/>
    <pivotField showAll="0"/>
    <pivotField showAll="0"/>
    <pivotField showAll="0"/>
    <pivotField showAll="0"/>
    <pivotField showAll="0"/>
    <pivotField showAll="0"/>
    <pivotField showAll="0"/>
    <pivotField showAll="0"/>
    <pivotField axis="axisRow" dataField="1" showAll="0">
      <items count="5">
        <item x="1"/>
        <item x="2"/>
        <item x="0"/>
        <item x="3"/>
        <item t="default"/>
      </items>
    </pivotField>
    <pivotField showAll="0"/>
    <pivotField showAll="0"/>
    <pivotField showAll="0"/>
    <pivotField showAll="0"/>
    <pivotField showAll="0"/>
    <pivotField showAll="0"/>
    <pivotField showAll="0"/>
  </pivotFields>
  <rowFields count="1">
    <field x="10"/>
  </rowFields>
  <rowItems count="5">
    <i>
      <x/>
    </i>
    <i>
      <x v="1"/>
    </i>
    <i>
      <x v="2"/>
    </i>
    <i>
      <x v="3"/>
    </i>
    <i t="grand">
      <x/>
    </i>
  </rowItems>
  <colItems count="1">
    <i/>
  </colItems>
  <dataFields count="1">
    <dataField name="Count of 7. Which FRUIT you usually take?" fld="10" subtotal="count" showDataAs="percentOfTotal" baseField="10" baseItem="0" numFmtId="1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56CD599F-E379-41FC-862D-486DC93E6EA2}" name="PivotTable10"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H11:I15" firstHeaderRow="1" firstDataRow="1" firstDataCol="1"/>
  <pivotFields count="18">
    <pivotField showAll="0"/>
    <pivotField showAll="0"/>
    <pivotField showAll="0"/>
    <pivotField axis="axisRow" dataField="1" showAll="0">
      <items count="3">
        <item x="0"/>
        <item x="1"/>
        <item t="default"/>
      </items>
    </pivotField>
    <pivotField showAll="0"/>
    <pivotField axis="axisRow" showAll="0">
      <items count="14">
        <item x="2"/>
        <item h="1" x="12"/>
        <item h="1" x="0"/>
        <item h="1" x="11"/>
        <item h="1" x="5"/>
        <item h="1" x="1"/>
        <item h="1" x="3"/>
        <item h="1" x="6"/>
        <item h="1" x="7"/>
        <item h="1" x="9"/>
        <item h="1" x="10"/>
        <item h="1" x="4"/>
        <item h="1"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5"/>
    <field x="3"/>
  </rowFields>
  <rowItems count="4">
    <i>
      <x/>
    </i>
    <i r="1">
      <x/>
    </i>
    <i r="1">
      <x v="1"/>
    </i>
    <i t="grand">
      <x/>
    </i>
  </rowItems>
  <colItems count="1">
    <i/>
  </colItems>
  <dataFields count="1">
    <dataField name="Count of RT-PCR (reverse-transcription PCR) test report" fld="3" subtotal="count" baseField="0" baseItem="0"/>
  </dataFields>
  <chartFormats count="1">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8A951495-05A5-4D27-A115-9EE7A02A72E6}" name="PivotTable1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4:F22" firstHeaderRow="1" firstDataRow="2" firstDataCol="1"/>
  <pivotFields count="18">
    <pivotField showAll="0"/>
    <pivotField showAll="0"/>
    <pivotField axis="axisRow" showAll="0">
      <items count="7">
        <item x="5"/>
        <item x="0"/>
        <item x="1"/>
        <item x="3"/>
        <item x="4"/>
        <item x="2"/>
        <item t="default"/>
      </items>
    </pivotField>
    <pivotField showAll="0"/>
    <pivotField showAll="0"/>
    <pivotField showAll="0"/>
    <pivotField axis="axisCol" dataField="1"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7">
    <i>
      <x/>
    </i>
    <i>
      <x v="1"/>
    </i>
    <i>
      <x v="2"/>
    </i>
    <i>
      <x v="3"/>
    </i>
    <i>
      <x v="4"/>
    </i>
    <i>
      <x v="5"/>
    </i>
    <i t="grand">
      <x/>
    </i>
  </rowItems>
  <colFields count="1">
    <field x="6"/>
  </colFields>
  <colItems count="5">
    <i>
      <x/>
    </i>
    <i>
      <x v="1"/>
    </i>
    <i>
      <x v="2"/>
    </i>
    <i>
      <x v="3"/>
    </i>
    <i t="grand">
      <x/>
    </i>
  </colItems>
  <dataFields count="1">
    <dataField name=" Post Breakfast you prefer." fld="6" subtotal="count" baseField="0" baseItem="0"/>
  </dataFields>
  <formats count="10">
    <format dxfId="33">
      <pivotArea type="all" dataOnly="0" outline="0" fieldPosition="0"/>
    </format>
    <format dxfId="32">
      <pivotArea outline="0" collapsedLevelsAreSubtotals="1" fieldPosition="0"/>
    </format>
    <format dxfId="31">
      <pivotArea type="origin" dataOnly="0" labelOnly="1" outline="0" fieldPosition="0"/>
    </format>
    <format dxfId="30">
      <pivotArea field="6" type="button" dataOnly="0" labelOnly="1" outline="0" axis="axisCol" fieldPosition="0"/>
    </format>
    <format dxfId="29">
      <pivotArea type="topRight" dataOnly="0" labelOnly="1" outline="0" fieldPosition="0"/>
    </format>
    <format dxfId="28">
      <pivotArea field="2" type="button" dataOnly="0" labelOnly="1" outline="0" axis="axisRow" fieldPosition="0"/>
    </format>
    <format dxfId="27">
      <pivotArea dataOnly="0" labelOnly="1" fieldPosition="0">
        <references count="1">
          <reference field="2" count="0"/>
        </references>
      </pivotArea>
    </format>
    <format dxfId="26">
      <pivotArea dataOnly="0" labelOnly="1" grandRow="1" outline="0" fieldPosition="0"/>
    </format>
    <format dxfId="25">
      <pivotArea dataOnly="0" labelOnly="1" fieldPosition="0">
        <references count="1">
          <reference field="6" count="0"/>
        </references>
      </pivotArea>
    </format>
    <format dxfId="24">
      <pivotArea dataOnly="0" labelOnly="1" grandCol="1" outline="0" fieldPosition="0"/>
    </format>
  </formats>
  <chartFormats count="4">
    <chartFormat chart="2" format="8" series="1">
      <pivotArea type="data" outline="0" fieldPosition="0">
        <references count="2">
          <reference field="4294967294" count="1" selected="0">
            <x v="0"/>
          </reference>
          <reference field="6" count="1" selected="0">
            <x v="0"/>
          </reference>
        </references>
      </pivotArea>
    </chartFormat>
    <chartFormat chart="2" format="9" series="1">
      <pivotArea type="data" outline="0" fieldPosition="0">
        <references count="2">
          <reference field="4294967294" count="1" selected="0">
            <x v="0"/>
          </reference>
          <reference field="6" count="1" selected="0">
            <x v="1"/>
          </reference>
        </references>
      </pivotArea>
    </chartFormat>
    <chartFormat chart="2" format="10" series="1">
      <pivotArea type="data" outline="0" fieldPosition="0">
        <references count="2">
          <reference field="4294967294" count="1" selected="0">
            <x v="0"/>
          </reference>
          <reference field="6" count="1" selected="0">
            <x v="2"/>
          </reference>
        </references>
      </pivotArea>
    </chartFormat>
    <chartFormat chart="2"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701C86D-6560-4B7E-8E5E-9C03B85A41EA}" name="PivotTable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24:D92" firstHeaderRow="0" firstDataRow="1" firstDataCol="1"/>
  <pivotFields count="18">
    <pivotField showAll="0"/>
    <pivotField showAll="0"/>
    <pivotField showAll="0">
      <items count="7">
        <item x="5"/>
        <item x="0"/>
        <item x="1"/>
        <item x="3"/>
        <item x="4"/>
        <item x="2"/>
        <item t="default"/>
      </items>
    </pivotField>
    <pivotField axis="axisRow" showAll="0">
      <items count="3">
        <item x="0"/>
        <item x="1"/>
        <item t="default"/>
      </items>
    </pivotField>
    <pivotField showAll="0"/>
    <pivotField showAll="0"/>
    <pivotField showAll="0"/>
    <pivotField showAll="0"/>
    <pivotField showAll="0"/>
    <pivotField showAll="0"/>
    <pivotField axis="axisRow" dataField="1" showAll="0">
      <items count="5">
        <item x="1"/>
        <item x="2"/>
        <item x="0"/>
        <item x="3"/>
        <item t="default"/>
      </items>
    </pivotField>
    <pivotField axis="axisRow" dataField="1" showAll="0">
      <items count="5">
        <item x="3"/>
        <item x="2"/>
        <item x="0"/>
        <item x="1"/>
        <item t="default"/>
      </items>
    </pivotField>
    <pivotField axis="axisRow" dataField="1" showAll="0">
      <items count="5">
        <item x="1"/>
        <item x="3"/>
        <item x="0"/>
        <item x="2"/>
        <item t="default"/>
      </items>
    </pivotField>
    <pivotField showAll="0"/>
    <pivotField showAll="0"/>
    <pivotField showAll="0"/>
    <pivotField showAll="0"/>
    <pivotField showAll="0"/>
  </pivotFields>
  <rowFields count="4">
    <field x="10"/>
    <field x="11"/>
    <field x="12"/>
    <field x="3"/>
  </rowFields>
  <rowItems count="68">
    <i>
      <x/>
    </i>
    <i r="1">
      <x/>
    </i>
    <i r="2">
      <x/>
    </i>
    <i r="3">
      <x/>
    </i>
    <i r="2">
      <x v="2"/>
    </i>
    <i r="3">
      <x/>
    </i>
    <i r="1">
      <x v="1"/>
    </i>
    <i r="2">
      <x/>
    </i>
    <i r="3">
      <x/>
    </i>
    <i r="3">
      <x v="1"/>
    </i>
    <i r="2">
      <x v="1"/>
    </i>
    <i r="3">
      <x/>
    </i>
    <i r="3">
      <x v="1"/>
    </i>
    <i r="2">
      <x v="2"/>
    </i>
    <i r="3">
      <x/>
    </i>
    <i r="1">
      <x v="2"/>
    </i>
    <i r="2">
      <x v="2"/>
    </i>
    <i r="3">
      <x v="1"/>
    </i>
    <i>
      <x v="1"/>
    </i>
    <i r="1">
      <x v="1"/>
    </i>
    <i r="2">
      <x/>
    </i>
    <i r="3">
      <x/>
    </i>
    <i r="2">
      <x v="1"/>
    </i>
    <i r="3">
      <x/>
    </i>
    <i r="2">
      <x v="2"/>
    </i>
    <i r="3">
      <x/>
    </i>
    <i r="1">
      <x v="2"/>
    </i>
    <i r="2">
      <x v="1"/>
    </i>
    <i r="3">
      <x/>
    </i>
    <i r="2">
      <x v="2"/>
    </i>
    <i r="3">
      <x/>
    </i>
    <i>
      <x v="2"/>
    </i>
    <i r="1">
      <x/>
    </i>
    <i r="2">
      <x v="3"/>
    </i>
    <i r="3">
      <x/>
    </i>
    <i r="1">
      <x v="1"/>
    </i>
    <i r="2">
      <x/>
    </i>
    <i r="3">
      <x/>
    </i>
    <i r="2">
      <x v="1"/>
    </i>
    <i r="3">
      <x/>
    </i>
    <i r="3">
      <x v="1"/>
    </i>
    <i r="2">
      <x v="2"/>
    </i>
    <i r="3">
      <x/>
    </i>
    <i r="3">
      <x v="1"/>
    </i>
    <i r="1">
      <x v="2"/>
    </i>
    <i r="2">
      <x v="1"/>
    </i>
    <i r="3">
      <x v="1"/>
    </i>
    <i r="2">
      <x v="2"/>
    </i>
    <i r="3">
      <x/>
    </i>
    <i r="3">
      <x v="1"/>
    </i>
    <i r="1">
      <x v="3"/>
    </i>
    <i r="2">
      <x v="2"/>
    </i>
    <i r="3">
      <x/>
    </i>
    <i>
      <x v="3"/>
    </i>
    <i r="1">
      <x/>
    </i>
    <i r="2">
      <x v="3"/>
    </i>
    <i r="3">
      <x/>
    </i>
    <i r="1">
      <x v="1"/>
    </i>
    <i r="2">
      <x v="1"/>
    </i>
    <i r="3">
      <x/>
    </i>
    <i r="3">
      <x v="1"/>
    </i>
    <i r="2">
      <x v="2"/>
    </i>
    <i r="3">
      <x/>
    </i>
    <i r="3">
      <x v="1"/>
    </i>
    <i r="1">
      <x v="3"/>
    </i>
    <i r="2">
      <x v="3"/>
    </i>
    <i r="3">
      <x/>
    </i>
    <i t="grand">
      <x/>
    </i>
  </rowItems>
  <colFields count="1">
    <field x="-2"/>
  </colFields>
  <colItems count="3">
    <i>
      <x/>
    </i>
    <i i="1">
      <x v="1"/>
    </i>
    <i i="2">
      <x v="2"/>
    </i>
  </colItems>
  <dataFields count="3">
    <dataField name="FRUIT PREFERENCE" fld="10" subtotal="count" baseField="0" baseItem="0"/>
    <dataField name="MILK PREFERENCE" fld="11" subtotal="count" baseField="0" baseItem="0"/>
    <dataField name="NO. OF EGG" fld="12" subtotal="count" baseField="0" baseItem="0"/>
  </dataFields>
  <chartFormats count="3">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 chart="2"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899BFB-4D18-4332-8CE0-575211B038E9}" name="PivotTable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J3:L10" firstHeaderRow="1" firstDataRow="2" firstDataCol="1"/>
  <pivotFields count="18">
    <pivotField showAll="0"/>
    <pivotField axis="axisRow" showAll="0">
      <items count="5">
        <item x="0"/>
        <item h="1" x="2"/>
        <item h="1" x="3"/>
        <item h="1" x="1"/>
        <item t="default"/>
      </items>
    </pivotField>
    <pivotField showAll="0"/>
    <pivotField axis="axisCol" showAll="0">
      <items count="3">
        <item h="1" x="0"/>
        <item x="1"/>
        <item t="default"/>
      </items>
    </pivotField>
    <pivotField showAll="0"/>
    <pivotField showAll="0"/>
    <pivotField showAll="0"/>
    <pivotField showAll="0"/>
    <pivotField axis="axisRow" dataField="1" showAll="0">
      <items count="7">
        <item x="4"/>
        <item x="1"/>
        <item x="0"/>
        <item x="5"/>
        <item x="2"/>
        <item x="3"/>
        <item t="default"/>
      </items>
    </pivotField>
    <pivotField showAll="0"/>
    <pivotField showAll="0"/>
    <pivotField showAll="0"/>
    <pivotField showAll="0"/>
    <pivotField showAll="0"/>
    <pivotField showAll="0"/>
    <pivotField showAll="0"/>
    <pivotField showAll="0"/>
    <pivotField showAll="0"/>
  </pivotFields>
  <rowFields count="2">
    <field x="1"/>
    <field x="8"/>
  </rowFields>
  <rowItems count="6">
    <i>
      <x/>
    </i>
    <i r="1">
      <x v="1"/>
    </i>
    <i r="1">
      <x v="3"/>
    </i>
    <i r="1">
      <x v="4"/>
    </i>
    <i r="1">
      <x v="5"/>
    </i>
    <i t="grand">
      <x/>
    </i>
  </rowItems>
  <colFields count="1">
    <field x="3"/>
  </colFields>
  <colItems count="2">
    <i>
      <x v="1"/>
    </i>
    <i t="grand">
      <x/>
    </i>
  </colItems>
  <dataFields count="1">
    <dataField name="EVENING SNACKS includes" fld="8" subtotal="count" baseField="0" baseItem="0"/>
  </dataFields>
  <chartFormats count="16">
    <chartFormat chart="1" format="2" series="1">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4">
          <reference field="4294967294" count="1" selected="0">
            <x v="0"/>
          </reference>
          <reference field="1" count="1" selected="0">
            <x v="0"/>
          </reference>
          <reference field="3" count="1" selected="0">
            <x v="0"/>
          </reference>
          <reference field="8" count="1" selected="0">
            <x v="0"/>
          </reference>
        </references>
      </pivotArea>
    </chartFormat>
    <chartFormat chart="1" format="4">
      <pivotArea type="data" outline="0" fieldPosition="0">
        <references count="4">
          <reference field="4294967294" count="1" selected="0">
            <x v="0"/>
          </reference>
          <reference field="1" count="1" selected="0">
            <x v="0"/>
          </reference>
          <reference field="3" count="1" selected="0">
            <x v="0"/>
          </reference>
          <reference field="8" count="1" selected="0">
            <x v="1"/>
          </reference>
        </references>
      </pivotArea>
    </chartFormat>
    <chartFormat chart="1" format="5">
      <pivotArea type="data" outline="0" fieldPosition="0">
        <references count="4">
          <reference field="4294967294" count="1" selected="0">
            <x v="0"/>
          </reference>
          <reference field="1" count="1" selected="0">
            <x v="0"/>
          </reference>
          <reference field="3" count="1" selected="0">
            <x v="0"/>
          </reference>
          <reference field="8" count="1" selected="0">
            <x v="2"/>
          </reference>
        </references>
      </pivotArea>
    </chartFormat>
    <chartFormat chart="1" format="6">
      <pivotArea type="data" outline="0" fieldPosition="0">
        <references count="4">
          <reference field="4294967294" count="1" selected="0">
            <x v="0"/>
          </reference>
          <reference field="1" count="1" selected="0">
            <x v="0"/>
          </reference>
          <reference field="3" count="1" selected="0">
            <x v="0"/>
          </reference>
          <reference field="8" count="1" selected="0">
            <x v="4"/>
          </reference>
        </references>
      </pivotArea>
    </chartFormat>
    <chartFormat chart="1" format="7">
      <pivotArea type="data" outline="0" fieldPosition="0">
        <references count="4">
          <reference field="4294967294" count="1" selected="0">
            <x v="0"/>
          </reference>
          <reference field="1" count="1" selected="0">
            <x v="0"/>
          </reference>
          <reference field="3" count="1" selected="0">
            <x v="0"/>
          </reference>
          <reference field="8" count="1" selected="0">
            <x v="5"/>
          </reference>
        </references>
      </pivotArea>
    </chartFormat>
    <chartFormat chart="2" format="8" series="1">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4">
          <reference field="4294967294" count="1" selected="0">
            <x v="0"/>
          </reference>
          <reference field="1" count="1" selected="0">
            <x v="0"/>
          </reference>
          <reference field="3" count="1" selected="0">
            <x v="0"/>
          </reference>
          <reference field="8" count="1" selected="0">
            <x v="0"/>
          </reference>
        </references>
      </pivotArea>
    </chartFormat>
    <chartFormat chart="2" format="10">
      <pivotArea type="data" outline="0" fieldPosition="0">
        <references count="4">
          <reference field="4294967294" count="1" selected="0">
            <x v="0"/>
          </reference>
          <reference field="1" count="1" selected="0">
            <x v="0"/>
          </reference>
          <reference field="3" count="1" selected="0">
            <x v="0"/>
          </reference>
          <reference field="8" count="1" selected="0">
            <x v="1"/>
          </reference>
        </references>
      </pivotArea>
    </chartFormat>
    <chartFormat chart="2" format="11">
      <pivotArea type="data" outline="0" fieldPosition="0">
        <references count="4">
          <reference field="4294967294" count="1" selected="0">
            <x v="0"/>
          </reference>
          <reference field="1" count="1" selected="0">
            <x v="0"/>
          </reference>
          <reference field="3" count="1" selected="0">
            <x v="0"/>
          </reference>
          <reference field="8" count="1" selected="0">
            <x v="2"/>
          </reference>
        </references>
      </pivotArea>
    </chartFormat>
    <chartFormat chart="2" format="12">
      <pivotArea type="data" outline="0" fieldPosition="0">
        <references count="4">
          <reference field="4294967294" count="1" selected="0">
            <x v="0"/>
          </reference>
          <reference field="1" count="1" selected="0">
            <x v="0"/>
          </reference>
          <reference field="3" count="1" selected="0">
            <x v="0"/>
          </reference>
          <reference field="8" count="1" selected="0">
            <x v="4"/>
          </reference>
        </references>
      </pivotArea>
    </chartFormat>
    <chartFormat chart="2" format="13">
      <pivotArea type="data" outline="0" fieldPosition="0">
        <references count="4">
          <reference field="4294967294" count="1" selected="0">
            <x v="0"/>
          </reference>
          <reference field="1" count="1" selected="0">
            <x v="0"/>
          </reference>
          <reference field="3" count="1" selected="0">
            <x v="0"/>
          </reference>
          <reference field="8" count="1" selected="0">
            <x v="5"/>
          </reference>
        </references>
      </pivotArea>
    </chartFormat>
    <chartFormat chart="2" format="14" series="1">
      <pivotArea type="data" outline="0" fieldPosition="0">
        <references count="2">
          <reference field="4294967294" count="1" selected="0">
            <x v="0"/>
          </reference>
          <reference field="3" count="1" selected="0">
            <x v="1"/>
          </reference>
        </references>
      </pivotArea>
    </chartFormat>
    <chartFormat chart="2" format="15">
      <pivotArea type="data" outline="0" fieldPosition="0">
        <references count="4">
          <reference field="4294967294" count="1" selected="0">
            <x v="0"/>
          </reference>
          <reference field="1" count="1" selected="0">
            <x v="2"/>
          </reference>
          <reference field="3" count="1" selected="0">
            <x v="1"/>
          </reference>
          <reference field="8" count="1" selected="0">
            <x v="1"/>
          </reference>
        </references>
      </pivotArea>
    </chartFormat>
    <chartFormat chart="2" format="16">
      <pivotArea type="data" outline="0" fieldPosition="0">
        <references count="4">
          <reference field="4294967294" count="1" selected="0">
            <x v="0"/>
          </reference>
          <reference field="1" count="1" selected="0">
            <x v="2"/>
          </reference>
          <reference field="3" count="1" selected="0">
            <x v="1"/>
          </reference>
          <reference field="8" count="1" selected="0">
            <x v="4"/>
          </reference>
        </references>
      </pivotArea>
    </chartFormat>
    <chartFormat chart="2" format="17">
      <pivotArea type="data" outline="0" fieldPosition="0">
        <references count="4">
          <reference field="4294967294" count="1" selected="0">
            <x v="0"/>
          </reference>
          <reference field="1" count="1" selected="0">
            <x v="2"/>
          </reference>
          <reference field="3" count="1" selected="0">
            <x v="1"/>
          </reference>
          <reference field="8" count="1" selected="0">
            <x v="5"/>
          </reference>
        </references>
      </pivotArea>
    </chartFormat>
  </chartFormats>
  <pivotTableStyleInfo name="PivotStyleLight14"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DB7122-AFD3-42DB-88D8-EB98A6B49AB5}" name="PivotTable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colHeaderCaption="">
  <location ref="A3:H11" firstHeaderRow="1" firstDataRow="2" firstDataCol="1"/>
  <pivotFields count="18">
    <pivotField showAll="0"/>
    <pivotField showAll="0"/>
    <pivotField axis="axisCol" showAll="0">
      <items count="7">
        <item x="5"/>
        <item x="0"/>
        <item x="1"/>
        <item x="3"/>
        <item x="4"/>
        <item x="2"/>
        <item t="default"/>
      </items>
    </pivotField>
    <pivotField showAll="0"/>
    <pivotField showAll="0"/>
    <pivotField showAll="0"/>
    <pivotField showAll="0"/>
    <pivotField showAll="0"/>
    <pivotField axis="axisRow" dataField="1" showAll="0">
      <items count="7">
        <item x="4"/>
        <item x="1"/>
        <item x="0"/>
        <item x="5"/>
        <item x="2"/>
        <item x="3"/>
        <item t="default"/>
      </items>
    </pivotField>
    <pivotField showAll="0"/>
    <pivotField showAll="0"/>
    <pivotField showAll="0"/>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2"/>
  </colFields>
  <colItems count="7">
    <i>
      <x/>
    </i>
    <i>
      <x v="1"/>
    </i>
    <i>
      <x v="2"/>
    </i>
    <i>
      <x v="3"/>
    </i>
    <i>
      <x v="4"/>
    </i>
    <i>
      <x v="5"/>
    </i>
    <i t="grand">
      <x/>
    </i>
  </colItems>
  <dataFields count="1">
    <dataField name="EVENING SNACKS includes" fld="8"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s>
  <pivotTableStyleInfo name="PivotStyleLight1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3B88F5-92BB-4A48-BFE5-7CD23F83C801}" name="PivotTable8"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 colHeaderCaption="">
  <location ref="A3:H13" firstHeaderRow="1" firstDataRow="2" firstDataCol="1"/>
  <pivotFields count="18">
    <pivotField showAll="0"/>
    <pivotField showAll="0"/>
    <pivotField axis="axisCol" showAll="0">
      <items count="7">
        <item x="5"/>
        <item x="0"/>
        <item x="1"/>
        <item x="3"/>
        <item x="4"/>
        <item x="2"/>
        <item t="default"/>
      </items>
    </pivotField>
    <pivotField showAll="0"/>
    <pivotField showAll="0"/>
    <pivotField showAll="0"/>
    <pivotField showAll="0"/>
    <pivotField showAll="0"/>
    <pivotField showAll="0"/>
    <pivotField axis="axisRow" dataField="1" showAll="0">
      <items count="9">
        <item x="2"/>
        <item x="1"/>
        <item x="3"/>
        <item x="6"/>
        <item x="5"/>
        <item x="0"/>
        <item x="4"/>
        <item x="7"/>
        <item t="default"/>
      </items>
    </pivotField>
    <pivotField showAll="0"/>
    <pivotField showAll="0"/>
    <pivotField showAll="0"/>
    <pivotField showAll="0"/>
    <pivotField showAll="0"/>
    <pivotField showAll="0"/>
    <pivotField showAll="0"/>
    <pivotField showAll="0"/>
  </pivotFields>
  <rowFields count="1">
    <field x="9"/>
  </rowFields>
  <rowItems count="9">
    <i>
      <x/>
    </i>
    <i>
      <x v="1"/>
    </i>
    <i>
      <x v="2"/>
    </i>
    <i>
      <x v="3"/>
    </i>
    <i>
      <x v="4"/>
    </i>
    <i>
      <x v="5"/>
    </i>
    <i>
      <x v="6"/>
    </i>
    <i>
      <x v="7"/>
    </i>
    <i t="grand">
      <x/>
    </i>
  </rowItems>
  <colFields count="1">
    <field x="2"/>
  </colFields>
  <colItems count="7">
    <i>
      <x/>
    </i>
    <i>
      <x v="1"/>
    </i>
    <i>
      <x v="2"/>
    </i>
    <i>
      <x v="3"/>
    </i>
    <i>
      <x v="4"/>
    </i>
    <i>
      <x v="5"/>
    </i>
    <i t="grand">
      <x/>
    </i>
  </colItems>
  <dataFields count="1">
    <dataField name="Dinner PREFERENCE" fld="9"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0C3C36-5A46-4F25-A1EA-A6293DD019EE}" name="PivotTable18"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colHeaderCaption="">
  <location ref="A3:F9" firstHeaderRow="1" firstDataRow="2" firstDataCol="1"/>
  <pivotFields count="18">
    <pivotField showAll="0"/>
    <pivotField axis="axisCol" showAll="0">
      <items count="5">
        <item x="0"/>
        <item x="2"/>
        <item x="3"/>
        <item x="1"/>
        <item t="default"/>
      </items>
    </pivotField>
    <pivotField showAll="0"/>
    <pivotField showAll="0"/>
    <pivotField showAll="0"/>
    <pivotField showAll="0"/>
    <pivotField showAll="0"/>
    <pivotField showAll="0"/>
    <pivotField showAll="0"/>
    <pivotField showAll="0"/>
    <pivotField showAll="0"/>
    <pivotField axis="axisRow" dataField="1" showAll="0">
      <items count="5">
        <item x="3"/>
        <item x="2"/>
        <item x="0"/>
        <item x="1"/>
        <item t="default"/>
      </items>
    </pivotField>
    <pivotField showAll="0"/>
    <pivotField showAll="0"/>
    <pivotField showAll="0"/>
    <pivotField showAll="0"/>
    <pivotField showAll="0"/>
    <pivotField showAll="0"/>
  </pivotFields>
  <rowFields count="1">
    <field x="11"/>
  </rowFields>
  <rowItems count="5">
    <i>
      <x/>
    </i>
    <i>
      <x v="1"/>
    </i>
    <i>
      <x v="2"/>
    </i>
    <i>
      <x v="3"/>
    </i>
    <i t="grand">
      <x/>
    </i>
  </rowItems>
  <colFields count="1">
    <field x="1"/>
  </colFields>
  <colItems count="5">
    <i>
      <x/>
    </i>
    <i>
      <x v="1"/>
    </i>
    <i>
      <x v="2"/>
    </i>
    <i>
      <x v="3"/>
    </i>
    <i t="grand">
      <x/>
    </i>
  </colItems>
  <dataFields count="1">
    <dataField name="MILK CONSUMPTION IN A DAY" fld="11"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725F10E-065C-486B-BEA3-16F60A33CD19}" name="PivotTable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5:C33" firstHeaderRow="1" firstDataRow="2" firstDataCol="1"/>
  <pivotFields count="18">
    <pivotField showAll="0"/>
    <pivotField axis="axisCol" showAll="0">
      <items count="5">
        <item x="0"/>
        <item h="1" x="2"/>
        <item h="1" x="3"/>
        <item h="1" x="1"/>
        <item t="default"/>
      </items>
    </pivotField>
    <pivotField axis="axisRow" showAll="0">
      <items count="7">
        <item x="5"/>
        <item x="0"/>
        <item x="1"/>
        <item x="3"/>
        <item x="4"/>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2"/>
  </rowFields>
  <rowItems count="7">
    <i>
      <x/>
    </i>
    <i>
      <x v="1"/>
    </i>
    <i>
      <x v="2"/>
    </i>
    <i>
      <x v="3"/>
    </i>
    <i>
      <x v="4"/>
    </i>
    <i>
      <x v="5"/>
    </i>
    <i t="grand">
      <x/>
    </i>
  </rowItems>
  <colFields count="1">
    <field x="1"/>
  </colFields>
  <colItems count="2">
    <i>
      <x/>
    </i>
    <i t="grand">
      <x/>
    </i>
  </colItems>
  <dataFields count="1">
    <dataField name="EGG CONSUMPTION IN A DAY" fld="12" subtotal="count" baseField="0" baseItem="0"/>
  </dataFields>
  <chartFormats count="11">
    <chartFormat chart="2" format="8" series="1">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3">
          <reference field="4294967294" count="1" selected="0">
            <x v="0"/>
          </reference>
          <reference field="1" count="1" selected="0">
            <x v="1"/>
          </reference>
          <reference field="2" count="1" selected="0">
            <x v="0"/>
          </reference>
        </references>
      </pivotArea>
    </chartFormat>
    <chartFormat chart="2" format="10">
      <pivotArea type="data" outline="0" fieldPosition="0">
        <references count="3">
          <reference field="4294967294" count="1" selected="0">
            <x v="0"/>
          </reference>
          <reference field="1" count="1" selected="0">
            <x v="1"/>
          </reference>
          <reference field="2" count="1" selected="0">
            <x v="1"/>
          </reference>
        </references>
      </pivotArea>
    </chartFormat>
    <chartFormat chart="2" format="11">
      <pivotArea type="data" outline="0" fieldPosition="0">
        <references count="3">
          <reference field="4294967294" count="1" selected="0">
            <x v="0"/>
          </reference>
          <reference field="1" count="1" selected="0">
            <x v="1"/>
          </reference>
          <reference field="2" count="1" selected="0">
            <x v="5"/>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pivotArea type="data" outline="0" fieldPosition="0">
        <references count="3">
          <reference field="4294967294" count="1" selected="0">
            <x v="0"/>
          </reference>
          <reference field="1" count="1" selected="0">
            <x v="0"/>
          </reference>
          <reference field="2" count="1" selected="0">
            <x v="0"/>
          </reference>
        </references>
      </pivotArea>
    </chartFormat>
    <chartFormat chart="2" format="14">
      <pivotArea type="data" outline="0" fieldPosition="0">
        <references count="3">
          <reference field="4294967294" count="1" selected="0">
            <x v="0"/>
          </reference>
          <reference field="1" count="1" selected="0">
            <x v="0"/>
          </reference>
          <reference field="2" count="1" selected="0">
            <x v="1"/>
          </reference>
        </references>
      </pivotArea>
    </chartFormat>
    <chartFormat chart="2" format="15">
      <pivotArea type="data" outline="0" fieldPosition="0">
        <references count="3">
          <reference field="4294967294" count="1" selected="0">
            <x v="0"/>
          </reference>
          <reference field="1" count="1" selected="0">
            <x v="0"/>
          </reference>
          <reference field="2" count="1" selected="0">
            <x v="2"/>
          </reference>
        </references>
      </pivotArea>
    </chartFormat>
    <chartFormat chart="2" format="16">
      <pivotArea type="data" outline="0" fieldPosition="0">
        <references count="3">
          <reference field="4294967294" count="1" selected="0">
            <x v="0"/>
          </reference>
          <reference field="1" count="1" selected="0">
            <x v="0"/>
          </reference>
          <reference field="2" count="1" selected="0">
            <x v="3"/>
          </reference>
        </references>
      </pivotArea>
    </chartFormat>
    <chartFormat chart="2" format="17">
      <pivotArea type="data" outline="0" fieldPosition="0">
        <references count="3">
          <reference field="4294967294" count="1" selected="0">
            <x v="0"/>
          </reference>
          <reference field="1" count="1" selected="0">
            <x v="0"/>
          </reference>
          <reference field="2" count="1" selected="0">
            <x v="4"/>
          </reference>
        </references>
      </pivotArea>
    </chartFormat>
    <chartFormat chart="2" format="18">
      <pivotArea type="data" outline="0" fieldPosition="0">
        <references count="3">
          <reference field="4294967294" count="1" selected="0">
            <x v="0"/>
          </reference>
          <reference field="1" count="1" selected="0">
            <x v="0"/>
          </reference>
          <reference field="2" count="1" selected="0">
            <x v="5"/>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626A7F-4B74-40AA-9176-993C12E4DD7F}" name="PivotTable1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O2:R8" firstHeaderRow="1" firstDataRow="2" firstDataCol="1"/>
  <pivotFields count="18">
    <pivotField showAll="0"/>
    <pivotField axis="axisCol" showAll="0">
      <items count="5">
        <item x="0"/>
        <item h="1" x="2"/>
        <item x="3"/>
        <item h="1" x="1"/>
        <item t="default"/>
      </items>
    </pivotField>
    <pivotField showAll="0"/>
    <pivotField showAll="0"/>
    <pivotField showAll="0"/>
    <pivotField showAll="0"/>
    <pivotField showAll="0"/>
    <pivotField showAll="0"/>
    <pivotField showAll="0"/>
    <pivotField showAll="0"/>
    <pivotField axis="axisRow" dataField="1" showAll="0">
      <items count="5">
        <item x="1"/>
        <item x="2"/>
        <item x="0"/>
        <item x="3"/>
        <item t="default"/>
      </items>
    </pivotField>
    <pivotField showAll="0"/>
    <pivotField showAll="0"/>
    <pivotField showAll="0"/>
    <pivotField showAll="0"/>
    <pivotField showAll="0"/>
    <pivotField showAll="0"/>
    <pivotField showAll="0"/>
  </pivotFields>
  <rowFields count="1">
    <field x="10"/>
  </rowFields>
  <rowItems count="5">
    <i>
      <x/>
    </i>
    <i>
      <x v="1"/>
    </i>
    <i>
      <x v="2"/>
    </i>
    <i>
      <x v="3"/>
    </i>
    <i t="grand">
      <x/>
    </i>
  </rowItems>
  <colFields count="1">
    <field x="1"/>
  </colFields>
  <colItems count="3">
    <i>
      <x/>
    </i>
    <i>
      <x v="2"/>
    </i>
    <i t="grand">
      <x/>
    </i>
  </colItems>
  <dataFields count="1">
    <dataField name="Count of 7. Which FRUIT you usually take?" fld="10" subtotal="count" showDataAs="percentOfTotal" baseField="10" baseItem="3" numFmtId="10"/>
  </dataFields>
  <chartFormats count="7">
    <chartFormat chart="2" format="9" series="1">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3">
          <reference field="4294967294" count="1" selected="0">
            <x v="0"/>
          </reference>
          <reference field="1" count="1" selected="0">
            <x v="0"/>
          </reference>
          <reference field="10" count="1" selected="0">
            <x v="0"/>
          </reference>
        </references>
      </pivotArea>
    </chartFormat>
    <chartFormat chart="2" format="11">
      <pivotArea type="data" outline="0" fieldPosition="0">
        <references count="3">
          <reference field="4294967294" count="1" selected="0">
            <x v="0"/>
          </reference>
          <reference field="1" count="1" selected="0">
            <x v="0"/>
          </reference>
          <reference field="10" count="1" selected="0">
            <x v="1"/>
          </reference>
        </references>
      </pivotArea>
    </chartFormat>
    <chartFormat chart="2" format="12">
      <pivotArea type="data" outline="0" fieldPosition="0">
        <references count="3">
          <reference field="4294967294" count="1" selected="0">
            <x v="0"/>
          </reference>
          <reference field="1" count="1" selected="0">
            <x v="0"/>
          </reference>
          <reference field="10" count="1" selected="0">
            <x v="2"/>
          </reference>
        </references>
      </pivotArea>
    </chartFormat>
    <chartFormat chart="2" format="13">
      <pivotArea type="data" outline="0" fieldPosition="0">
        <references count="3">
          <reference field="4294967294" count="1" selected="0">
            <x v="0"/>
          </reference>
          <reference field="1" count="1" selected="0">
            <x v="0"/>
          </reference>
          <reference field="10" count="1" selected="0">
            <x v="3"/>
          </reference>
        </references>
      </pivotArea>
    </chartFormat>
    <chartFormat chart="2" format="14" series="1">
      <pivotArea type="data" outline="0" fieldPosition="0">
        <references count="2">
          <reference field="4294967294" count="1" selected="0">
            <x v="0"/>
          </reference>
          <reference field="1" count="1" selected="0">
            <x v="1"/>
          </reference>
        </references>
      </pivotArea>
    </chartFormat>
    <chartFormat chart="2" format="15"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C7CF922-3C11-4685-8F2F-545A153AFA2D}" name="PivotTable1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H26:O32" firstHeaderRow="1" firstDataRow="2" firstDataCol="1"/>
  <pivotFields count="18">
    <pivotField showAll="0"/>
    <pivotField showAll="0"/>
    <pivotField axis="axisCol" showAll="0">
      <items count="7">
        <item x="5"/>
        <item x="0"/>
        <item x="1"/>
        <item x="3"/>
        <item x="4"/>
        <item x="2"/>
        <item t="default"/>
      </items>
    </pivotField>
    <pivotField showAll="0"/>
    <pivotField showAll="0"/>
    <pivotField showAll="0"/>
    <pivotField showAll="0"/>
    <pivotField showAll="0"/>
    <pivotField showAll="0"/>
    <pivotField showAll="0"/>
    <pivotField axis="axisRow" dataField="1" showAll="0">
      <items count="5">
        <item x="1"/>
        <item x="2"/>
        <item x="0"/>
        <item x="3"/>
        <item t="default"/>
      </items>
    </pivotField>
    <pivotField showAll="0"/>
    <pivotField showAll="0"/>
    <pivotField showAll="0"/>
    <pivotField showAll="0"/>
    <pivotField showAll="0"/>
    <pivotField showAll="0"/>
    <pivotField showAll="0"/>
  </pivotFields>
  <rowFields count="1">
    <field x="10"/>
  </rowFields>
  <rowItems count="5">
    <i>
      <x/>
    </i>
    <i>
      <x v="1"/>
    </i>
    <i>
      <x v="2"/>
    </i>
    <i>
      <x v="3"/>
    </i>
    <i t="grand">
      <x/>
    </i>
  </rowItems>
  <colFields count="1">
    <field x="2"/>
  </colFields>
  <colItems count="7">
    <i>
      <x/>
    </i>
    <i>
      <x v="1"/>
    </i>
    <i>
      <x v="2"/>
    </i>
    <i>
      <x v="3"/>
    </i>
    <i>
      <x v="4"/>
    </i>
    <i>
      <x v="5"/>
    </i>
    <i t="grand">
      <x/>
    </i>
  </colItems>
  <dataFields count="1">
    <dataField name="Count of 7. Which FRUIT you usually take?" fld="10" subtotal="count" baseField="0" baseItem="0"/>
  </dataFields>
  <chartFormats count="6">
    <chartFormat chart="3" format="12" series="1">
      <pivotArea type="data" outline="0" fieldPosition="0">
        <references count="2">
          <reference field="4294967294" count="1" selected="0">
            <x v="0"/>
          </reference>
          <reference field="2" count="1" selected="0">
            <x v="0"/>
          </reference>
        </references>
      </pivotArea>
    </chartFormat>
    <chartFormat chart="3" format="13" series="1">
      <pivotArea type="data" outline="0" fieldPosition="0">
        <references count="2">
          <reference field="4294967294" count="1" selected="0">
            <x v="0"/>
          </reference>
          <reference field="2" count="1" selected="0">
            <x v="1"/>
          </reference>
        </references>
      </pivotArea>
    </chartFormat>
    <chartFormat chart="3" format="14" series="1">
      <pivotArea type="data" outline="0" fieldPosition="0">
        <references count="2">
          <reference field="4294967294" count="1" selected="0">
            <x v="0"/>
          </reference>
          <reference field="2" count="1" selected="0">
            <x v="2"/>
          </reference>
        </references>
      </pivotArea>
    </chartFormat>
    <chartFormat chart="3" format="15" series="1">
      <pivotArea type="data" outline="0" fieldPosition="0">
        <references count="2">
          <reference field="4294967294" count="1" selected="0">
            <x v="0"/>
          </reference>
          <reference field="2" count="1" selected="0">
            <x v="3"/>
          </reference>
        </references>
      </pivotArea>
    </chartFormat>
    <chartFormat chart="3" format="16" series="1">
      <pivotArea type="data" outline="0" fieldPosition="0">
        <references count="2">
          <reference field="4294967294" count="1" selected="0">
            <x v="0"/>
          </reference>
          <reference field="2" count="1" selected="0">
            <x v="4"/>
          </reference>
        </references>
      </pivotArea>
    </chartFormat>
    <chartFormat chart="3" format="17"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STARTS_WITH" xr10:uid="{F227AB1E-E39D-42FE-9917-A1F448DB45B7}" sourceName="DAY STARTS WITH">
  <pivotTables>
    <pivotTable tabId="11" name="PivotTable5"/>
  </pivotTables>
  <data>
    <tabular pivotCacheId="1197970743">
      <items count="4">
        <i x="2"/>
        <i x="1" s="1"/>
        <i x="0"/>
        <i x="3"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3" xr10:uid="{A07B644E-4737-4AB8-9E8C-35C390D6EEC5}" sourceName="AGE group">
  <pivotTables>
    <pivotTable tabId="31" name="PivotTable5"/>
  </pivotTables>
  <data>
    <tabular pivotCacheId="1329881692">
      <items count="4">
        <i x="0" s="1"/>
        <i x="2"/>
        <i x="3"/>
        <i x="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T_PCR__reverse_transcription_PCR__test_report3" xr10:uid="{F47F7DB0-52B5-49A1-B377-8531B805ECD0}" sourceName="RT-PCR (reverse-transcription PCR) test report">
  <pivotTables>
    <pivotTable tabId="11" name="PivotTable7"/>
  </pivotTables>
  <data>
    <tabular pivotCacheId="1329881692">
      <items count="2">
        <i x="0" s="1"/>
        <i x="1"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_Region_you_belong_to1" xr10:uid="{27B39034-1F40-452F-9280-C42DA15F48B6}" sourceName="Part/Region you belong to">
  <pivotTables>
    <pivotTable tabId="11" name="PivotTable18"/>
  </pivotTables>
  <data>
    <tabular pivotCacheId="1329881692">
      <items count="6">
        <i x="5" s="1"/>
        <i x="0"/>
        <i x="1"/>
        <i x="3"/>
        <i x="4"/>
        <i x="2"/>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T_PCR__reverse_transcription_PCR__test_report4" xr10:uid="{ADEFAB87-BB91-482C-B003-2670D6F5A649}" sourceName="RT-PCR (reverse-transcription PCR) test report">
  <data>
    <tabular pivotCacheId="1329881692">
      <items count="2">
        <i x="0" s="1"/>
        <i x="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2._Name_food_item_you_take_in_BREAKFAST." xr10:uid="{E6BF15E1-393D-4D27-96D9-C44500E2DFA7}" sourceName="2. Name food item you take in BREAKFAST.">
  <pivotTables>
    <pivotTable tabId="11" name="PivotTable8"/>
  </pivotTables>
  <data>
    <tabular pivotCacheId="1329881692">
      <items count="13">
        <i x="2" s="1"/>
        <i x="12"/>
        <i x="0"/>
        <i x="11"/>
        <i x="5" s="1"/>
        <i x="1"/>
        <i x="3"/>
        <i x="6"/>
        <i x="7"/>
        <i x="9"/>
        <i x="10"/>
        <i x="4"/>
        <i x="8"/>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_Region_you_belong_to" xr10:uid="{7608C6D5-D385-4F18-BACC-EAA103347454}" sourceName="Part/Region you belong to">
  <pivotTables>
    <pivotTable tabId="11" name="PivotTable8"/>
  </pivotTables>
  <data>
    <tabular pivotCacheId="1329881692">
      <items count="6">
        <i x="0" s="1"/>
        <i x="3" s="1"/>
        <i x="2" s="1"/>
        <i x="5" s="1" nd="1"/>
        <i x="1"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7539AD54-FC4D-4791-BDAC-AB65DA2015C9}" sourceName="AGE group">
  <pivotTables>
    <pivotTable tabId="11" name="PivotTable8"/>
  </pivotTables>
  <data>
    <tabular pivotCacheId="1329881692">
      <items count="4">
        <i x="0" s="1"/>
        <i x="2" s="1"/>
        <i x="3" s="1" nd="1"/>
        <i x="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T_PCR__reverse_transcription_PCR__test_report" xr10:uid="{10F021A4-799C-4E04-89BF-531A23EFD42C}" sourceName="RT-PCR (reverse-transcription PCR) test report">
  <pivotTables>
    <pivotTable tabId="11" name="PivotTable10"/>
  </pivotTables>
  <data>
    <tabular pivotCacheId="1329881692">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2._Name_food_item_you_take_in_BREAKFAST.1" xr10:uid="{DB54D4D0-26D8-4120-9E0B-AFD3BC111445}" sourceName="2. Name food item you take in BREAKFAST.">
  <pivotTables>
    <pivotTable tabId="11" name="PivotTable10"/>
  </pivotTables>
  <data>
    <tabular pivotCacheId="1329881692">
      <items count="13">
        <i x="2" s="1"/>
        <i x="12"/>
        <i x="0"/>
        <i x="11"/>
        <i x="5"/>
        <i x="1"/>
        <i x="3"/>
        <i x="6"/>
        <i x="7"/>
        <i x="9"/>
        <i x="10"/>
        <i x="4"/>
        <i x="8"/>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T_PCR__reverse_transcription_PCR__test_report1" xr10:uid="{B4FD81C1-EEEF-418F-85FA-FEF47154D62F}" sourceName="RT-PCR (reverse-transcription PCR) test report">
  <pivotTables>
    <pivotTable tabId="11" name="PivotTable12"/>
  </pivotTables>
  <data>
    <tabular pivotCacheId="1329881692">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T_PCR__reverse_transcription_PCR__test_report2" xr10:uid="{59404678-0441-413F-9C27-E9FF8DC944C1}" sourceName="RT-PCR (reverse-transcription PCR) test report">
  <pivotTables>
    <pivotTable tabId="20" name="PivotTable7"/>
  </pivotTables>
  <data>
    <tabular pivotCacheId="1329881692">
      <items count="2">
        <i x="0"/>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1" xr10:uid="{720364CF-7937-46A1-888F-8AC27F4E6E65}" sourceName="AGE group">
  <pivotTables>
    <pivotTable tabId="20" name="PivotTable7"/>
  </pivotTables>
  <data>
    <tabular pivotCacheId="1329881692">
      <items count="4">
        <i x="0" s="1"/>
        <i x="3"/>
        <i x="2" nd="1"/>
        <i x="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2" xr10:uid="{769D000E-6F89-4053-AFE0-8F5EE6C14CB9}" sourceName="AGE group">
  <pivotTables>
    <pivotTable tabId="11" name="PivotTable14"/>
  </pivotTables>
  <data>
    <tabular pivotCacheId="1329881692">
      <items count="4">
        <i x="0" s="1"/>
        <i x="2"/>
        <i x="3"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STARTS WITH 1" xr10:uid="{88C6A6CC-BEBB-4F7B-890B-880D6BEAEB68}" cache="Slicer_DAY_STARTS_WITH" caption="DAY STARTS WITH" rowHeight="241300"/>
  <slicer name="Part/Region you belong to" xr10:uid="{2709D6D0-0094-499E-9333-41E74330363C}" cache="Slicer_Part_Region_you_belong_to" caption="Part/Region you belong to" rowHeight="241300"/>
  <slicer name="AGE group 1" xr10:uid="{B672596E-6235-4CFB-AC96-F0B398A29CC5}" cache="Slicer_AGE_group" caption="AGE group" rowHeight="241300"/>
  <slicer name="RT-PCR (reverse-transcription PCR) test report" xr10:uid="{30A6345E-C469-4D72-8348-73885C17DC15}" cache="Slicer_RT_PCR__reverse_transcription_PCR__test_report" caption="RT-PCR (reverse-transcription PCR) test report" rowHeight="241300"/>
  <slicer name="2. Name food item you take in BREAKFAST. 1" xr10:uid="{9230299F-8BF7-45C4-BD61-884054B58600}" cache="Slicer_2._Name_food_item_you_take_in_BREAKFAST.1" caption="2. Name food item you take in BREAKFAST." rowHeight="241300"/>
  <slicer name="2. Name food item you take in BREAKFAST." xr10:uid="{7106AC27-CB3D-4E4A-9ED8-B6AE068958EE}" cache="Slicer_2._Name_food_item_you_take_in_BREAKFAST." caption="2. Name food item you take in BREAKFAS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T-PCR (reverse-transcription PCR) test report 1" xr10:uid="{62CBD357-6C88-47AC-A2D6-F3AFE7B41784}" cache="Slicer_RT_PCR__reverse_transcription_PCR__test_report1" caption="RT-PCR (reverse-transcription PCR) test repor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T-PCR (reverse-transcription PCR) test report 2" xr10:uid="{F63C7B67-7095-408E-9C3A-742175397C76}" cache="Slicer_RT_PCR__reverse_transcription_PCR__test_report2" caption="RT-PCR (reverse-transcription PCR) test report" rowHeight="241300"/>
  <slicer name="AGE group" xr10:uid="{88C8A199-9A95-4454-BF61-C1E3A0E223B5}" cache="Slicer_AGE_group1" caption="AGE group"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2" xr10:uid="{F975D78E-FE8E-44B7-9F09-1B53CBA874B9}" cache="Slicer_AGE_group2" caption="AGE group"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3" xr10:uid="{A04AF75B-49B8-4F26-80DA-C040703EFF7E}" cache="Slicer_AGE_group3" caption="AGE group" rowHeight="241300"/>
  <slicer name="RT-PCR (reverse-transcription PCR) test report 3" xr10:uid="{5EAF54E7-15A6-4959-B58E-7432C979F876}" cache="Slicer_RT_PCR__reverse_transcription_PCR__test_report3" caption="RT-PCR (reverse-transcription PCR) test report"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t/Region you belong to 1" xr10:uid="{7B1571B6-E29E-4E61-8610-94D0003E1FFF}" cache="Slicer_Part_Region_you_belong_to1" caption="Part/Region you belong to"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T-PCR (reverse-transcription PCR) test report 4" xr10:uid="{E35AE113-1ECB-4445-8560-81CD858376FF}" cache="Slicer_RT_PCR__reverse_transcription_PCR__test_report4" caption="RT-PCR (reverse-transcription PCR) test repor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7.xml"/><Relationship Id="rId1" Type="http://schemas.openxmlformats.org/officeDocument/2006/relationships/drawing" Target="../drawings/drawing11.xml"/></Relationships>
</file>

<file path=xl/worksheets/_rels/sheet11.xml.rels><?xml version="1.0" encoding="UTF-8" standalone="yes"?>
<Relationships xmlns="http://schemas.openxmlformats.org/package/2006/relationships"><Relationship Id="rId8" Type="http://schemas.openxmlformats.org/officeDocument/2006/relationships/pivotTable" Target="../pivotTables/pivotTable15.xml"/><Relationship Id="rId13" Type="http://schemas.openxmlformats.org/officeDocument/2006/relationships/pivotTable" Target="../pivotTables/pivotTable20.xml"/><Relationship Id="rId3" Type="http://schemas.openxmlformats.org/officeDocument/2006/relationships/pivotTable" Target="../pivotTables/pivotTable10.xml"/><Relationship Id="rId7" Type="http://schemas.openxmlformats.org/officeDocument/2006/relationships/pivotTable" Target="../pivotTables/pivotTable14.xml"/><Relationship Id="rId12" Type="http://schemas.openxmlformats.org/officeDocument/2006/relationships/pivotTable" Target="../pivotTables/pivotTable19.xml"/><Relationship Id="rId2" Type="http://schemas.openxmlformats.org/officeDocument/2006/relationships/pivotTable" Target="../pivotTables/pivotTable9.xml"/><Relationship Id="rId16" Type="http://schemas.openxmlformats.org/officeDocument/2006/relationships/pivotTable" Target="../pivotTables/pivotTable23.xml"/><Relationship Id="rId1" Type="http://schemas.openxmlformats.org/officeDocument/2006/relationships/pivotTable" Target="../pivotTables/pivotTable8.xml"/><Relationship Id="rId6" Type="http://schemas.openxmlformats.org/officeDocument/2006/relationships/pivotTable" Target="../pivotTables/pivotTable13.xml"/><Relationship Id="rId11" Type="http://schemas.openxmlformats.org/officeDocument/2006/relationships/pivotTable" Target="../pivotTables/pivotTable18.xml"/><Relationship Id="rId5" Type="http://schemas.openxmlformats.org/officeDocument/2006/relationships/pivotTable" Target="../pivotTables/pivotTable12.xml"/><Relationship Id="rId15" Type="http://schemas.openxmlformats.org/officeDocument/2006/relationships/pivotTable" Target="../pivotTables/pivotTable22.xml"/><Relationship Id="rId10" Type="http://schemas.openxmlformats.org/officeDocument/2006/relationships/pivotTable" Target="../pivotTables/pivotTable17.xml"/><Relationship Id="rId4" Type="http://schemas.openxmlformats.org/officeDocument/2006/relationships/pivotTable" Target="../pivotTables/pivotTable11.xml"/><Relationship Id="rId9" Type="http://schemas.openxmlformats.org/officeDocument/2006/relationships/pivotTable" Target="../pivotTables/pivotTable16.xml"/><Relationship Id="rId14" Type="http://schemas.openxmlformats.org/officeDocument/2006/relationships/pivotTable" Target="../pivotTables/pivotTable2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3.x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microsoft.com/office/2007/relationships/slicer" Target="../slicers/slicer5.xml"/></Relationships>
</file>

<file path=xl/worksheets/_rels/sheet9.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6"/>
  <sheetViews>
    <sheetView topLeftCell="D1" workbookViewId="0">
      <selection activeCell="A3" sqref="A3"/>
    </sheetView>
  </sheetViews>
  <sheetFormatPr defaultRowHeight="15" x14ac:dyDescent="0.25"/>
  <cols>
    <col min="1" max="1" width="20.140625" bestFit="1" customWidth="1"/>
    <col min="2" max="2" width="13.28515625" bestFit="1" customWidth="1"/>
  </cols>
  <sheetData>
    <row r="3" spans="1:2" x14ac:dyDescent="0.25">
      <c r="A3" s="1" t="s">
        <v>208</v>
      </c>
      <c r="B3" t="s">
        <v>224</v>
      </c>
    </row>
    <row r="4" spans="1:2" x14ac:dyDescent="0.25">
      <c r="A4" s="2" t="s">
        <v>213</v>
      </c>
      <c r="B4" s="3">
        <v>22</v>
      </c>
    </row>
    <row r="5" spans="1:2" x14ac:dyDescent="0.25">
      <c r="A5" s="2" t="s">
        <v>214</v>
      </c>
      <c r="B5" s="3">
        <v>1</v>
      </c>
    </row>
    <row r="6" spans="1:2" x14ac:dyDescent="0.25">
      <c r="A6" s="2" t="s">
        <v>217</v>
      </c>
      <c r="B6" s="3">
        <v>10</v>
      </c>
    </row>
    <row r="7" spans="1:2" x14ac:dyDescent="0.25">
      <c r="A7" s="2" t="s">
        <v>216</v>
      </c>
      <c r="B7" s="3">
        <v>0</v>
      </c>
    </row>
    <row r="8" spans="1:2" x14ac:dyDescent="0.25">
      <c r="A8" s="2" t="s">
        <v>215</v>
      </c>
      <c r="B8" s="3">
        <v>4</v>
      </c>
    </row>
    <row r="9" spans="1:2" x14ac:dyDescent="0.25">
      <c r="A9" s="2" t="s">
        <v>219</v>
      </c>
      <c r="B9" s="3">
        <v>8</v>
      </c>
    </row>
    <row r="10" spans="1:2" x14ac:dyDescent="0.25">
      <c r="A10" s="2" t="s">
        <v>218</v>
      </c>
      <c r="B10" s="3">
        <v>3</v>
      </c>
    </row>
    <row r="11" spans="1:2" x14ac:dyDescent="0.25">
      <c r="A11" s="2" t="s">
        <v>221</v>
      </c>
      <c r="B11" s="3">
        <v>4</v>
      </c>
    </row>
    <row r="12" spans="1:2" x14ac:dyDescent="0.25">
      <c r="A12" s="2" t="s">
        <v>220</v>
      </c>
      <c r="B12" s="3">
        <v>1</v>
      </c>
    </row>
    <row r="13" spans="1:2" x14ac:dyDescent="0.25">
      <c r="A13" s="2" t="s">
        <v>211</v>
      </c>
      <c r="B13" s="3">
        <v>1</v>
      </c>
    </row>
    <row r="14" spans="1:2" x14ac:dyDescent="0.25">
      <c r="A14" s="2" t="s">
        <v>210</v>
      </c>
      <c r="B14" s="3">
        <v>1</v>
      </c>
    </row>
    <row r="15" spans="1:2" x14ac:dyDescent="0.25">
      <c r="A15" s="2" t="s">
        <v>212</v>
      </c>
      <c r="B15" s="3">
        <v>5</v>
      </c>
    </row>
    <row r="16" spans="1:2" x14ac:dyDescent="0.25">
      <c r="A16" s="2" t="s">
        <v>209</v>
      </c>
      <c r="B16" s="3">
        <v>60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1A1A3-0ADE-4C25-9138-F3443B6E6933}">
  <dimension ref="A1"/>
  <sheetViews>
    <sheetView showGridLines="0" showRowColHeaders="0" tabSelected="1" workbookViewId="0">
      <selection activeCell="D8" sqref="D8"/>
    </sheetView>
  </sheetViews>
  <sheetFormatPr defaultRowHeight="15" x14ac:dyDescent="0.25"/>
  <cols>
    <col min="1" max="1" width="51" bestFit="1" customWidth="1"/>
    <col min="2" max="2" width="64.5703125" bestFit="1" customWidth="1"/>
    <col min="3" max="7" width="16.42578125" bestFit="1" customWidth="1"/>
    <col min="8" max="9" width="11.28515625" bestFit="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A5D18-7BD2-472B-86AE-BA6293DDB5C5}">
  <dimension ref="A2:AL92"/>
  <sheetViews>
    <sheetView topLeftCell="W1" workbookViewId="0">
      <selection activeCell="T9" sqref="T9"/>
    </sheetView>
  </sheetViews>
  <sheetFormatPr defaultRowHeight="15" x14ac:dyDescent="0.25"/>
  <cols>
    <col min="1" max="1" width="23.5703125" bestFit="1" customWidth="1"/>
    <col min="2" max="2" width="17.85546875" bestFit="1" customWidth="1"/>
    <col min="3" max="3" width="17" bestFit="1" customWidth="1"/>
    <col min="4" max="4" width="11.5703125" bestFit="1" customWidth="1"/>
    <col min="5" max="5" width="22.85546875" bestFit="1" customWidth="1"/>
    <col min="6" max="6" width="22.140625" bestFit="1" customWidth="1"/>
    <col min="7" max="7" width="16.5703125" bestFit="1" customWidth="1"/>
    <col min="8" max="8" width="29.5703125" bestFit="1" customWidth="1"/>
    <col min="9" max="9" width="51" bestFit="1" customWidth="1"/>
    <col min="15" max="15" width="39" bestFit="1" customWidth="1"/>
    <col min="16" max="16" width="16.28515625" bestFit="1" customWidth="1"/>
    <col min="17" max="17" width="9.140625" bestFit="1" customWidth="1"/>
    <col min="18" max="18" width="11.28515625" bestFit="1" customWidth="1"/>
    <col min="32" max="32" width="20" bestFit="1" customWidth="1"/>
    <col min="33" max="33" width="16.28515625" bestFit="1" customWidth="1"/>
    <col min="34" max="34" width="8.140625" bestFit="1" customWidth="1"/>
    <col min="35" max="35" width="11.28515625" bestFit="1" customWidth="1"/>
  </cols>
  <sheetData>
    <row r="2" spans="1:38" x14ac:dyDescent="0.25">
      <c r="O2" s="1" t="s">
        <v>249</v>
      </c>
      <c r="P2" s="1" t="s">
        <v>225</v>
      </c>
      <c r="S2" s="1" t="s">
        <v>208</v>
      </c>
      <c r="T2" t="s">
        <v>249</v>
      </c>
      <c r="Y2" s="1" t="s">
        <v>250</v>
      </c>
      <c r="Z2" s="1" t="s">
        <v>225</v>
      </c>
      <c r="AF2" s="17" t="s">
        <v>259</v>
      </c>
      <c r="AG2" s="17" t="s">
        <v>225</v>
      </c>
      <c r="AH2" s="18"/>
      <c r="AI2" s="18"/>
      <c r="AK2" s="1" t="s">
        <v>208</v>
      </c>
      <c r="AL2" t="s">
        <v>261</v>
      </c>
    </row>
    <row r="3" spans="1:38" x14ac:dyDescent="0.25">
      <c r="A3" s="1" t="s">
        <v>208</v>
      </c>
      <c r="B3" t="s">
        <v>230</v>
      </c>
      <c r="C3" t="s">
        <v>231</v>
      </c>
      <c r="H3" s="1" t="s">
        <v>208</v>
      </c>
      <c r="I3" t="s">
        <v>233</v>
      </c>
      <c r="O3" s="1" t="s">
        <v>208</v>
      </c>
      <c r="P3" t="s">
        <v>19</v>
      </c>
      <c r="Q3" t="s">
        <v>79</v>
      </c>
      <c r="R3" t="s">
        <v>209</v>
      </c>
      <c r="S3" s="2" t="s">
        <v>62</v>
      </c>
      <c r="T3" s="9">
        <v>0.28333333333333333</v>
      </c>
      <c r="Y3" s="1" t="s">
        <v>208</v>
      </c>
      <c r="Z3" t="s">
        <v>21</v>
      </c>
      <c r="AA3" t="s">
        <v>57</v>
      </c>
      <c r="AB3" t="s">
        <v>209</v>
      </c>
      <c r="AF3" s="17" t="s">
        <v>208</v>
      </c>
      <c r="AG3" s="18" t="s">
        <v>21</v>
      </c>
      <c r="AH3" s="18" t="s">
        <v>57</v>
      </c>
      <c r="AI3" s="18" t="s">
        <v>209</v>
      </c>
      <c r="AK3" s="2" t="s">
        <v>188</v>
      </c>
      <c r="AL3" s="3">
        <v>2</v>
      </c>
    </row>
    <row r="4" spans="1:38" x14ac:dyDescent="0.25">
      <c r="A4" s="2" t="s">
        <v>68</v>
      </c>
      <c r="B4" s="3">
        <v>2</v>
      </c>
      <c r="C4" s="3">
        <v>5</v>
      </c>
      <c r="H4" s="2" t="s">
        <v>20</v>
      </c>
      <c r="I4" s="3">
        <v>2</v>
      </c>
      <c r="O4" s="2" t="s">
        <v>62</v>
      </c>
      <c r="P4" s="9">
        <v>0.30769230769230771</v>
      </c>
      <c r="Q4" s="9">
        <v>0</v>
      </c>
      <c r="R4" s="9">
        <v>0.30769230769230771</v>
      </c>
      <c r="S4" s="2" t="s">
        <v>76</v>
      </c>
      <c r="T4" s="9">
        <v>0.28333333333333333</v>
      </c>
      <c r="Y4" s="2" t="s">
        <v>19</v>
      </c>
      <c r="Z4" s="3">
        <v>39</v>
      </c>
      <c r="AA4" s="3">
        <v>8</v>
      </c>
      <c r="AB4" s="3">
        <v>47</v>
      </c>
      <c r="AF4" s="19" t="s">
        <v>188</v>
      </c>
      <c r="AG4" s="18">
        <v>0.5</v>
      </c>
      <c r="AH4" s="18">
        <v>0.5</v>
      </c>
      <c r="AI4" s="18">
        <v>1</v>
      </c>
      <c r="AK4" s="4" t="s">
        <v>189</v>
      </c>
      <c r="AL4" s="3">
        <v>1</v>
      </c>
    </row>
    <row r="5" spans="1:38" x14ac:dyDescent="0.25">
      <c r="A5" s="2" t="s">
        <v>58</v>
      </c>
      <c r="B5" s="3">
        <v>6</v>
      </c>
      <c r="C5" s="3">
        <v>28</v>
      </c>
      <c r="H5" s="4" t="s">
        <v>59</v>
      </c>
      <c r="I5" s="3">
        <v>2</v>
      </c>
      <c r="O5" s="2" t="s">
        <v>76</v>
      </c>
      <c r="P5" s="9">
        <v>0.32692307692307693</v>
      </c>
      <c r="Q5" s="9">
        <v>0</v>
      </c>
      <c r="R5" s="9">
        <v>0.32692307692307693</v>
      </c>
      <c r="S5" s="2" t="s">
        <v>28</v>
      </c>
      <c r="T5" s="9">
        <v>0.31666666666666665</v>
      </c>
      <c r="Y5" s="4" t="s">
        <v>62</v>
      </c>
      <c r="Z5" s="3">
        <v>12</v>
      </c>
      <c r="AA5" s="3">
        <v>4</v>
      </c>
      <c r="AB5" s="3">
        <v>16</v>
      </c>
      <c r="AF5" s="20" t="s">
        <v>63</v>
      </c>
      <c r="AG5" s="18">
        <v>0</v>
      </c>
      <c r="AH5" s="18">
        <v>0.5</v>
      </c>
      <c r="AI5" s="18">
        <v>0.5</v>
      </c>
      <c r="AK5" s="4" t="s">
        <v>137</v>
      </c>
      <c r="AL5" s="3">
        <v>1</v>
      </c>
    </row>
    <row r="6" spans="1:38" x14ac:dyDescent="0.25">
      <c r="A6" s="2" t="s">
        <v>209</v>
      </c>
      <c r="B6" s="3">
        <v>8</v>
      </c>
      <c r="C6" s="3">
        <v>33</v>
      </c>
      <c r="H6" s="2" t="s">
        <v>67</v>
      </c>
      <c r="I6" s="3">
        <v>1</v>
      </c>
      <c r="O6" s="2" t="s">
        <v>28</v>
      </c>
      <c r="P6" s="9">
        <v>0.17307692307692307</v>
      </c>
      <c r="Q6" s="9">
        <v>9.6153846153846159E-2</v>
      </c>
      <c r="R6" s="9">
        <v>0.26923076923076922</v>
      </c>
      <c r="S6" s="2" t="s">
        <v>81</v>
      </c>
      <c r="T6" s="9">
        <v>0.11666666666666667</v>
      </c>
      <c r="Y6" s="4" t="s">
        <v>76</v>
      </c>
      <c r="Z6" s="3">
        <v>17</v>
      </c>
      <c r="AA6" s="3"/>
      <c r="AB6" s="3">
        <v>17</v>
      </c>
      <c r="AF6" s="20" t="s">
        <v>31</v>
      </c>
      <c r="AG6" s="18">
        <v>0.5</v>
      </c>
      <c r="AH6" s="18">
        <v>0</v>
      </c>
      <c r="AI6" s="18">
        <v>0.5</v>
      </c>
      <c r="AK6" s="2" t="s">
        <v>20</v>
      </c>
      <c r="AL6" s="3">
        <v>26</v>
      </c>
    </row>
    <row r="7" spans="1:38" x14ac:dyDescent="0.25">
      <c r="A7" s="1" t="s">
        <v>233</v>
      </c>
      <c r="B7" s="1" t="s">
        <v>225</v>
      </c>
      <c r="H7" s="4" t="s">
        <v>103</v>
      </c>
      <c r="I7" s="3">
        <v>1</v>
      </c>
      <c r="O7" s="2" t="s">
        <v>81</v>
      </c>
      <c r="P7" s="9">
        <v>9.6153846153846159E-2</v>
      </c>
      <c r="Q7" s="9">
        <v>0</v>
      </c>
      <c r="R7" s="9">
        <v>9.6153846153846159E-2</v>
      </c>
      <c r="S7" s="2" t="s">
        <v>209</v>
      </c>
      <c r="T7" s="9">
        <v>1</v>
      </c>
      <c r="Y7" s="4" t="s">
        <v>28</v>
      </c>
      <c r="Z7" s="3">
        <v>7</v>
      </c>
      <c r="AA7" s="3">
        <v>2</v>
      </c>
      <c r="AB7" s="3">
        <v>9</v>
      </c>
      <c r="AF7" s="19" t="s">
        <v>209</v>
      </c>
      <c r="AG7" s="18">
        <v>0.5</v>
      </c>
      <c r="AH7" s="18">
        <v>0.5</v>
      </c>
      <c r="AI7" s="18">
        <v>1</v>
      </c>
      <c r="AK7" s="4" t="s">
        <v>52</v>
      </c>
      <c r="AL7" s="3">
        <v>6</v>
      </c>
    </row>
    <row r="8" spans="1:38" x14ac:dyDescent="0.25">
      <c r="A8" s="1" t="s">
        <v>208</v>
      </c>
      <c r="B8" t="s">
        <v>21</v>
      </c>
      <c r="C8" t="s">
        <v>57</v>
      </c>
      <c r="D8" t="s">
        <v>209</v>
      </c>
      <c r="H8" s="2" t="s">
        <v>56</v>
      </c>
      <c r="I8" s="3">
        <v>1</v>
      </c>
      <c r="O8" s="2" t="s">
        <v>209</v>
      </c>
      <c r="P8" s="9">
        <v>0.90384615384615385</v>
      </c>
      <c r="Q8" s="9">
        <v>9.6153846153846159E-2</v>
      </c>
      <c r="R8" s="9">
        <v>1</v>
      </c>
      <c r="Y8" s="4" t="s">
        <v>81</v>
      </c>
      <c r="Z8" s="3">
        <v>3</v>
      </c>
      <c r="AA8" s="3">
        <v>2</v>
      </c>
      <c r="AB8" s="3">
        <v>5</v>
      </c>
      <c r="AK8" s="4" t="s">
        <v>180</v>
      </c>
      <c r="AL8" s="3">
        <v>2</v>
      </c>
    </row>
    <row r="9" spans="1:38" x14ac:dyDescent="0.25">
      <c r="A9" s="2" t="s">
        <v>86</v>
      </c>
      <c r="B9" s="3">
        <v>16</v>
      </c>
      <c r="C9" s="3">
        <v>5</v>
      </c>
      <c r="D9" s="3">
        <v>21</v>
      </c>
      <c r="H9" s="4" t="s">
        <v>59</v>
      </c>
      <c r="I9" s="3">
        <v>1</v>
      </c>
      <c r="Y9" s="2" t="s">
        <v>73</v>
      </c>
      <c r="Z9" s="3">
        <v>4</v>
      </c>
      <c r="AA9" s="3"/>
      <c r="AB9" s="3">
        <v>4</v>
      </c>
      <c r="AK9" s="4" t="s">
        <v>137</v>
      </c>
      <c r="AL9" s="3">
        <v>1</v>
      </c>
    </row>
    <row r="10" spans="1:38" x14ac:dyDescent="0.25">
      <c r="A10" s="2" t="s">
        <v>24</v>
      </c>
      <c r="B10" s="3">
        <v>22</v>
      </c>
      <c r="C10" s="3">
        <v>3</v>
      </c>
      <c r="D10" s="3">
        <v>25</v>
      </c>
      <c r="H10" s="2" t="s">
        <v>209</v>
      </c>
      <c r="I10" s="3">
        <v>4</v>
      </c>
      <c r="Y10" s="4" t="s">
        <v>62</v>
      </c>
      <c r="Z10" s="3">
        <v>1</v>
      </c>
      <c r="AA10" s="3"/>
      <c r="AB10" s="3">
        <v>1</v>
      </c>
      <c r="AK10" s="4" t="s">
        <v>83</v>
      </c>
      <c r="AL10" s="3">
        <v>4</v>
      </c>
    </row>
    <row r="11" spans="1:38" x14ac:dyDescent="0.25">
      <c r="A11" s="2" t="s">
        <v>43</v>
      </c>
      <c r="B11" s="3">
        <v>9</v>
      </c>
      <c r="C11" s="3">
        <v>3</v>
      </c>
      <c r="D11" s="3">
        <v>12</v>
      </c>
      <c r="H11" s="1" t="s">
        <v>208</v>
      </c>
      <c r="I11" t="s">
        <v>234</v>
      </c>
      <c r="Y11" s="4" t="s">
        <v>28</v>
      </c>
      <c r="Z11" s="3">
        <v>3</v>
      </c>
      <c r="AA11" s="3"/>
      <c r="AB11" s="3">
        <v>3</v>
      </c>
      <c r="AF11" s="1" t="s">
        <v>260</v>
      </c>
      <c r="AG11" s="1" t="s">
        <v>225</v>
      </c>
      <c r="AK11" s="4" t="s">
        <v>39</v>
      </c>
      <c r="AL11" s="3">
        <v>1</v>
      </c>
    </row>
    <row r="12" spans="1:38" x14ac:dyDescent="0.25">
      <c r="A12" s="2" t="s">
        <v>232</v>
      </c>
      <c r="B12" s="3">
        <v>2</v>
      </c>
      <c r="C12" s="3"/>
      <c r="D12" s="3">
        <v>2</v>
      </c>
      <c r="H12" s="2" t="s">
        <v>59</v>
      </c>
      <c r="I12" s="3">
        <v>3</v>
      </c>
      <c r="Y12" s="2" t="s">
        <v>79</v>
      </c>
      <c r="Z12" s="3">
        <v>2</v>
      </c>
      <c r="AA12" s="3">
        <v>3</v>
      </c>
      <c r="AB12" s="3">
        <v>5</v>
      </c>
      <c r="AF12" s="1" t="s">
        <v>208</v>
      </c>
      <c r="AG12" t="s">
        <v>21</v>
      </c>
      <c r="AH12" t="s">
        <v>57</v>
      </c>
      <c r="AI12" t="s">
        <v>209</v>
      </c>
      <c r="AK12" s="4" t="s">
        <v>132</v>
      </c>
      <c r="AL12" s="3">
        <v>2</v>
      </c>
    </row>
    <row r="13" spans="1:38" x14ac:dyDescent="0.25">
      <c r="A13" s="2" t="s">
        <v>209</v>
      </c>
      <c r="B13" s="3">
        <v>49</v>
      </c>
      <c r="C13" s="3">
        <v>11</v>
      </c>
      <c r="D13" s="3">
        <v>60</v>
      </c>
      <c r="H13" s="4" t="s">
        <v>21</v>
      </c>
      <c r="I13" s="3">
        <v>2</v>
      </c>
      <c r="Y13" s="4" t="s">
        <v>28</v>
      </c>
      <c r="Z13" s="3">
        <v>2</v>
      </c>
      <c r="AA13" s="3">
        <v>3</v>
      </c>
      <c r="AB13" s="3">
        <v>5</v>
      </c>
      <c r="AF13" s="2" t="s">
        <v>182</v>
      </c>
      <c r="AG13" s="3">
        <v>1</v>
      </c>
      <c r="AH13" s="3"/>
      <c r="AI13" s="3">
        <v>1</v>
      </c>
      <c r="AK13" s="4" t="s">
        <v>34</v>
      </c>
      <c r="AL13" s="3">
        <v>6</v>
      </c>
    </row>
    <row r="14" spans="1:38" x14ac:dyDescent="0.25">
      <c r="A14" s="5" t="s">
        <v>235</v>
      </c>
      <c r="B14" s="5" t="s">
        <v>225</v>
      </c>
      <c r="C14" s="3"/>
      <c r="D14" s="3"/>
      <c r="E14" s="3"/>
      <c r="F14" s="3"/>
      <c r="H14" s="4" t="s">
        <v>57</v>
      </c>
      <c r="I14" s="3">
        <v>1</v>
      </c>
      <c r="Y14" s="2" t="s">
        <v>37</v>
      </c>
      <c r="Z14" s="3">
        <v>4</v>
      </c>
      <c r="AA14" s="3"/>
      <c r="AB14" s="3">
        <v>4</v>
      </c>
      <c r="AF14" s="2" t="s">
        <v>50</v>
      </c>
      <c r="AG14" s="3">
        <v>25</v>
      </c>
      <c r="AH14" s="3">
        <v>5</v>
      </c>
      <c r="AI14" s="3">
        <v>30</v>
      </c>
      <c r="AK14" s="4" t="s">
        <v>115</v>
      </c>
      <c r="AL14" s="3">
        <v>1</v>
      </c>
    </row>
    <row r="15" spans="1:38" x14ac:dyDescent="0.25">
      <c r="A15" s="5" t="s">
        <v>208</v>
      </c>
      <c r="B15" s="3" t="s">
        <v>86</v>
      </c>
      <c r="C15" s="3" t="s">
        <v>24</v>
      </c>
      <c r="D15" s="3" t="s">
        <v>43</v>
      </c>
      <c r="E15" s="3" t="s">
        <v>232</v>
      </c>
      <c r="F15" s="3" t="s">
        <v>209</v>
      </c>
      <c r="H15" s="2" t="s">
        <v>209</v>
      </c>
      <c r="I15" s="3">
        <v>3</v>
      </c>
      <c r="Y15" s="4" t="s">
        <v>28</v>
      </c>
      <c r="Z15" s="3">
        <v>2</v>
      </c>
      <c r="AA15" s="3"/>
      <c r="AB15" s="3">
        <v>2</v>
      </c>
      <c r="AF15" s="2" t="s">
        <v>82</v>
      </c>
      <c r="AG15" s="3">
        <v>7</v>
      </c>
      <c r="AH15" s="3"/>
      <c r="AI15" s="3">
        <v>7</v>
      </c>
      <c r="AK15" s="4" t="s">
        <v>124</v>
      </c>
      <c r="AL15" s="3">
        <v>2</v>
      </c>
    </row>
    <row r="16" spans="1:38" x14ac:dyDescent="0.25">
      <c r="A16" s="6" t="s">
        <v>188</v>
      </c>
      <c r="B16" s="3"/>
      <c r="C16" s="3">
        <v>1</v>
      </c>
      <c r="D16" s="3">
        <v>1</v>
      </c>
      <c r="E16" s="3"/>
      <c r="F16" s="3">
        <v>2</v>
      </c>
      <c r="H16" s="7" t="s">
        <v>237</v>
      </c>
      <c r="I16" s="1" t="s">
        <v>236</v>
      </c>
      <c r="Y16" s="4" t="s">
        <v>81</v>
      </c>
      <c r="Z16" s="3">
        <v>2</v>
      </c>
      <c r="AA16" s="3"/>
      <c r="AB16" s="3">
        <v>2</v>
      </c>
      <c r="AF16" s="2" t="s">
        <v>32</v>
      </c>
      <c r="AG16" s="3">
        <v>15</v>
      </c>
      <c r="AH16" s="3">
        <v>6</v>
      </c>
      <c r="AI16" s="3">
        <v>21</v>
      </c>
      <c r="AK16" s="4" t="s">
        <v>119</v>
      </c>
      <c r="AL16" s="3">
        <v>1</v>
      </c>
    </row>
    <row r="17" spans="1:38" x14ac:dyDescent="0.25">
      <c r="A17" s="6" t="s">
        <v>20</v>
      </c>
      <c r="B17" s="3">
        <v>7</v>
      </c>
      <c r="C17" s="3">
        <v>12</v>
      </c>
      <c r="D17" s="3">
        <v>7</v>
      </c>
      <c r="E17" s="3"/>
      <c r="F17" s="3">
        <v>26</v>
      </c>
      <c r="H17" s="1" t="s">
        <v>208</v>
      </c>
      <c r="I17" t="s">
        <v>60</v>
      </c>
      <c r="J17" t="s">
        <v>87</v>
      </c>
      <c r="K17" t="s">
        <v>128</v>
      </c>
      <c r="L17" t="s">
        <v>186</v>
      </c>
      <c r="M17" t="s">
        <v>44</v>
      </c>
      <c r="N17" t="s">
        <v>108</v>
      </c>
      <c r="O17" t="s">
        <v>104</v>
      </c>
      <c r="P17" t="s">
        <v>25</v>
      </c>
      <c r="Q17" t="s">
        <v>75</v>
      </c>
      <c r="R17" t="s">
        <v>92</v>
      </c>
      <c r="S17" t="s">
        <v>195</v>
      </c>
      <c r="T17" t="s">
        <v>134</v>
      </c>
      <c r="U17" t="s">
        <v>207</v>
      </c>
      <c r="V17" t="s">
        <v>209</v>
      </c>
      <c r="Y17" s="2" t="s">
        <v>209</v>
      </c>
      <c r="Z17" s="3">
        <v>49</v>
      </c>
      <c r="AA17" s="3">
        <v>11</v>
      </c>
      <c r="AB17" s="3">
        <v>60</v>
      </c>
      <c r="AF17" s="2" t="s">
        <v>232</v>
      </c>
      <c r="AG17" s="3"/>
      <c r="AH17" s="3"/>
      <c r="AI17" s="3"/>
      <c r="AK17" s="4" t="s">
        <v>232</v>
      </c>
      <c r="AL17" s="3"/>
    </row>
    <row r="18" spans="1:38" x14ac:dyDescent="0.25">
      <c r="A18" s="6" t="s">
        <v>38</v>
      </c>
      <c r="B18" s="3">
        <v>3</v>
      </c>
      <c r="C18" s="3">
        <v>2</v>
      </c>
      <c r="D18" s="3"/>
      <c r="E18" s="3"/>
      <c r="F18" s="3">
        <v>5</v>
      </c>
      <c r="H18" s="2" t="s">
        <v>188</v>
      </c>
      <c r="I18" s="3"/>
      <c r="J18" s="3"/>
      <c r="K18" s="3"/>
      <c r="L18" s="3">
        <v>1</v>
      </c>
      <c r="M18" s="3"/>
      <c r="N18" s="3">
        <v>1</v>
      </c>
      <c r="O18" s="3"/>
      <c r="P18" s="3"/>
      <c r="Q18" s="3"/>
      <c r="R18" s="3"/>
      <c r="S18" s="3"/>
      <c r="T18" s="3"/>
      <c r="U18" s="3"/>
      <c r="V18" s="3">
        <v>2</v>
      </c>
      <c r="AF18" s="2" t="s">
        <v>209</v>
      </c>
      <c r="AG18" s="3">
        <v>48</v>
      </c>
      <c r="AH18" s="3">
        <v>11</v>
      </c>
      <c r="AI18" s="3">
        <v>59</v>
      </c>
      <c r="AK18" s="2" t="s">
        <v>38</v>
      </c>
      <c r="AL18" s="3">
        <v>4</v>
      </c>
    </row>
    <row r="19" spans="1:38" x14ac:dyDescent="0.25">
      <c r="A19" s="6" t="s">
        <v>67</v>
      </c>
      <c r="B19" s="3">
        <v>5</v>
      </c>
      <c r="C19" s="3">
        <v>4</v>
      </c>
      <c r="D19" s="3">
        <v>1</v>
      </c>
      <c r="E19" s="3"/>
      <c r="F19" s="3">
        <v>10</v>
      </c>
      <c r="H19" s="2" t="s">
        <v>20</v>
      </c>
      <c r="I19" s="3">
        <v>1</v>
      </c>
      <c r="J19" s="3">
        <v>7</v>
      </c>
      <c r="K19" s="3">
        <v>2</v>
      </c>
      <c r="L19" s="3">
        <v>1</v>
      </c>
      <c r="M19" s="3">
        <v>11</v>
      </c>
      <c r="N19" s="3"/>
      <c r="O19" s="3"/>
      <c r="P19" s="3">
        <v>1</v>
      </c>
      <c r="Q19" s="3">
        <v>2</v>
      </c>
      <c r="R19" s="3"/>
      <c r="S19" s="3">
        <v>1</v>
      </c>
      <c r="T19" s="3"/>
      <c r="U19" s="3">
        <v>1</v>
      </c>
      <c r="V19" s="3">
        <v>27</v>
      </c>
      <c r="AK19" s="4" t="s">
        <v>132</v>
      </c>
      <c r="AL19" s="3">
        <v>1</v>
      </c>
    </row>
    <row r="20" spans="1:38" x14ac:dyDescent="0.25">
      <c r="A20" s="6" t="s">
        <v>90</v>
      </c>
      <c r="B20" s="3">
        <v>4</v>
      </c>
      <c r="C20" s="3">
        <v>4</v>
      </c>
      <c r="D20" s="3">
        <v>2</v>
      </c>
      <c r="E20" s="3"/>
      <c r="F20" s="3">
        <v>10</v>
      </c>
      <c r="H20" s="2" t="s">
        <v>38</v>
      </c>
      <c r="I20" s="3"/>
      <c r="J20" s="3">
        <v>1</v>
      </c>
      <c r="K20" s="3"/>
      <c r="L20" s="3"/>
      <c r="M20" s="3">
        <v>1</v>
      </c>
      <c r="N20" s="3"/>
      <c r="O20" s="3"/>
      <c r="P20" s="3">
        <v>1</v>
      </c>
      <c r="Q20" s="3">
        <v>2</v>
      </c>
      <c r="R20" s="3"/>
      <c r="S20" s="3"/>
      <c r="T20" s="3"/>
      <c r="U20" s="3"/>
      <c r="V20" s="3">
        <v>5</v>
      </c>
      <c r="AA20" s="1" t="s">
        <v>225</v>
      </c>
      <c r="AK20" s="4" t="s">
        <v>34</v>
      </c>
      <c r="AL20" s="3">
        <v>2</v>
      </c>
    </row>
    <row r="21" spans="1:38" x14ac:dyDescent="0.25">
      <c r="A21" s="6" t="s">
        <v>56</v>
      </c>
      <c r="B21" s="3">
        <v>2</v>
      </c>
      <c r="C21" s="3">
        <v>2</v>
      </c>
      <c r="D21" s="3">
        <v>1</v>
      </c>
      <c r="E21" s="3"/>
      <c r="F21" s="3">
        <v>5</v>
      </c>
      <c r="H21" s="2" t="s">
        <v>67</v>
      </c>
      <c r="I21" s="3"/>
      <c r="J21" s="3">
        <v>1</v>
      </c>
      <c r="K21" s="3"/>
      <c r="L21" s="3"/>
      <c r="M21" s="3">
        <v>5</v>
      </c>
      <c r="N21" s="3">
        <v>1</v>
      </c>
      <c r="O21" s="3">
        <v>1</v>
      </c>
      <c r="P21" s="3">
        <v>1</v>
      </c>
      <c r="Q21" s="3">
        <v>1</v>
      </c>
      <c r="R21" s="3"/>
      <c r="S21" s="3"/>
      <c r="T21" s="3"/>
      <c r="U21" s="3"/>
      <c r="V21" s="3">
        <v>10</v>
      </c>
      <c r="AA21" t="s">
        <v>21</v>
      </c>
      <c r="AC21" t="s">
        <v>57</v>
      </c>
      <c r="AE21" t="s">
        <v>252</v>
      </c>
      <c r="AF21" t="s">
        <v>253</v>
      </c>
      <c r="AK21" s="4" t="s">
        <v>124</v>
      </c>
      <c r="AL21" s="3">
        <v>1</v>
      </c>
    </row>
    <row r="22" spans="1:38" x14ac:dyDescent="0.25">
      <c r="A22" s="6" t="s">
        <v>209</v>
      </c>
      <c r="B22" s="3">
        <v>21</v>
      </c>
      <c r="C22" s="3">
        <v>25</v>
      </c>
      <c r="D22" s="3">
        <v>12</v>
      </c>
      <c r="E22" s="3"/>
      <c r="F22" s="3">
        <v>58</v>
      </c>
      <c r="H22" s="2" t="s">
        <v>90</v>
      </c>
      <c r="I22" s="3"/>
      <c r="J22" s="3">
        <v>1</v>
      </c>
      <c r="K22" s="3">
        <v>2</v>
      </c>
      <c r="L22" s="3">
        <v>1</v>
      </c>
      <c r="M22" s="3">
        <v>2</v>
      </c>
      <c r="N22" s="3"/>
      <c r="O22" s="3"/>
      <c r="P22" s="3">
        <v>2</v>
      </c>
      <c r="Q22" s="3"/>
      <c r="R22" s="3">
        <v>1</v>
      </c>
      <c r="S22" s="3"/>
      <c r="T22" s="3">
        <v>2</v>
      </c>
      <c r="U22" s="3"/>
      <c r="V22" s="3">
        <v>11</v>
      </c>
      <c r="Z22" s="1" t="s">
        <v>208</v>
      </c>
      <c r="AA22" t="s">
        <v>251</v>
      </c>
      <c r="AB22" t="s">
        <v>254</v>
      </c>
      <c r="AC22" t="s">
        <v>251</v>
      </c>
      <c r="AD22" t="s">
        <v>254</v>
      </c>
      <c r="AK22" s="4" t="s">
        <v>232</v>
      </c>
      <c r="AL22" s="3"/>
    </row>
    <row r="23" spans="1:38" x14ac:dyDescent="0.25">
      <c r="H23" s="2" t="s">
        <v>56</v>
      </c>
      <c r="I23" s="3">
        <v>1</v>
      </c>
      <c r="J23" s="3">
        <v>1</v>
      </c>
      <c r="K23" s="3"/>
      <c r="L23" s="3"/>
      <c r="M23" s="3">
        <v>3</v>
      </c>
      <c r="N23" s="3"/>
      <c r="O23" s="3"/>
      <c r="P23" s="3"/>
      <c r="Q23" s="3"/>
      <c r="R23" s="3"/>
      <c r="S23" s="3"/>
      <c r="T23" s="3"/>
      <c r="U23" s="3"/>
      <c r="V23" s="3">
        <v>5</v>
      </c>
      <c r="Z23" s="2" t="s">
        <v>19</v>
      </c>
      <c r="AA23" s="3">
        <v>38</v>
      </c>
      <c r="AB23" s="3">
        <v>38</v>
      </c>
      <c r="AC23" s="3">
        <v>8</v>
      </c>
      <c r="AD23" s="3">
        <v>8</v>
      </c>
      <c r="AE23" s="3">
        <v>46</v>
      </c>
      <c r="AF23" s="3">
        <v>46</v>
      </c>
      <c r="AK23" s="2" t="s">
        <v>67</v>
      </c>
      <c r="AL23" s="3">
        <v>8</v>
      </c>
    </row>
    <row r="24" spans="1:38" x14ac:dyDescent="0.25">
      <c r="A24" s="1" t="s">
        <v>208</v>
      </c>
      <c r="B24" t="s">
        <v>256</v>
      </c>
      <c r="C24" t="s">
        <v>257</v>
      </c>
      <c r="D24" t="s">
        <v>258</v>
      </c>
      <c r="H24" s="2" t="s">
        <v>209</v>
      </c>
      <c r="I24" s="3">
        <v>2</v>
      </c>
      <c r="J24" s="3">
        <v>11</v>
      </c>
      <c r="K24" s="3">
        <v>4</v>
      </c>
      <c r="L24" s="3">
        <v>3</v>
      </c>
      <c r="M24" s="3">
        <v>22</v>
      </c>
      <c r="N24" s="3">
        <v>2</v>
      </c>
      <c r="O24" s="3">
        <v>1</v>
      </c>
      <c r="P24" s="3">
        <v>5</v>
      </c>
      <c r="Q24" s="3">
        <v>5</v>
      </c>
      <c r="R24" s="3">
        <v>1</v>
      </c>
      <c r="S24" s="3">
        <v>1</v>
      </c>
      <c r="T24" s="3">
        <v>2</v>
      </c>
      <c r="U24" s="3">
        <v>1</v>
      </c>
      <c r="V24" s="3">
        <v>60</v>
      </c>
      <c r="Z24" s="4" t="s">
        <v>71</v>
      </c>
      <c r="AA24" s="3">
        <v>2</v>
      </c>
      <c r="AB24" s="3">
        <v>2</v>
      </c>
      <c r="AC24" s="3"/>
      <c r="AD24" s="3"/>
      <c r="AE24" s="3">
        <v>2</v>
      </c>
      <c r="AF24" s="3">
        <v>2</v>
      </c>
      <c r="AK24" s="4" t="s">
        <v>52</v>
      </c>
      <c r="AL24" s="3">
        <v>1</v>
      </c>
    </row>
    <row r="25" spans="1:38" x14ac:dyDescent="0.25">
      <c r="A25" s="2" t="s">
        <v>62</v>
      </c>
      <c r="B25" s="3">
        <v>17</v>
      </c>
      <c r="C25" s="3">
        <v>17</v>
      </c>
      <c r="D25" s="3">
        <v>17</v>
      </c>
      <c r="Z25" s="15" t="s">
        <v>48</v>
      </c>
      <c r="AA25" s="3">
        <v>1</v>
      </c>
      <c r="AB25" s="3">
        <v>1</v>
      </c>
      <c r="AC25" s="3"/>
      <c r="AD25" s="3"/>
      <c r="AE25" s="3">
        <v>1</v>
      </c>
      <c r="AF25" s="3">
        <v>1</v>
      </c>
      <c r="AK25" s="4" t="s">
        <v>137</v>
      </c>
      <c r="AL25" s="3">
        <v>1</v>
      </c>
    </row>
    <row r="26" spans="1:38" x14ac:dyDescent="0.25">
      <c r="A26" s="4" t="s">
        <v>71</v>
      </c>
      <c r="B26" s="3">
        <v>2</v>
      </c>
      <c r="C26" s="3">
        <v>2</v>
      </c>
      <c r="D26" s="3">
        <v>2</v>
      </c>
      <c r="H26" s="1" t="s">
        <v>249</v>
      </c>
      <c r="I26" s="1" t="s">
        <v>225</v>
      </c>
      <c r="Q26" s="1" t="s">
        <v>208</v>
      </c>
      <c r="R26" t="s">
        <v>234</v>
      </c>
      <c r="Z26" s="15" t="s">
        <v>30</v>
      </c>
      <c r="AA26" s="3">
        <v>1</v>
      </c>
      <c r="AB26" s="3">
        <v>1</v>
      </c>
      <c r="AC26" s="3"/>
      <c r="AD26" s="3"/>
      <c r="AE26" s="3">
        <v>1</v>
      </c>
      <c r="AF26" s="3">
        <v>1</v>
      </c>
      <c r="AK26" s="4" t="s">
        <v>83</v>
      </c>
      <c r="AL26" s="3">
        <v>3</v>
      </c>
    </row>
    <row r="27" spans="1:38" x14ac:dyDescent="0.25">
      <c r="A27" s="15" t="s">
        <v>48</v>
      </c>
      <c r="B27" s="3">
        <v>1</v>
      </c>
      <c r="C27" s="3">
        <v>1</v>
      </c>
      <c r="D27" s="3">
        <v>1</v>
      </c>
      <c r="H27" s="1" t="s">
        <v>208</v>
      </c>
      <c r="I27" t="s">
        <v>188</v>
      </c>
      <c r="J27" t="s">
        <v>20</v>
      </c>
      <c r="K27" t="s">
        <v>38</v>
      </c>
      <c r="L27" t="s">
        <v>67</v>
      </c>
      <c r="M27" t="s">
        <v>90</v>
      </c>
      <c r="N27" t="s">
        <v>56</v>
      </c>
      <c r="O27" t="s">
        <v>209</v>
      </c>
      <c r="Q27" s="2" t="s">
        <v>21</v>
      </c>
      <c r="R27" s="3">
        <v>49</v>
      </c>
      <c r="Z27" s="4" t="s">
        <v>47</v>
      </c>
      <c r="AA27" s="3">
        <v>32</v>
      </c>
      <c r="AB27" s="3">
        <v>32</v>
      </c>
      <c r="AC27" s="3">
        <v>5</v>
      </c>
      <c r="AD27" s="3">
        <v>5</v>
      </c>
      <c r="AE27" s="3">
        <v>37</v>
      </c>
      <c r="AF27" s="3">
        <v>37</v>
      </c>
      <c r="AK27" s="4" t="s">
        <v>39</v>
      </c>
      <c r="AL27" s="3">
        <v>1</v>
      </c>
    </row>
    <row r="28" spans="1:38" x14ac:dyDescent="0.25">
      <c r="A28" s="16" t="s">
        <v>21</v>
      </c>
      <c r="B28" s="3">
        <v>1</v>
      </c>
      <c r="C28" s="3">
        <v>1</v>
      </c>
      <c r="D28" s="3">
        <v>1</v>
      </c>
      <c r="H28" s="2" t="s">
        <v>62</v>
      </c>
      <c r="I28" s="3"/>
      <c r="J28" s="3">
        <v>6</v>
      </c>
      <c r="K28" s="3">
        <v>1</v>
      </c>
      <c r="L28" s="3">
        <v>2</v>
      </c>
      <c r="M28" s="3">
        <v>5</v>
      </c>
      <c r="N28" s="3">
        <v>3</v>
      </c>
      <c r="O28" s="3">
        <v>17</v>
      </c>
      <c r="Q28" s="4" t="s">
        <v>70</v>
      </c>
      <c r="R28" s="3">
        <v>26</v>
      </c>
      <c r="Z28" s="15" t="s">
        <v>48</v>
      </c>
      <c r="AA28" s="3">
        <v>4</v>
      </c>
      <c r="AB28" s="3">
        <v>4</v>
      </c>
      <c r="AC28" s="3">
        <v>1</v>
      </c>
      <c r="AD28" s="3">
        <v>1</v>
      </c>
      <c r="AE28" s="3">
        <v>5</v>
      </c>
      <c r="AF28" s="3">
        <v>5</v>
      </c>
      <c r="AK28" s="4" t="s">
        <v>34</v>
      </c>
      <c r="AL28" s="3">
        <v>2</v>
      </c>
    </row>
    <row r="29" spans="1:38" x14ac:dyDescent="0.25">
      <c r="A29" s="15" t="s">
        <v>30</v>
      </c>
      <c r="B29" s="3">
        <v>1</v>
      </c>
      <c r="C29" s="3">
        <v>1</v>
      </c>
      <c r="D29" s="3">
        <v>1</v>
      </c>
      <c r="H29" s="2" t="s">
        <v>76</v>
      </c>
      <c r="I29" s="3"/>
      <c r="J29" s="3">
        <v>6</v>
      </c>
      <c r="K29" s="3">
        <v>1</v>
      </c>
      <c r="L29" s="3">
        <v>4</v>
      </c>
      <c r="M29" s="3">
        <v>4</v>
      </c>
      <c r="N29" s="3">
        <v>2</v>
      </c>
      <c r="O29" s="3">
        <v>17</v>
      </c>
      <c r="Q29" s="4" t="s">
        <v>46</v>
      </c>
      <c r="R29" s="3">
        <v>3</v>
      </c>
      <c r="Z29" s="15" t="s">
        <v>77</v>
      </c>
      <c r="AA29" s="3">
        <v>18</v>
      </c>
      <c r="AB29" s="3">
        <v>18</v>
      </c>
      <c r="AC29" s="3">
        <v>3</v>
      </c>
      <c r="AD29" s="3">
        <v>3</v>
      </c>
      <c r="AE29" s="3">
        <v>21</v>
      </c>
      <c r="AF29" s="3">
        <v>21</v>
      </c>
      <c r="AK29" s="4" t="s">
        <v>232</v>
      </c>
      <c r="AL29" s="3"/>
    </row>
    <row r="30" spans="1:38" x14ac:dyDescent="0.25">
      <c r="A30" s="16" t="s">
        <v>21</v>
      </c>
      <c r="B30" s="3">
        <v>1</v>
      </c>
      <c r="C30" s="3">
        <v>1</v>
      </c>
      <c r="D30" s="3">
        <v>1</v>
      </c>
      <c r="H30" s="2" t="s">
        <v>28</v>
      </c>
      <c r="I30" s="3">
        <v>2</v>
      </c>
      <c r="J30" s="3">
        <v>10</v>
      </c>
      <c r="K30" s="3">
        <v>3</v>
      </c>
      <c r="L30" s="3">
        <v>3</v>
      </c>
      <c r="M30" s="3">
        <v>1</v>
      </c>
      <c r="N30" s="3"/>
      <c r="O30" s="3">
        <v>19</v>
      </c>
      <c r="Q30" s="4" t="s">
        <v>162</v>
      </c>
      <c r="R30" s="3">
        <v>1</v>
      </c>
      <c r="Z30" s="15" t="s">
        <v>30</v>
      </c>
      <c r="AA30" s="3">
        <v>10</v>
      </c>
      <c r="AB30" s="3">
        <v>10</v>
      </c>
      <c r="AC30" s="3">
        <v>1</v>
      </c>
      <c r="AD30" s="3">
        <v>1</v>
      </c>
      <c r="AE30" s="3">
        <v>11</v>
      </c>
      <c r="AF30" s="3">
        <v>11</v>
      </c>
      <c r="AK30" s="2" t="s">
        <v>90</v>
      </c>
      <c r="AL30" s="3">
        <v>9</v>
      </c>
    </row>
    <row r="31" spans="1:38" x14ac:dyDescent="0.25">
      <c r="A31" s="4" t="s">
        <v>47</v>
      </c>
      <c r="B31" s="3">
        <v>14</v>
      </c>
      <c r="C31" s="3">
        <v>14</v>
      </c>
      <c r="D31" s="3">
        <v>14</v>
      </c>
      <c r="H31" s="2" t="s">
        <v>81</v>
      </c>
      <c r="I31" s="3"/>
      <c r="J31" s="3">
        <v>5</v>
      </c>
      <c r="K31" s="3"/>
      <c r="L31" s="3">
        <v>1</v>
      </c>
      <c r="M31" s="3">
        <v>1</v>
      </c>
      <c r="N31" s="3"/>
      <c r="O31" s="3">
        <v>7</v>
      </c>
      <c r="Q31" s="4" t="s">
        <v>135</v>
      </c>
      <c r="R31" s="3">
        <v>2</v>
      </c>
      <c r="Z31" s="4" t="s">
        <v>29</v>
      </c>
      <c r="AA31" s="3">
        <v>4</v>
      </c>
      <c r="AB31" s="3">
        <v>4</v>
      </c>
      <c r="AC31" s="3">
        <v>3</v>
      </c>
      <c r="AD31" s="3">
        <v>3</v>
      </c>
      <c r="AE31" s="3">
        <v>7</v>
      </c>
      <c r="AF31" s="3">
        <v>7</v>
      </c>
      <c r="AK31" s="4" t="s">
        <v>137</v>
      </c>
      <c r="AL31" s="3">
        <v>2</v>
      </c>
    </row>
    <row r="32" spans="1:38" x14ac:dyDescent="0.25">
      <c r="A32" s="15" t="s">
        <v>48</v>
      </c>
      <c r="B32" s="3">
        <v>3</v>
      </c>
      <c r="C32" s="3">
        <v>3</v>
      </c>
      <c r="D32" s="3">
        <v>3</v>
      </c>
      <c r="H32" s="2" t="s">
        <v>209</v>
      </c>
      <c r="I32" s="3">
        <v>2</v>
      </c>
      <c r="J32" s="3">
        <v>27</v>
      </c>
      <c r="K32" s="3">
        <v>5</v>
      </c>
      <c r="L32" s="3">
        <v>10</v>
      </c>
      <c r="M32" s="3">
        <v>11</v>
      </c>
      <c r="N32" s="3">
        <v>5</v>
      </c>
      <c r="O32" s="3">
        <v>60</v>
      </c>
      <c r="Q32" s="4" t="s">
        <v>27</v>
      </c>
      <c r="R32" s="3">
        <v>2</v>
      </c>
      <c r="Z32" s="15" t="s">
        <v>77</v>
      </c>
      <c r="AA32" s="3">
        <v>1</v>
      </c>
      <c r="AB32" s="3">
        <v>1</v>
      </c>
      <c r="AC32" s="3"/>
      <c r="AD32" s="3"/>
      <c r="AE32" s="3">
        <v>1</v>
      </c>
      <c r="AF32" s="3">
        <v>1</v>
      </c>
      <c r="AK32" s="4" t="s">
        <v>39</v>
      </c>
      <c r="AL32" s="3">
        <v>1</v>
      </c>
    </row>
    <row r="33" spans="1:38" x14ac:dyDescent="0.25">
      <c r="A33" s="16" t="s">
        <v>21</v>
      </c>
      <c r="B33" s="3">
        <v>2</v>
      </c>
      <c r="C33" s="3">
        <v>2</v>
      </c>
      <c r="D33" s="3">
        <v>2</v>
      </c>
      <c r="Q33" s="4" t="s">
        <v>113</v>
      </c>
      <c r="R33" s="3">
        <v>13</v>
      </c>
      <c r="Z33" s="15" t="s">
        <v>30</v>
      </c>
      <c r="AA33" s="3">
        <v>3</v>
      </c>
      <c r="AB33" s="3">
        <v>3</v>
      </c>
      <c r="AC33" s="3">
        <v>3</v>
      </c>
      <c r="AD33" s="3">
        <v>3</v>
      </c>
      <c r="AE33" s="3">
        <v>6</v>
      </c>
      <c r="AF33" s="3">
        <v>6</v>
      </c>
      <c r="AK33" s="4" t="s">
        <v>34</v>
      </c>
      <c r="AL33" s="3">
        <v>1</v>
      </c>
    </row>
    <row r="34" spans="1:38" x14ac:dyDescent="0.25">
      <c r="A34" s="16" t="s">
        <v>57</v>
      </c>
      <c r="B34" s="3">
        <v>1</v>
      </c>
      <c r="C34" s="3">
        <v>1</v>
      </c>
      <c r="D34" s="3">
        <v>1</v>
      </c>
      <c r="Q34" s="4" t="s">
        <v>168</v>
      </c>
      <c r="R34" s="3">
        <v>2</v>
      </c>
      <c r="Z34" s="4" t="s">
        <v>232</v>
      </c>
      <c r="AA34" s="3"/>
      <c r="AB34" s="3"/>
      <c r="AC34" s="3"/>
      <c r="AD34" s="3"/>
      <c r="AE34" s="3"/>
      <c r="AF34" s="3"/>
      <c r="AK34" s="4" t="s">
        <v>115</v>
      </c>
      <c r="AL34" s="3">
        <v>1</v>
      </c>
    </row>
    <row r="35" spans="1:38" x14ac:dyDescent="0.25">
      <c r="A35" s="15" t="s">
        <v>77</v>
      </c>
      <c r="B35" s="3">
        <v>8</v>
      </c>
      <c r="C35" s="3">
        <v>8</v>
      </c>
      <c r="D35" s="3">
        <v>8</v>
      </c>
      <c r="Q35" s="2" t="s">
        <v>57</v>
      </c>
      <c r="R35" s="3">
        <v>11</v>
      </c>
      <c r="Z35" s="15" t="s">
        <v>232</v>
      </c>
      <c r="AA35" s="3"/>
      <c r="AB35" s="3"/>
      <c r="AC35" s="3"/>
      <c r="AD35" s="3"/>
      <c r="AE35" s="3"/>
      <c r="AF35" s="3"/>
      <c r="AK35" s="4" t="s">
        <v>124</v>
      </c>
      <c r="AL35" s="3">
        <v>2</v>
      </c>
    </row>
    <row r="36" spans="1:38" x14ac:dyDescent="0.25">
      <c r="A36" s="16" t="s">
        <v>21</v>
      </c>
      <c r="B36" s="3">
        <v>6</v>
      </c>
      <c r="C36" s="3">
        <v>6</v>
      </c>
      <c r="D36" s="3">
        <v>6</v>
      </c>
      <c r="Q36" s="4" t="s">
        <v>70</v>
      </c>
      <c r="R36" s="3">
        <v>3</v>
      </c>
      <c r="Z36" s="2" t="s">
        <v>73</v>
      </c>
      <c r="AA36" s="3">
        <v>4</v>
      </c>
      <c r="AB36" s="3">
        <v>4</v>
      </c>
      <c r="AC36" s="3"/>
      <c r="AD36" s="3"/>
      <c r="AE36" s="3">
        <v>4</v>
      </c>
      <c r="AF36" s="3">
        <v>4</v>
      </c>
      <c r="AK36" s="4" t="s">
        <v>147</v>
      </c>
      <c r="AL36" s="3">
        <v>2</v>
      </c>
    </row>
    <row r="37" spans="1:38" x14ac:dyDescent="0.25">
      <c r="A37" s="16" t="s">
        <v>57</v>
      </c>
      <c r="B37" s="3">
        <v>2</v>
      </c>
      <c r="C37" s="3">
        <v>2</v>
      </c>
      <c r="D37" s="3">
        <v>2</v>
      </c>
      <c r="Q37" s="4" t="s">
        <v>46</v>
      </c>
      <c r="R37" s="3">
        <v>1</v>
      </c>
      <c r="Z37" s="4" t="s">
        <v>47</v>
      </c>
      <c r="AA37" s="3">
        <v>3</v>
      </c>
      <c r="AB37" s="3">
        <v>3</v>
      </c>
      <c r="AC37" s="3"/>
      <c r="AD37" s="3"/>
      <c r="AE37" s="3">
        <v>3</v>
      </c>
      <c r="AF37" s="3">
        <v>3</v>
      </c>
      <c r="AK37" s="4" t="s">
        <v>232</v>
      </c>
      <c r="AL37" s="3"/>
    </row>
    <row r="38" spans="1:38" x14ac:dyDescent="0.25">
      <c r="A38" s="15" t="s">
        <v>30</v>
      </c>
      <c r="B38" s="3">
        <v>3</v>
      </c>
      <c r="C38" s="3">
        <v>3</v>
      </c>
      <c r="D38" s="3">
        <v>3</v>
      </c>
      <c r="Q38" s="4" t="s">
        <v>93</v>
      </c>
      <c r="R38" s="3">
        <v>2</v>
      </c>
      <c r="Z38" s="15" t="s">
        <v>77</v>
      </c>
      <c r="AA38" s="3">
        <v>3</v>
      </c>
      <c r="AB38" s="3">
        <v>3</v>
      </c>
      <c r="AC38" s="3"/>
      <c r="AD38" s="3"/>
      <c r="AE38" s="3">
        <v>3</v>
      </c>
      <c r="AF38" s="3">
        <v>3</v>
      </c>
      <c r="AK38" s="2" t="s">
        <v>56</v>
      </c>
      <c r="AL38" s="3">
        <v>5</v>
      </c>
    </row>
    <row r="39" spans="1:38" x14ac:dyDescent="0.25">
      <c r="A39" s="16" t="s">
        <v>21</v>
      </c>
      <c r="B39" s="3">
        <v>3</v>
      </c>
      <c r="C39" s="3">
        <v>3</v>
      </c>
      <c r="D39" s="3">
        <v>3</v>
      </c>
      <c r="Q39" s="4" t="s">
        <v>162</v>
      </c>
      <c r="R39" s="3">
        <v>1</v>
      </c>
      <c r="Z39" s="4" t="s">
        <v>29</v>
      </c>
      <c r="AA39" s="3">
        <v>1</v>
      </c>
      <c r="AB39" s="3">
        <v>1</v>
      </c>
      <c r="AC39" s="3"/>
      <c r="AD39" s="3"/>
      <c r="AE39" s="3">
        <v>1</v>
      </c>
      <c r="AF39" s="3">
        <v>1</v>
      </c>
      <c r="AK39" s="4" t="s">
        <v>52</v>
      </c>
      <c r="AL39" s="3">
        <v>2</v>
      </c>
    </row>
    <row r="40" spans="1:38" x14ac:dyDescent="0.25">
      <c r="A40" s="4" t="s">
        <v>29</v>
      </c>
      <c r="B40" s="3">
        <v>1</v>
      </c>
      <c r="C40" s="3">
        <v>1</v>
      </c>
      <c r="D40" s="3">
        <v>1</v>
      </c>
      <c r="Q40" s="4" t="s">
        <v>113</v>
      </c>
      <c r="R40" s="3">
        <v>1</v>
      </c>
      <c r="Z40" s="15" t="s">
        <v>30</v>
      </c>
      <c r="AA40" s="3">
        <v>1</v>
      </c>
      <c r="AB40" s="3">
        <v>1</v>
      </c>
      <c r="AC40" s="3"/>
      <c r="AD40" s="3"/>
      <c r="AE40" s="3">
        <v>1</v>
      </c>
      <c r="AF40" s="3">
        <v>1</v>
      </c>
      <c r="AK40" s="4" t="s">
        <v>83</v>
      </c>
      <c r="AL40" s="3">
        <v>1</v>
      </c>
    </row>
    <row r="41" spans="1:38" x14ac:dyDescent="0.25">
      <c r="A41" s="15" t="s">
        <v>30</v>
      </c>
      <c r="B41" s="3">
        <v>1</v>
      </c>
      <c r="C41" s="3">
        <v>1</v>
      </c>
      <c r="D41" s="3">
        <v>1</v>
      </c>
      <c r="Q41" s="4" t="s">
        <v>168</v>
      </c>
      <c r="R41" s="3">
        <v>3</v>
      </c>
      <c r="Z41" s="2" t="s">
        <v>79</v>
      </c>
      <c r="AA41" s="3">
        <v>2</v>
      </c>
      <c r="AB41" s="3">
        <v>2</v>
      </c>
      <c r="AC41" s="3">
        <v>3</v>
      </c>
      <c r="AD41" s="3">
        <v>3</v>
      </c>
      <c r="AE41" s="3">
        <v>5</v>
      </c>
      <c r="AF41" s="3">
        <v>5</v>
      </c>
      <c r="AK41" s="4" t="s">
        <v>34</v>
      </c>
      <c r="AL41" s="3">
        <v>2</v>
      </c>
    </row>
    <row r="42" spans="1:38" x14ac:dyDescent="0.25">
      <c r="A42" s="16" t="s">
        <v>57</v>
      </c>
      <c r="B42" s="3">
        <v>1</v>
      </c>
      <c r="C42" s="3">
        <v>1</v>
      </c>
      <c r="D42" s="3">
        <v>1</v>
      </c>
      <c r="Q42" s="2" t="s">
        <v>209</v>
      </c>
      <c r="R42" s="3">
        <v>60</v>
      </c>
      <c r="Z42" s="4" t="s">
        <v>47</v>
      </c>
      <c r="AA42" s="3"/>
      <c r="AB42" s="3"/>
      <c r="AC42" s="3">
        <v>2</v>
      </c>
      <c r="AD42" s="3">
        <v>2</v>
      </c>
      <c r="AE42" s="3">
        <v>2</v>
      </c>
      <c r="AF42" s="3">
        <v>2</v>
      </c>
      <c r="AK42" s="2" t="s">
        <v>209</v>
      </c>
      <c r="AL42" s="3">
        <v>54</v>
      </c>
    </row>
    <row r="43" spans="1:38" x14ac:dyDescent="0.25">
      <c r="A43" s="2" t="s">
        <v>76</v>
      </c>
      <c r="B43" s="3">
        <v>17</v>
      </c>
      <c r="C43" s="3">
        <v>17</v>
      </c>
      <c r="D43" s="3">
        <v>17</v>
      </c>
      <c r="Z43" s="15" t="s">
        <v>77</v>
      </c>
      <c r="AA43" s="3"/>
      <c r="AB43" s="3"/>
      <c r="AC43" s="3">
        <v>1</v>
      </c>
      <c r="AD43" s="3">
        <v>1</v>
      </c>
      <c r="AE43" s="3">
        <v>1</v>
      </c>
      <c r="AF43" s="3">
        <v>1</v>
      </c>
    </row>
    <row r="44" spans="1:38" x14ac:dyDescent="0.25">
      <c r="A44" s="4" t="s">
        <v>47</v>
      </c>
      <c r="B44" s="3">
        <v>15</v>
      </c>
      <c r="C44" s="3">
        <v>15</v>
      </c>
      <c r="D44" s="3">
        <v>15</v>
      </c>
      <c r="Z44" s="15" t="s">
        <v>30</v>
      </c>
      <c r="AA44" s="3"/>
      <c r="AB44" s="3"/>
      <c r="AC44" s="3">
        <v>1</v>
      </c>
      <c r="AD44" s="3">
        <v>1</v>
      </c>
      <c r="AE44" s="3">
        <v>1</v>
      </c>
      <c r="AF44" s="3">
        <v>1</v>
      </c>
    </row>
    <row r="45" spans="1:38" x14ac:dyDescent="0.25">
      <c r="A45" s="15" t="s">
        <v>48</v>
      </c>
      <c r="B45" s="3">
        <v>1</v>
      </c>
      <c r="C45" s="3">
        <v>1</v>
      </c>
      <c r="D45" s="3">
        <v>1</v>
      </c>
      <c r="Z45" s="4" t="s">
        <v>29</v>
      </c>
      <c r="AA45" s="3">
        <v>2</v>
      </c>
      <c r="AB45" s="3">
        <v>2</v>
      </c>
      <c r="AC45" s="3">
        <v>1</v>
      </c>
      <c r="AD45" s="3">
        <v>1</v>
      </c>
      <c r="AE45" s="3">
        <v>3</v>
      </c>
      <c r="AF45" s="3">
        <v>3</v>
      </c>
    </row>
    <row r="46" spans="1:38" x14ac:dyDescent="0.25">
      <c r="A46" s="16" t="s">
        <v>21</v>
      </c>
      <c r="B46" s="3">
        <v>1</v>
      </c>
      <c r="C46" s="3">
        <v>1</v>
      </c>
      <c r="D46" s="3">
        <v>1</v>
      </c>
      <c r="Z46" s="15" t="s">
        <v>77</v>
      </c>
      <c r="AA46" s="3"/>
      <c r="AB46" s="3"/>
      <c r="AC46" s="3">
        <v>1</v>
      </c>
      <c r="AD46" s="3">
        <v>1</v>
      </c>
      <c r="AE46" s="3">
        <v>1</v>
      </c>
      <c r="AF46" s="3">
        <v>1</v>
      </c>
    </row>
    <row r="47" spans="1:38" x14ac:dyDescent="0.25">
      <c r="A47" s="15" t="s">
        <v>77</v>
      </c>
      <c r="B47" s="3">
        <v>10</v>
      </c>
      <c r="C47" s="3">
        <v>10</v>
      </c>
      <c r="D47" s="3">
        <v>10</v>
      </c>
      <c r="Z47" s="15" t="s">
        <v>30</v>
      </c>
      <c r="AA47" s="3">
        <v>2</v>
      </c>
      <c r="AB47" s="3">
        <v>2</v>
      </c>
      <c r="AC47" s="3"/>
      <c r="AD47" s="3"/>
      <c r="AE47" s="3">
        <v>2</v>
      </c>
      <c r="AF47" s="3">
        <v>2</v>
      </c>
    </row>
    <row r="48" spans="1:38" x14ac:dyDescent="0.25">
      <c r="A48" s="16" t="s">
        <v>21</v>
      </c>
      <c r="B48" s="3">
        <v>10</v>
      </c>
      <c r="C48" s="3">
        <v>10</v>
      </c>
      <c r="D48" s="3">
        <v>10</v>
      </c>
      <c r="Z48" s="2" t="s">
        <v>37</v>
      </c>
      <c r="AA48" s="3">
        <v>3</v>
      </c>
      <c r="AB48" s="3">
        <v>2</v>
      </c>
      <c r="AC48" s="3"/>
      <c r="AD48" s="3"/>
      <c r="AE48" s="3">
        <v>3</v>
      </c>
      <c r="AF48" s="3">
        <v>2</v>
      </c>
    </row>
    <row r="49" spans="1:32" x14ac:dyDescent="0.25">
      <c r="A49" s="15" t="s">
        <v>30</v>
      </c>
      <c r="B49" s="3">
        <v>4</v>
      </c>
      <c r="C49" s="3">
        <v>4</v>
      </c>
      <c r="D49" s="3">
        <v>4</v>
      </c>
      <c r="Z49" s="4" t="s">
        <v>71</v>
      </c>
      <c r="AA49" s="3">
        <v>2</v>
      </c>
      <c r="AB49" s="3"/>
      <c r="AC49" s="3"/>
      <c r="AD49" s="3"/>
      <c r="AE49" s="3">
        <v>2</v>
      </c>
      <c r="AF49" s="3"/>
    </row>
    <row r="50" spans="1:32" x14ac:dyDescent="0.25">
      <c r="A50" s="16" t="s">
        <v>21</v>
      </c>
      <c r="B50" s="3">
        <v>4</v>
      </c>
      <c r="C50" s="3">
        <v>4</v>
      </c>
      <c r="D50" s="3">
        <v>4</v>
      </c>
      <c r="Z50" s="15" t="s">
        <v>232</v>
      </c>
      <c r="AA50" s="3">
        <v>2</v>
      </c>
      <c r="AB50" s="3"/>
      <c r="AC50" s="3"/>
      <c r="AD50" s="3"/>
      <c r="AE50" s="3">
        <v>2</v>
      </c>
      <c r="AF50" s="3"/>
    </row>
    <row r="51" spans="1:32" x14ac:dyDescent="0.25">
      <c r="A51" s="4" t="s">
        <v>29</v>
      </c>
      <c r="B51" s="3">
        <v>2</v>
      </c>
      <c r="C51" s="3">
        <v>2</v>
      </c>
      <c r="D51" s="3">
        <v>2</v>
      </c>
      <c r="Z51" s="4" t="s">
        <v>47</v>
      </c>
      <c r="AA51" s="3">
        <v>1</v>
      </c>
      <c r="AB51" s="3">
        <v>1</v>
      </c>
      <c r="AC51" s="3"/>
      <c r="AD51" s="3"/>
      <c r="AE51" s="3">
        <v>1</v>
      </c>
      <c r="AF51" s="3">
        <v>1</v>
      </c>
    </row>
    <row r="52" spans="1:32" x14ac:dyDescent="0.25">
      <c r="A52" s="15" t="s">
        <v>77</v>
      </c>
      <c r="B52" s="3">
        <v>1</v>
      </c>
      <c r="C52" s="3">
        <v>1</v>
      </c>
      <c r="D52" s="3">
        <v>1</v>
      </c>
      <c r="Z52" s="15" t="s">
        <v>30</v>
      </c>
      <c r="AA52" s="3">
        <v>1</v>
      </c>
      <c r="AB52" s="3">
        <v>1</v>
      </c>
      <c r="AC52" s="3"/>
      <c r="AD52" s="3"/>
      <c r="AE52" s="3">
        <v>1</v>
      </c>
      <c r="AF52" s="3">
        <v>1</v>
      </c>
    </row>
    <row r="53" spans="1:32" x14ac:dyDescent="0.25">
      <c r="A53" s="16" t="s">
        <v>21</v>
      </c>
      <c r="B53" s="3">
        <v>1</v>
      </c>
      <c r="C53" s="3">
        <v>1</v>
      </c>
      <c r="D53" s="3">
        <v>1</v>
      </c>
      <c r="Z53" s="4" t="s">
        <v>232</v>
      </c>
      <c r="AA53" s="3"/>
      <c r="AB53" s="3">
        <v>1</v>
      </c>
      <c r="AC53" s="3"/>
      <c r="AD53" s="3"/>
      <c r="AE53" s="3"/>
      <c r="AF53" s="3">
        <v>1</v>
      </c>
    </row>
    <row r="54" spans="1:32" x14ac:dyDescent="0.25">
      <c r="A54" s="15" t="s">
        <v>30</v>
      </c>
      <c r="B54" s="3">
        <v>1</v>
      </c>
      <c r="C54" s="3">
        <v>1</v>
      </c>
      <c r="D54" s="3">
        <v>1</v>
      </c>
      <c r="Z54" s="15" t="s">
        <v>30</v>
      </c>
      <c r="AA54" s="3"/>
      <c r="AB54" s="3">
        <v>1</v>
      </c>
      <c r="AC54" s="3"/>
      <c r="AD54" s="3"/>
      <c r="AE54" s="3"/>
      <c r="AF54" s="3">
        <v>1</v>
      </c>
    </row>
    <row r="55" spans="1:32" x14ac:dyDescent="0.25">
      <c r="A55" s="16" t="s">
        <v>21</v>
      </c>
      <c r="B55" s="3">
        <v>1</v>
      </c>
      <c r="C55" s="3">
        <v>1</v>
      </c>
      <c r="D55" s="3">
        <v>1</v>
      </c>
      <c r="Z55" s="2" t="s">
        <v>209</v>
      </c>
      <c r="AA55" s="3">
        <v>47</v>
      </c>
      <c r="AB55" s="3">
        <v>46</v>
      </c>
      <c r="AC55" s="3">
        <v>11</v>
      </c>
      <c r="AD55" s="3">
        <v>11</v>
      </c>
      <c r="AE55" s="3">
        <v>58</v>
      </c>
      <c r="AF55" s="3">
        <v>57</v>
      </c>
    </row>
    <row r="56" spans="1:32" x14ac:dyDescent="0.25">
      <c r="A56" s="2" t="s">
        <v>28</v>
      </c>
      <c r="B56" s="3">
        <v>19</v>
      </c>
      <c r="C56" s="3">
        <v>18</v>
      </c>
      <c r="D56" s="3">
        <v>18</v>
      </c>
    </row>
    <row r="57" spans="1:32" x14ac:dyDescent="0.25">
      <c r="A57" s="4" t="s">
        <v>71</v>
      </c>
      <c r="B57" s="3">
        <v>1</v>
      </c>
      <c r="C57" s="3">
        <v>1</v>
      </c>
      <c r="D57" s="3"/>
    </row>
    <row r="58" spans="1:32" x14ac:dyDescent="0.25">
      <c r="A58" s="15" t="s">
        <v>232</v>
      </c>
      <c r="B58" s="3">
        <v>1</v>
      </c>
      <c r="C58" s="3">
        <v>1</v>
      </c>
      <c r="D58" s="3"/>
    </row>
    <row r="59" spans="1:32" x14ac:dyDescent="0.25">
      <c r="A59" s="16" t="s">
        <v>21</v>
      </c>
      <c r="B59" s="3">
        <v>1</v>
      </c>
      <c r="C59" s="3">
        <v>1</v>
      </c>
      <c r="D59" s="3"/>
    </row>
    <row r="60" spans="1:32" x14ac:dyDescent="0.25">
      <c r="A60" s="4" t="s">
        <v>47</v>
      </c>
      <c r="B60" s="3">
        <v>9</v>
      </c>
      <c r="C60" s="3">
        <v>9</v>
      </c>
      <c r="D60" s="3">
        <v>9</v>
      </c>
    </row>
    <row r="61" spans="1:32" x14ac:dyDescent="0.25">
      <c r="A61" s="15" t="s">
        <v>48</v>
      </c>
      <c r="B61" s="3">
        <v>1</v>
      </c>
      <c r="C61" s="3">
        <v>1</v>
      </c>
      <c r="D61" s="3">
        <v>1</v>
      </c>
    </row>
    <row r="62" spans="1:32" x14ac:dyDescent="0.25">
      <c r="A62" s="16" t="s">
        <v>21</v>
      </c>
      <c r="B62" s="3">
        <v>1</v>
      </c>
      <c r="C62" s="3">
        <v>1</v>
      </c>
      <c r="D62" s="3">
        <v>1</v>
      </c>
    </row>
    <row r="63" spans="1:32" x14ac:dyDescent="0.25">
      <c r="A63" s="15" t="s">
        <v>77</v>
      </c>
      <c r="B63" s="3">
        <v>5</v>
      </c>
      <c r="C63" s="3">
        <v>5</v>
      </c>
      <c r="D63" s="3">
        <v>5</v>
      </c>
    </row>
    <row r="64" spans="1:32" x14ac:dyDescent="0.25">
      <c r="A64" s="16" t="s">
        <v>21</v>
      </c>
      <c r="B64" s="3">
        <v>4</v>
      </c>
      <c r="C64" s="3">
        <v>4</v>
      </c>
      <c r="D64" s="3">
        <v>4</v>
      </c>
    </row>
    <row r="65" spans="1:4" x14ac:dyDescent="0.25">
      <c r="A65" s="16" t="s">
        <v>57</v>
      </c>
      <c r="B65" s="3">
        <v>1</v>
      </c>
      <c r="C65" s="3">
        <v>1</v>
      </c>
      <c r="D65" s="3">
        <v>1</v>
      </c>
    </row>
    <row r="66" spans="1:4" x14ac:dyDescent="0.25">
      <c r="A66" s="15" t="s">
        <v>30</v>
      </c>
      <c r="B66" s="3">
        <v>3</v>
      </c>
      <c r="C66" s="3">
        <v>3</v>
      </c>
      <c r="D66" s="3">
        <v>3</v>
      </c>
    </row>
    <row r="67" spans="1:4" x14ac:dyDescent="0.25">
      <c r="A67" s="16" t="s">
        <v>21</v>
      </c>
      <c r="B67" s="3">
        <v>2</v>
      </c>
      <c r="C67" s="3">
        <v>2</v>
      </c>
      <c r="D67" s="3">
        <v>2</v>
      </c>
    </row>
    <row r="68" spans="1:4" x14ac:dyDescent="0.25">
      <c r="A68" s="16" t="s">
        <v>57</v>
      </c>
      <c r="B68" s="3">
        <v>1</v>
      </c>
      <c r="C68" s="3">
        <v>1</v>
      </c>
      <c r="D68" s="3">
        <v>1</v>
      </c>
    </row>
    <row r="69" spans="1:4" x14ac:dyDescent="0.25">
      <c r="A69" s="4" t="s">
        <v>29</v>
      </c>
      <c r="B69" s="3">
        <v>8</v>
      </c>
      <c r="C69" s="3">
        <v>8</v>
      </c>
      <c r="D69" s="3">
        <v>8</v>
      </c>
    </row>
    <row r="70" spans="1:4" x14ac:dyDescent="0.25">
      <c r="A70" s="15" t="s">
        <v>77</v>
      </c>
      <c r="B70" s="3">
        <v>1</v>
      </c>
      <c r="C70" s="3">
        <v>1</v>
      </c>
      <c r="D70" s="3">
        <v>1</v>
      </c>
    </row>
    <row r="71" spans="1:4" x14ac:dyDescent="0.25">
      <c r="A71" s="16" t="s">
        <v>57</v>
      </c>
      <c r="B71" s="3">
        <v>1</v>
      </c>
      <c r="C71" s="3">
        <v>1</v>
      </c>
      <c r="D71" s="3">
        <v>1</v>
      </c>
    </row>
    <row r="72" spans="1:4" x14ac:dyDescent="0.25">
      <c r="A72" s="15" t="s">
        <v>30</v>
      </c>
      <c r="B72" s="3">
        <v>7</v>
      </c>
      <c r="C72" s="3">
        <v>7</v>
      </c>
      <c r="D72" s="3">
        <v>7</v>
      </c>
    </row>
    <row r="73" spans="1:4" x14ac:dyDescent="0.25">
      <c r="A73" s="16" t="s">
        <v>21</v>
      </c>
      <c r="B73" s="3">
        <v>5</v>
      </c>
      <c r="C73" s="3">
        <v>5</v>
      </c>
      <c r="D73" s="3">
        <v>5</v>
      </c>
    </row>
    <row r="74" spans="1:4" x14ac:dyDescent="0.25">
      <c r="A74" s="16" t="s">
        <v>57</v>
      </c>
      <c r="B74" s="3">
        <v>2</v>
      </c>
      <c r="C74" s="3">
        <v>2</v>
      </c>
      <c r="D74" s="3">
        <v>2</v>
      </c>
    </row>
    <row r="75" spans="1:4" x14ac:dyDescent="0.25">
      <c r="A75" s="4" t="s">
        <v>232</v>
      </c>
      <c r="B75" s="3">
        <v>1</v>
      </c>
      <c r="C75" s="3"/>
      <c r="D75" s="3">
        <v>1</v>
      </c>
    </row>
    <row r="76" spans="1:4" x14ac:dyDescent="0.25">
      <c r="A76" s="15" t="s">
        <v>30</v>
      </c>
      <c r="B76" s="3">
        <v>1</v>
      </c>
      <c r="C76" s="3"/>
      <c r="D76" s="3">
        <v>1</v>
      </c>
    </row>
    <row r="77" spans="1:4" x14ac:dyDescent="0.25">
      <c r="A77" s="16" t="s">
        <v>21</v>
      </c>
      <c r="B77" s="3">
        <v>1</v>
      </c>
      <c r="C77" s="3"/>
      <c r="D77" s="3">
        <v>1</v>
      </c>
    </row>
    <row r="78" spans="1:4" x14ac:dyDescent="0.25">
      <c r="A78" s="2" t="s">
        <v>81</v>
      </c>
      <c r="B78" s="3">
        <v>7</v>
      </c>
      <c r="C78" s="3">
        <v>6</v>
      </c>
      <c r="D78" s="3">
        <v>5</v>
      </c>
    </row>
    <row r="79" spans="1:4" x14ac:dyDescent="0.25">
      <c r="A79" s="4" t="s">
        <v>71</v>
      </c>
      <c r="B79" s="3">
        <v>1</v>
      </c>
      <c r="C79" s="3">
        <v>1</v>
      </c>
      <c r="D79" s="3"/>
    </row>
    <row r="80" spans="1:4" x14ac:dyDescent="0.25">
      <c r="A80" s="15" t="s">
        <v>232</v>
      </c>
      <c r="B80" s="3">
        <v>1</v>
      </c>
      <c r="C80" s="3">
        <v>1</v>
      </c>
      <c r="D80" s="3"/>
    </row>
    <row r="81" spans="1:4" x14ac:dyDescent="0.25">
      <c r="A81" s="16" t="s">
        <v>21</v>
      </c>
      <c r="B81" s="3">
        <v>1</v>
      </c>
      <c r="C81" s="3">
        <v>1</v>
      </c>
      <c r="D81" s="3"/>
    </row>
    <row r="82" spans="1:4" x14ac:dyDescent="0.25">
      <c r="A82" s="4" t="s">
        <v>47</v>
      </c>
      <c r="B82" s="3">
        <v>5</v>
      </c>
      <c r="C82" s="3">
        <v>5</v>
      </c>
      <c r="D82" s="3">
        <v>5</v>
      </c>
    </row>
    <row r="83" spans="1:4" x14ac:dyDescent="0.25">
      <c r="A83" s="15" t="s">
        <v>77</v>
      </c>
      <c r="B83" s="3">
        <v>2</v>
      </c>
      <c r="C83" s="3">
        <v>2</v>
      </c>
      <c r="D83" s="3">
        <v>2</v>
      </c>
    </row>
    <row r="84" spans="1:4" x14ac:dyDescent="0.25">
      <c r="A84" s="16" t="s">
        <v>21</v>
      </c>
      <c r="B84" s="3">
        <v>1</v>
      </c>
      <c r="C84" s="3">
        <v>1</v>
      </c>
      <c r="D84" s="3">
        <v>1</v>
      </c>
    </row>
    <row r="85" spans="1:4" x14ac:dyDescent="0.25">
      <c r="A85" s="16" t="s">
        <v>57</v>
      </c>
      <c r="B85" s="3">
        <v>1</v>
      </c>
      <c r="C85" s="3">
        <v>1</v>
      </c>
      <c r="D85" s="3">
        <v>1</v>
      </c>
    </row>
    <row r="86" spans="1:4" x14ac:dyDescent="0.25">
      <c r="A86" s="15" t="s">
        <v>30</v>
      </c>
      <c r="B86" s="3">
        <v>3</v>
      </c>
      <c r="C86" s="3">
        <v>3</v>
      </c>
      <c r="D86" s="3">
        <v>3</v>
      </c>
    </row>
    <row r="87" spans="1:4" x14ac:dyDescent="0.25">
      <c r="A87" s="16" t="s">
        <v>21</v>
      </c>
      <c r="B87" s="3">
        <v>2</v>
      </c>
      <c r="C87" s="3">
        <v>2</v>
      </c>
      <c r="D87" s="3">
        <v>2</v>
      </c>
    </row>
    <row r="88" spans="1:4" x14ac:dyDescent="0.25">
      <c r="A88" s="16" t="s">
        <v>57</v>
      </c>
      <c r="B88" s="3">
        <v>1</v>
      </c>
      <c r="C88" s="3">
        <v>1</v>
      </c>
      <c r="D88" s="3">
        <v>1</v>
      </c>
    </row>
    <row r="89" spans="1:4" x14ac:dyDescent="0.25">
      <c r="A89" s="4" t="s">
        <v>232</v>
      </c>
      <c r="B89" s="3">
        <v>1</v>
      </c>
      <c r="C89" s="3"/>
      <c r="D89" s="3"/>
    </row>
    <row r="90" spans="1:4" x14ac:dyDescent="0.25">
      <c r="A90" s="15" t="s">
        <v>232</v>
      </c>
      <c r="B90" s="3">
        <v>1</v>
      </c>
      <c r="C90" s="3"/>
      <c r="D90" s="3"/>
    </row>
    <row r="91" spans="1:4" x14ac:dyDescent="0.25">
      <c r="A91" s="16" t="s">
        <v>21</v>
      </c>
      <c r="B91" s="3">
        <v>1</v>
      </c>
      <c r="C91" s="3"/>
      <c r="D91" s="3"/>
    </row>
    <row r="92" spans="1:4" x14ac:dyDescent="0.25">
      <c r="A92" s="2" t="s">
        <v>209</v>
      </c>
      <c r="B92" s="3">
        <v>60</v>
      </c>
      <c r="C92" s="3">
        <v>58</v>
      </c>
      <c r="D92" s="3">
        <v>57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64"/>
  <sheetViews>
    <sheetView workbookViewId="0">
      <selection activeCell="A2" sqref="A2"/>
    </sheetView>
  </sheetViews>
  <sheetFormatPr defaultRowHeight="15" x14ac:dyDescent="0.25"/>
  <cols>
    <col min="8" max="8" width="13.140625" customWidth="1"/>
    <col min="9" max="9" width="17.28515625" customWidth="1"/>
    <col min="10" max="10" width="20" customWidth="1"/>
    <col min="20" max="20" width="41.140625" customWidth="1"/>
    <col min="22" max="22" width="13.140625"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U1" t="s">
        <v>228</v>
      </c>
      <c r="V1">
        <f>COUNTIF(D:D,"NEGATIVE")</f>
        <v>49</v>
      </c>
      <c r="X1" t="s">
        <v>248</v>
      </c>
    </row>
    <row r="2" spans="1:24" x14ac:dyDescent="0.25">
      <c r="A2" t="s">
        <v>18</v>
      </c>
      <c r="B2" t="s">
        <v>19</v>
      </c>
      <c r="C2" t="s">
        <v>20</v>
      </c>
      <c r="D2" t="s">
        <v>21</v>
      </c>
      <c r="E2" t="s">
        <v>22</v>
      </c>
      <c r="F2" t="s">
        <v>23</v>
      </c>
      <c r="G2" t="s">
        <v>24</v>
      </c>
      <c r="H2" t="s">
        <v>25</v>
      </c>
      <c r="I2" t="s">
        <v>26</v>
      </c>
      <c r="J2" t="s">
        <v>27</v>
      </c>
      <c r="K2" t="s">
        <v>28</v>
      </c>
      <c r="L2" t="s">
        <v>29</v>
      </c>
      <c r="M2" t="s">
        <v>30</v>
      </c>
      <c r="N2" t="s">
        <v>31</v>
      </c>
      <c r="O2" t="s">
        <v>32</v>
      </c>
      <c r="P2" t="s">
        <v>33</v>
      </c>
      <c r="Q2" t="s">
        <v>34</v>
      </c>
      <c r="R2" t="s">
        <v>35</v>
      </c>
      <c r="U2" t="s">
        <v>229</v>
      </c>
      <c r="V2">
        <f>COUNTIF(D:D,"POSITIVE")</f>
        <v>11</v>
      </c>
    </row>
    <row r="3" spans="1:24" x14ac:dyDescent="0.25">
      <c r="A3" t="s">
        <v>36</v>
      </c>
      <c r="B3" t="s">
        <v>37</v>
      </c>
      <c r="C3" t="s">
        <v>38</v>
      </c>
      <c r="D3" t="s">
        <v>21</v>
      </c>
      <c r="E3" t="s">
        <v>22</v>
      </c>
      <c r="F3" t="s">
        <v>23</v>
      </c>
      <c r="G3" t="s">
        <v>24</v>
      </c>
      <c r="H3" t="s">
        <v>25</v>
      </c>
      <c r="I3" t="s">
        <v>26</v>
      </c>
      <c r="J3" t="s">
        <v>27</v>
      </c>
      <c r="K3" t="s">
        <v>28</v>
      </c>
      <c r="L3" t="s">
        <v>29</v>
      </c>
      <c r="M3" t="s">
        <v>30</v>
      </c>
      <c r="N3" t="s">
        <v>31</v>
      </c>
      <c r="O3" t="s">
        <v>32</v>
      </c>
      <c r="P3" t="s">
        <v>33</v>
      </c>
      <c r="Q3" t="s">
        <v>34</v>
      </c>
      <c r="R3" t="s">
        <v>39</v>
      </c>
    </row>
    <row r="4" spans="1:24" x14ac:dyDescent="0.25">
      <c r="A4" t="s">
        <v>40</v>
      </c>
      <c r="B4" t="s">
        <v>19</v>
      </c>
      <c r="C4" t="s">
        <v>20</v>
      </c>
      <c r="D4" t="s">
        <v>21</v>
      </c>
      <c r="E4" t="s">
        <v>41</v>
      </c>
      <c r="F4" t="s">
        <v>42</v>
      </c>
      <c r="G4" t="s">
        <v>24</v>
      </c>
      <c r="H4" t="s">
        <v>44</v>
      </c>
      <c r="I4" t="s">
        <v>45</v>
      </c>
      <c r="J4" t="s">
        <v>46</v>
      </c>
      <c r="K4" t="s">
        <v>28</v>
      </c>
      <c r="L4" t="s">
        <v>47</v>
      </c>
      <c r="M4" t="s">
        <v>48</v>
      </c>
      <c r="N4" t="s">
        <v>49</v>
      </c>
      <c r="O4" t="s">
        <v>50</v>
      </c>
      <c r="P4" t="s">
        <v>51</v>
      </c>
      <c r="Q4" t="s">
        <v>52</v>
      </c>
      <c r="R4" t="s">
        <v>53</v>
      </c>
      <c r="T4">
        <v>47</v>
      </c>
      <c r="U4" t="s">
        <v>54</v>
      </c>
    </row>
    <row r="5" spans="1:24" x14ac:dyDescent="0.25">
      <c r="A5" t="s">
        <v>55</v>
      </c>
      <c r="B5" t="s">
        <v>19</v>
      </c>
      <c r="C5" t="s">
        <v>56</v>
      </c>
      <c r="D5" t="s">
        <v>57</v>
      </c>
      <c r="E5" t="s">
        <v>58</v>
      </c>
      <c r="F5" t="s">
        <v>59</v>
      </c>
      <c r="G5" t="s">
        <v>24</v>
      </c>
      <c r="H5" t="s">
        <v>60</v>
      </c>
      <c r="I5" t="s">
        <v>61</v>
      </c>
      <c r="J5" t="s">
        <v>46</v>
      </c>
      <c r="K5" t="s">
        <v>62</v>
      </c>
      <c r="L5" t="s">
        <v>47</v>
      </c>
      <c r="M5" t="s">
        <v>48</v>
      </c>
      <c r="N5" t="s">
        <v>63</v>
      </c>
      <c r="O5" t="s">
        <v>50</v>
      </c>
      <c r="P5" t="s">
        <v>64</v>
      </c>
      <c r="Q5" t="s">
        <v>34</v>
      </c>
      <c r="R5" t="s">
        <v>35</v>
      </c>
      <c r="T5">
        <v>4</v>
      </c>
      <c r="U5" t="s">
        <v>65</v>
      </c>
    </row>
    <row r="6" spans="1:24" x14ac:dyDescent="0.25">
      <c r="A6" t="s">
        <v>66</v>
      </c>
      <c r="B6" t="s">
        <v>37</v>
      </c>
      <c r="C6" t="s">
        <v>67</v>
      </c>
      <c r="D6" t="s">
        <v>21</v>
      </c>
      <c r="E6" t="s">
        <v>68</v>
      </c>
      <c r="F6" t="s">
        <v>69</v>
      </c>
      <c r="G6" t="s">
        <v>24</v>
      </c>
      <c r="H6" t="s">
        <v>44</v>
      </c>
      <c r="I6" t="s">
        <v>61</v>
      </c>
      <c r="J6" t="s">
        <v>70</v>
      </c>
      <c r="K6" t="s">
        <v>28</v>
      </c>
      <c r="L6" t="s">
        <v>71</v>
      </c>
      <c r="M6" t="s">
        <v>48</v>
      </c>
      <c r="N6" t="s">
        <v>63</v>
      </c>
      <c r="O6" t="s">
        <v>32</v>
      </c>
      <c r="P6" t="s">
        <v>72</v>
      </c>
      <c r="Q6" t="s">
        <v>34</v>
      </c>
      <c r="R6" t="s">
        <v>35</v>
      </c>
      <c r="T6">
        <v>4</v>
      </c>
      <c r="U6" t="s">
        <v>73</v>
      </c>
    </row>
    <row r="7" spans="1:24" x14ac:dyDescent="0.25">
      <c r="A7" t="s">
        <v>74</v>
      </c>
      <c r="B7" t="s">
        <v>19</v>
      </c>
      <c r="C7" t="s">
        <v>67</v>
      </c>
      <c r="D7" t="s">
        <v>21</v>
      </c>
      <c r="E7" t="s">
        <v>58</v>
      </c>
      <c r="F7" t="s">
        <v>69</v>
      </c>
      <c r="G7" t="s">
        <v>24</v>
      </c>
      <c r="H7" t="s">
        <v>75</v>
      </c>
      <c r="I7" t="s">
        <v>61</v>
      </c>
      <c r="J7" t="s">
        <v>70</v>
      </c>
      <c r="K7" t="s">
        <v>76</v>
      </c>
      <c r="L7" t="s">
        <v>47</v>
      </c>
      <c r="M7" t="s">
        <v>77</v>
      </c>
      <c r="N7" t="s">
        <v>78</v>
      </c>
      <c r="O7" t="s">
        <v>50</v>
      </c>
      <c r="P7" t="s">
        <v>51</v>
      </c>
      <c r="Q7" t="s">
        <v>52</v>
      </c>
      <c r="R7" t="s">
        <v>35</v>
      </c>
      <c r="T7">
        <v>5</v>
      </c>
      <c r="U7" t="s">
        <v>79</v>
      </c>
    </row>
    <row r="8" spans="1:24" x14ac:dyDescent="0.25">
      <c r="A8" t="s">
        <v>80</v>
      </c>
      <c r="B8" t="s">
        <v>37</v>
      </c>
      <c r="C8" t="s">
        <v>20</v>
      </c>
      <c r="D8" t="s">
        <v>21</v>
      </c>
      <c r="E8" t="s">
        <v>68</v>
      </c>
      <c r="F8" t="s">
        <v>69</v>
      </c>
      <c r="G8" t="s">
        <v>24</v>
      </c>
      <c r="H8" t="s">
        <v>44</v>
      </c>
      <c r="I8" t="s">
        <v>61</v>
      </c>
      <c r="J8" t="s">
        <v>70</v>
      </c>
      <c r="K8" t="s">
        <v>81</v>
      </c>
      <c r="L8" t="s">
        <v>71</v>
      </c>
      <c r="M8" t="s">
        <v>77</v>
      </c>
      <c r="N8" t="s">
        <v>63</v>
      </c>
      <c r="O8" t="s">
        <v>82</v>
      </c>
      <c r="P8" t="s">
        <v>83</v>
      </c>
      <c r="Q8" t="s">
        <v>52</v>
      </c>
      <c r="R8" t="s">
        <v>84</v>
      </c>
    </row>
    <row r="9" spans="1:24" x14ac:dyDescent="0.25">
      <c r="A9" t="s">
        <v>85</v>
      </c>
      <c r="B9" t="s">
        <v>19</v>
      </c>
      <c r="C9" t="s">
        <v>67</v>
      </c>
      <c r="D9" t="s">
        <v>21</v>
      </c>
      <c r="E9" t="s">
        <v>58</v>
      </c>
      <c r="F9" t="s">
        <v>42</v>
      </c>
      <c r="G9" t="s">
        <v>86</v>
      </c>
      <c r="H9" t="s">
        <v>87</v>
      </c>
      <c r="I9" t="s">
        <v>61</v>
      </c>
      <c r="J9" t="s">
        <v>70</v>
      </c>
      <c r="K9" t="s">
        <v>28</v>
      </c>
      <c r="L9" t="s">
        <v>47</v>
      </c>
      <c r="M9" t="s">
        <v>77</v>
      </c>
      <c r="N9" t="s">
        <v>82</v>
      </c>
      <c r="O9" t="s">
        <v>50</v>
      </c>
      <c r="P9" t="s">
        <v>88</v>
      </c>
      <c r="Q9" t="s">
        <v>34</v>
      </c>
      <c r="R9" t="s">
        <v>35</v>
      </c>
      <c r="T9" t="s">
        <v>226</v>
      </c>
      <c r="U9" t="s">
        <v>227</v>
      </c>
      <c r="V9" t="s">
        <v>228</v>
      </c>
    </row>
    <row r="10" spans="1:24" x14ac:dyDescent="0.25">
      <c r="A10" t="s">
        <v>89</v>
      </c>
      <c r="B10" t="s">
        <v>19</v>
      </c>
      <c r="C10" t="s">
        <v>90</v>
      </c>
      <c r="D10" t="s">
        <v>57</v>
      </c>
      <c r="E10" t="s">
        <v>58</v>
      </c>
      <c r="F10" t="s">
        <v>91</v>
      </c>
      <c r="G10" t="s">
        <v>86</v>
      </c>
      <c r="H10" t="s">
        <v>92</v>
      </c>
      <c r="I10" t="s">
        <v>45</v>
      </c>
      <c r="J10" t="s">
        <v>93</v>
      </c>
      <c r="K10" t="s">
        <v>81</v>
      </c>
      <c r="L10" t="s">
        <v>47</v>
      </c>
      <c r="M10" t="s">
        <v>77</v>
      </c>
      <c r="N10" t="s">
        <v>94</v>
      </c>
      <c r="O10" t="s">
        <v>50</v>
      </c>
      <c r="P10" t="s">
        <v>95</v>
      </c>
      <c r="Q10" t="s">
        <v>34</v>
      </c>
      <c r="R10" t="s">
        <v>96</v>
      </c>
      <c r="T10" t="s">
        <v>41</v>
      </c>
      <c r="U10">
        <f>COUNTIFS(D:D,"POSITIVE",E:E,"Herbal tea with Ginger /Tulsi and other herbs")</f>
        <v>0</v>
      </c>
      <c r="V10">
        <f>COUNTIFS(D:D,"NEGATIVE",E:E,"Herbal tea with Ginger /Tulsi and other herbs")</f>
        <v>9</v>
      </c>
    </row>
    <row r="11" spans="1:24" x14ac:dyDescent="0.25">
      <c r="A11" t="s">
        <v>97</v>
      </c>
      <c r="B11" t="s">
        <v>19</v>
      </c>
      <c r="C11" t="s">
        <v>56</v>
      </c>
      <c r="D11" t="s">
        <v>21</v>
      </c>
      <c r="E11" t="s">
        <v>58</v>
      </c>
      <c r="F11" t="s">
        <v>42</v>
      </c>
      <c r="G11" t="s">
        <v>86</v>
      </c>
      <c r="H11" t="s">
        <v>44</v>
      </c>
      <c r="I11" t="s">
        <v>45</v>
      </c>
      <c r="J11" t="s">
        <v>70</v>
      </c>
      <c r="K11" t="s">
        <v>76</v>
      </c>
      <c r="L11" t="s">
        <v>47</v>
      </c>
      <c r="M11" t="s">
        <v>77</v>
      </c>
      <c r="N11" t="s">
        <v>63</v>
      </c>
      <c r="O11" t="s">
        <v>50</v>
      </c>
      <c r="P11" t="s">
        <v>96</v>
      </c>
      <c r="Q11" t="s">
        <v>52</v>
      </c>
      <c r="R11" t="s">
        <v>35</v>
      </c>
      <c r="T11" t="s">
        <v>68</v>
      </c>
      <c r="U11">
        <f>COUNTIFS(D:D,"POSITIVE",E:E,"GELOY JUICE")</f>
        <v>2</v>
      </c>
      <c r="V11">
        <f>COUNTIFS(D:D,"NEGATIVE",E:E,"GELOY JUICE")</f>
        <v>5</v>
      </c>
    </row>
    <row r="12" spans="1:24" x14ac:dyDescent="0.25">
      <c r="A12" t="s">
        <v>98</v>
      </c>
      <c r="B12" t="s">
        <v>19</v>
      </c>
      <c r="C12" t="s">
        <v>20</v>
      </c>
      <c r="D12" t="s">
        <v>57</v>
      </c>
      <c r="E12" t="s">
        <v>58</v>
      </c>
      <c r="F12" t="s">
        <v>42</v>
      </c>
      <c r="G12" t="s">
        <v>43</v>
      </c>
      <c r="H12" t="s">
        <v>44</v>
      </c>
      <c r="I12" t="s">
        <v>61</v>
      </c>
      <c r="J12" t="s">
        <v>70</v>
      </c>
      <c r="K12" t="s">
        <v>62</v>
      </c>
      <c r="L12" t="s">
        <v>47</v>
      </c>
      <c r="M12" t="s">
        <v>77</v>
      </c>
      <c r="N12" t="s">
        <v>99</v>
      </c>
      <c r="O12" t="s">
        <v>50</v>
      </c>
      <c r="P12" t="s">
        <v>100</v>
      </c>
      <c r="Q12" t="s">
        <v>34</v>
      </c>
      <c r="R12" t="s">
        <v>101</v>
      </c>
      <c r="T12" t="s">
        <v>149</v>
      </c>
      <c r="U12">
        <f>COUNTIFS(D:D,"POSITIVE",E:E,T12)</f>
        <v>0</v>
      </c>
      <c r="V12">
        <f>COUNTIFS(D:D,"NEGATIVE",E:E,"CLOVE OR RAW GINGER WITH LUKE WARM WATER")</f>
        <v>2</v>
      </c>
    </row>
    <row r="13" spans="1:24" x14ac:dyDescent="0.25">
      <c r="A13" t="s">
        <v>102</v>
      </c>
      <c r="B13" t="s">
        <v>19</v>
      </c>
      <c r="C13" t="s">
        <v>67</v>
      </c>
      <c r="D13" t="s">
        <v>21</v>
      </c>
      <c r="E13" t="s">
        <v>58</v>
      </c>
      <c r="F13" t="s">
        <v>103</v>
      </c>
      <c r="G13" t="s">
        <v>86</v>
      </c>
      <c r="H13" t="s">
        <v>104</v>
      </c>
      <c r="I13" t="s">
        <v>61</v>
      </c>
      <c r="J13" t="s">
        <v>70</v>
      </c>
      <c r="K13" t="s">
        <v>81</v>
      </c>
      <c r="L13" t="s">
        <v>47</v>
      </c>
      <c r="M13" t="s">
        <v>77</v>
      </c>
      <c r="N13" t="s">
        <v>105</v>
      </c>
      <c r="O13" t="s">
        <v>32</v>
      </c>
      <c r="P13" t="s">
        <v>51</v>
      </c>
      <c r="R13" t="s">
        <v>35</v>
      </c>
      <c r="T13" t="s">
        <v>58</v>
      </c>
      <c r="U13">
        <f>COUNTIFS(D:D,"POSITIVE",E:E,T13)</f>
        <v>6</v>
      </c>
      <c r="V13">
        <f>COUNTIFS(D:D,"NEGATIVE",E:E,T13)</f>
        <v>28</v>
      </c>
    </row>
    <row r="14" spans="1:24" x14ac:dyDescent="0.25">
      <c r="A14" t="s">
        <v>106</v>
      </c>
      <c r="B14" t="s">
        <v>19</v>
      </c>
      <c r="C14" t="s">
        <v>67</v>
      </c>
      <c r="D14" t="s">
        <v>21</v>
      </c>
      <c r="E14" t="s">
        <v>58</v>
      </c>
      <c r="F14" t="s">
        <v>107</v>
      </c>
      <c r="G14" t="s">
        <v>24</v>
      </c>
      <c r="H14" t="s">
        <v>108</v>
      </c>
      <c r="I14" t="s">
        <v>45</v>
      </c>
      <c r="J14" t="s">
        <v>70</v>
      </c>
      <c r="K14" t="s">
        <v>76</v>
      </c>
      <c r="L14" t="s">
        <v>29</v>
      </c>
      <c r="M14" t="s">
        <v>77</v>
      </c>
      <c r="N14" t="s">
        <v>109</v>
      </c>
      <c r="O14" t="s">
        <v>50</v>
      </c>
      <c r="P14" t="s">
        <v>110</v>
      </c>
      <c r="Q14" t="s">
        <v>39</v>
      </c>
      <c r="R14" t="s">
        <v>101</v>
      </c>
    </row>
    <row r="15" spans="1:24" x14ac:dyDescent="0.25">
      <c r="A15" t="s">
        <v>111</v>
      </c>
      <c r="B15" t="s">
        <v>19</v>
      </c>
      <c r="C15" t="s">
        <v>90</v>
      </c>
      <c r="D15" t="s">
        <v>21</v>
      </c>
      <c r="E15" t="s">
        <v>58</v>
      </c>
      <c r="F15" t="s">
        <v>107</v>
      </c>
      <c r="G15" t="s">
        <v>24</v>
      </c>
      <c r="H15" t="s">
        <v>87</v>
      </c>
      <c r="I15" t="s">
        <v>112</v>
      </c>
      <c r="J15" t="s">
        <v>113</v>
      </c>
      <c r="K15" t="s">
        <v>62</v>
      </c>
      <c r="L15" t="s">
        <v>47</v>
      </c>
      <c r="M15" t="s">
        <v>30</v>
      </c>
      <c r="N15" t="s">
        <v>109</v>
      </c>
      <c r="O15" t="s">
        <v>50</v>
      </c>
      <c r="P15" t="s">
        <v>114</v>
      </c>
      <c r="Q15" t="s">
        <v>115</v>
      </c>
      <c r="R15" t="s">
        <v>96</v>
      </c>
    </row>
    <row r="16" spans="1:24" x14ac:dyDescent="0.25">
      <c r="A16" t="s">
        <v>116</v>
      </c>
      <c r="B16" t="s">
        <v>19</v>
      </c>
      <c r="C16" t="s">
        <v>20</v>
      </c>
      <c r="D16" t="s">
        <v>57</v>
      </c>
      <c r="E16" t="s">
        <v>58</v>
      </c>
      <c r="F16" t="s">
        <v>42</v>
      </c>
      <c r="G16" t="s">
        <v>43</v>
      </c>
      <c r="H16" t="s">
        <v>87</v>
      </c>
      <c r="I16" t="s">
        <v>45</v>
      </c>
      <c r="J16" t="s">
        <v>70</v>
      </c>
      <c r="K16" t="s">
        <v>62</v>
      </c>
      <c r="L16" t="s">
        <v>29</v>
      </c>
      <c r="M16" t="s">
        <v>30</v>
      </c>
      <c r="N16" t="s">
        <v>117</v>
      </c>
      <c r="O16" t="s">
        <v>50</v>
      </c>
      <c r="P16" t="s">
        <v>118</v>
      </c>
      <c r="Q16" t="s">
        <v>119</v>
      </c>
      <c r="R16" t="s">
        <v>35</v>
      </c>
      <c r="T16" t="s">
        <v>242</v>
      </c>
    </row>
    <row r="17" spans="1:22" x14ac:dyDescent="0.25">
      <c r="A17" t="s">
        <v>120</v>
      </c>
      <c r="B17" t="s">
        <v>19</v>
      </c>
      <c r="C17" t="s">
        <v>67</v>
      </c>
      <c r="D17" t="s">
        <v>21</v>
      </c>
      <c r="E17" t="s">
        <v>121</v>
      </c>
      <c r="F17" t="s">
        <v>122</v>
      </c>
      <c r="G17" t="s">
        <v>86</v>
      </c>
      <c r="H17" t="s">
        <v>44</v>
      </c>
      <c r="I17" t="s">
        <v>45</v>
      </c>
      <c r="J17" t="s">
        <v>70</v>
      </c>
      <c r="K17" t="s">
        <v>76</v>
      </c>
      <c r="L17" t="s">
        <v>47</v>
      </c>
      <c r="M17" t="s">
        <v>30</v>
      </c>
      <c r="N17" t="s">
        <v>117</v>
      </c>
      <c r="O17" t="s">
        <v>82</v>
      </c>
      <c r="P17" t="s">
        <v>51</v>
      </c>
      <c r="Q17" t="s">
        <v>83</v>
      </c>
      <c r="R17" t="s">
        <v>35</v>
      </c>
    </row>
    <row r="18" spans="1:22" ht="16.5" x14ac:dyDescent="0.3">
      <c r="A18" t="s">
        <v>123</v>
      </c>
      <c r="B18" t="s">
        <v>19</v>
      </c>
      <c r="C18" t="s">
        <v>90</v>
      </c>
      <c r="D18" t="s">
        <v>57</v>
      </c>
      <c r="E18" t="s">
        <v>58</v>
      </c>
      <c r="F18" t="s">
        <v>69</v>
      </c>
      <c r="G18" t="s">
        <v>24</v>
      </c>
      <c r="H18" t="s">
        <v>44</v>
      </c>
      <c r="I18" t="s">
        <v>61</v>
      </c>
      <c r="J18" t="s">
        <v>113</v>
      </c>
      <c r="K18" t="s">
        <v>62</v>
      </c>
      <c r="L18" t="s">
        <v>47</v>
      </c>
      <c r="M18" t="s">
        <v>77</v>
      </c>
      <c r="N18" t="s">
        <v>63</v>
      </c>
      <c r="O18" t="s">
        <v>50</v>
      </c>
      <c r="P18" t="s">
        <v>51</v>
      </c>
      <c r="Q18" t="s">
        <v>124</v>
      </c>
      <c r="R18" t="s">
        <v>53</v>
      </c>
      <c r="T18" s="8"/>
      <c r="U18" s="8"/>
      <c r="V18" s="8"/>
    </row>
    <row r="19" spans="1:22" x14ac:dyDescent="0.25">
      <c r="A19" t="s">
        <v>125</v>
      </c>
      <c r="B19" t="s">
        <v>19</v>
      </c>
      <c r="C19" t="s">
        <v>20</v>
      </c>
      <c r="D19" t="s">
        <v>21</v>
      </c>
      <c r="E19" t="s">
        <v>41</v>
      </c>
      <c r="F19" t="s">
        <v>69</v>
      </c>
      <c r="G19" t="s">
        <v>43</v>
      </c>
      <c r="H19" t="s">
        <v>87</v>
      </c>
      <c r="I19" t="s">
        <v>45</v>
      </c>
      <c r="J19" t="s">
        <v>113</v>
      </c>
      <c r="K19" t="s">
        <v>81</v>
      </c>
      <c r="L19" t="s">
        <v>47</v>
      </c>
      <c r="M19" t="s">
        <v>30</v>
      </c>
      <c r="N19" t="s">
        <v>109</v>
      </c>
      <c r="O19" t="s">
        <v>82</v>
      </c>
      <c r="P19" t="s">
        <v>126</v>
      </c>
      <c r="Q19" t="s">
        <v>52</v>
      </c>
    </row>
    <row r="20" spans="1:22" x14ac:dyDescent="0.25">
      <c r="A20" t="s">
        <v>127</v>
      </c>
      <c r="B20" t="s">
        <v>19</v>
      </c>
      <c r="C20" t="s">
        <v>90</v>
      </c>
      <c r="D20" t="s">
        <v>21</v>
      </c>
      <c r="E20" t="s">
        <v>58</v>
      </c>
      <c r="F20" t="s">
        <v>69</v>
      </c>
      <c r="G20" t="s">
        <v>43</v>
      </c>
      <c r="H20" t="s">
        <v>128</v>
      </c>
      <c r="I20" t="s">
        <v>45</v>
      </c>
      <c r="J20" t="s">
        <v>113</v>
      </c>
      <c r="K20" t="s">
        <v>76</v>
      </c>
      <c r="L20" t="s">
        <v>29</v>
      </c>
      <c r="M20" t="s">
        <v>30</v>
      </c>
      <c r="N20" t="s">
        <v>49</v>
      </c>
      <c r="O20" t="s">
        <v>82</v>
      </c>
      <c r="P20" t="s">
        <v>88</v>
      </c>
      <c r="R20" t="s">
        <v>96</v>
      </c>
    </row>
    <row r="21" spans="1:22" x14ac:dyDescent="0.25">
      <c r="A21" t="s">
        <v>129</v>
      </c>
      <c r="B21" t="s">
        <v>19</v>
      </c>
      <c r="C21" t="s">
        <v>90</v>
      </c>
      <c r="D21" t="s">
        <v>21</v>
      </c>
      <c r="E21" t="s">
        <v>41</v>
      </c>
      <c r="G21" t="s">
        <v>43</v>
      </c>
      <c r="H21" t="s">
        <v>44</v>
      </c>
      <c r="I21" t="s">
        <v>45</v>
      </c>
      <c r="J21" t="s">
        <v>113</v>
      </c>
      <c r="K21" t="s">
        <v>76</v>
      </c>
      <c r="L21" t="s">
        <v>47</v>
      </c>
      <c r="M21" t="s">
        <v>30</v>
      </c>
      <c r="N21" t="s">
        <v>82</v>
      </c>
      <c r="O21" t="s">
        <v>50</v>
      </c>
      <c r="P21" t="s">
        <v>51</v>
      </c>
      <c r="Q21" t="s">
        <v>124</v>
      </c>
      <c r="R21" t="s">
        <v>84</v>
      </c>
    </row>
    <row r="22" spans="1:22" x14ac:dyDescent="0.25">
      <c r="A22" t="s">
        <v>130</v>
      </c>
      <c r="B22" t="s">
        <v>73</v>
      </c>
      <c r="C22" t="s">
        <v>20</v>
      </c>
      <c r="D22" t="s">
        <v>21</v>
      </c>
      <c r="E22" t="s">
        <v>41</v>
      </c>
      <c r="F22" t="s">
        <v>42</v>
      </c>
      <c r="G22" t="s">
        <v>43</v>
      </c>
      <c r="H22" t="s">
        <v>75</v>
      </c>
      <c r="I22" t="s">
        <v>45</v>
      </c>
      <c r="J22" t="s">
        <v>113</v>
      </c>
      <c r="K22" t="s">
        <v>28</v>
      </c>
      <c r="L22" t="s">
        <v>47</v>
      </c>
      <c r="M22" t="s">
        <v>77</v>
      </c>
      <c r="N22" t="s">
        <v>131</v>
      </c>
      <c r="O22" t="s">
        <v>50</v>
      </c>
      <c r="P22" t="s">
        <v>51</v>
      </c>
      <c r="Q22" t="s">
        <v>132</v>
      </c>
      <c r="R22" t="s">
        <v>35</v>
      </c>
    </row>
    <row r="23" spans="1:22" x14ac:dyDescent="0.25">
      <c r="A23" t="s">
        <v>133</v>
      </c>
      <c r="B23" t="s">
        <v>19</v>
      </c>
      <c r="C23" t="s">
        <v>90</v>
      </c>
      <c r="D23" t="s">
        <v>21</v>
      </c>
      <c r="E23" t="s">
        <v>58</v>
      </c>
      <c r="F23" t="s">
        <v>91</v>
      </c>
      <c r="G23" t="s">
        <v>86</v>
      </c>
      <c r="H23" t="s">
        <v>134</v>
      </c>
      <c r="I23" t="s">
        <v>45</v>
      </c>
      <c r="J23" t="s">
        <v>135</v>
      </c>
      <c r="K23" t="s">
        <v>62</v>
      </c>
      <c r="L23" t="s">
        <v>47</v>
      </c>
      <c r="M23" t="s">
        <v>77</v>
      </c>
      <c r="N23" t="s">
        <v>136</v>
      </c>
      <c r="O23" t="s">
        <v>50</v>
      </c>
      <c r="P23" t="s">
        <v>96</v>
      </c>
      <c r="Q23" t="s">
        <v>137</v>
      </c>
      <c r="R23" t="s">
        <v>35</v>
      </c>
    </row>
    <row r="24" spans="1:22" x14ac:dyDescent="0.25">
      <c r="A24" t="s">
        <v>138</v>
      </c>
      <c r="B24" t="s">
        <v>19</v>
      </c>
      <c r="C24" t="s">
        <v>90</v>
      </c>
      <c r="D24" t="s">
        <v>21</v>
      </c>
      <c r="E24" t="s">
        <v>58</v>
      </c>
      <c r="F24" t="s">
        <v>69</v>
      </c>
      <c r="G24" t="s">
        <v>86</v>
      </c>
      <c r="H24" t="s">
        <v>128</v>
      </c>
      <c r="I24" t="s">
        <v>45</v>
      </c>
      <c r="J24" t="s">
        <v>113</v>
      </c>
      <c r="K24" t="s">
        <v>76</v>
      </c>
      <c r="L24" t="s">
        <v>47</v>
      </c>
      <c r="M24" t="s">
        <v>77</v>
      </c>
      <c r="N24" t="s">
        <v>49</v>
      </c>
      <c r="O24" t="s">
        <v>50</v>
      </c>
      <c r="P24" t="s">
        <v>88</v>
      </c>
      <c r="R24" t="s">
        <v>96</v>
      </c>
    </row>
    <row r="25" spans="1:22" x14ac:dyDescent="0.25">
      <c r="A25" t="s">
        <v>139</v>
      </c>
      <c r="B25" t="s">
        <v>19</v>
      </c>
      <c r="C25" t="s">
        <v>90</v>
      </c>
      <c r="D25" t="s">
        <v>21</v>
      </c>
      <c r="E25" t="s">
        <v>58</v>
      </c>
      <c r="F25" t="s">
        <v>91</v>
      </c>
      <c r="G25" t="s">
        <v>86</v>
      </c>
      <c r="H25" t="s">
        <v>134</v>
      </c>
      <c r="I25" t="s">
        <v>45</v>
      </c>
      <c r="J25" t="s">
        <v>135</v>
      </c>
      <c r="K25" t="s">
        <v>62</v>
      </c>
      <c r="L25" t="s">
        <v>47</v>
      </c>
      <c r="M25" t="s">
        <v>77</v>
      </c>
      <c r="N25" t="s">
        <v>136</v>
      </c>
      <c r="O25" t="s">
        <v>50</v>
      </c>
      <c r="P25" t="s">
        <v>96</v>
      </c>
      <c r="Q25" t="s">
        <v>137</v>
      </c>
      <c r="R25" t="s">
        <v>35</v>
      </c>
    </row>
    <row r="26" spans="1:22" x14ac:dyDescent="0.25">
      <c r="A26" t="s">
        <v>140</v>
      </c>
      <c r="B26" t="s">
        <v>19</v>
      </c>
      <c r="C26" t="s">
        <v>38</v>
      </c>
      <c r="D26" t="s">
        <v>21</v>
      </c>
      <c r="E26" t="s">
        <v>58</v>
      </c>
      <c r="F26" t="s">
        <v>42</v>
      </c>
      <c r="G26" t="s">
        <v>86</v>
      </c>
      <c r="H26" t="s">
        <v>75</v>
      </c>
      <c r="I26" t="s">
        <v>45</v>
      </c>
      <c r="J26" t="s">
        <v>70</v>
      </c>
      <c r="K26" t="s">
        <v>28</v>
      </c>
      <c r="L26" t="s">
        <v>29</v>
      </c>
      <c r="M26" t="s">
        <v>30</v>
      </c>
      <c r="N26" t="s">
        <v>63</v>
      </c>
      <c r="O26" t="s">
        <v>32</v>
      </c>
      <c r="P26" t="s">
        <v>141</v>
      </c>
      <c r="Q26" t="s">
        <v>34</v>
      </c>
      <c r="R26" t="s">
        <v>35</v>
      </c>
    </row>
    <row r="27" spans="1:22" x14ac:dyDescent="0.25">
      <c r="A27" t="s">
        <v>142</v>
      </c>
      <c r="B27" t="s">
        <v>73</v>
      </c>
      <c r="C27" t="s">
        <v>56</v>
      </c>
      <c r="D27" t="s">
        <v>21</v>
      </c>
      <c r="E27" t="s">
        <v>58</v>
      </c>
      <c r="F27" t="s">
        <v>122</v>
      </c>
      <c r="G27" t="s">
        <v>24</v>
      </c>
      <c r="H27" t="s">
        <v>44</v>
      </c>
      <c r="I27" t="s">
        <v>45</v>
      </c>
      <c r="J27" t="s">
        <v>70</v>
      </c>
      <c r="K27" t="s">
        <v>62</v>
      </c>
      <c r="L27" t="s">
        <v>47</v>
      </c>
      <c r="M27" t="s">
        <v>77</v>
      </c>
      <c r="N27" t="s">
        <v>143</v>
      </c>
      <c r="O27" t="s">
        <v>32</v>
      </c>
      <c r="P27" t="s">
        <v>96</v>
      </c>
      <c r="Q27" t="s">
        <v>34</v>
      </c>
      <c r="R27" t="s">
        <v>35</v>
      </c>
    </row>
    <row r="28" spans="1:22" x14ac:dyDescent="0.25">
      <c r="A28" t="s">
        <v>144</v>
      </c>
      <c r="B28" t="s">
        <v>19</v>
      </c>
      <c r="C28" t="s">
        <v>90</v>
      </c>
      <c r="D28" t="s">
        <v>21</v>
      </c>
      <c r="E28" t="s">
        <v>41</v>
      </c>
      <c r="F28" t="s">
        <v>107</v>
      </c>
      <c r="G28" t="s">
        <v>24</v>
      </c>
      <c r="H28" t="s">
        <v>25</v>
      </c>
      <c r="I28" t="s">
        <v>45</v>
      </c>
      <c r="J28" t="s">
        <v>113</v>
      </c>
      <c r="K28" t="s">
        <v>62</v>
      </c>
      <c r="L28" t="s">
        <v>47</v>
      </c>
      <c r="M28" t="s">
        <v>30</v>
      </c>
      <c r="N28" t="s">
        <v>145</v>
      </c>
      <c r="O28" t="s">
        <v>32</v>
      </c>
      <c r="P28" t="s">
        <v>146</v>
      </c>
      <c r="Q28" t="s">
        <v>147</v>
      </c>
      <c r="R28" t="s">
        <v>39</v>
      </c>
    </row>
    <row r="29" spans="1:22" x14ac:dyDescent="0.25">
      <c r="A29" t="s">
        <v>148</v>
      </c>
      <c r="B29" t="s">
        <v>19</v>
      </c>
      <c r="C29" t="s">
        <v>56</v>
      </c>
      <c r="D29" t="s">
        <v>21</v>
      </c>
      <c r="E29" t="s">
        <v>149</v>
      </c>
      <c r="F29" t="s">
        <v>42</v>
      </c>
      <c r="G29" t="s">
        <v>86</v>
      </c>
      <c r="H29" t="s">
        <v>87</v>
      </c>
      <c r="I29" t="s">
        <v>45</v>
      </c>
      <c r="J29" t="s">
        <v>70</v>
      </c>
      <c r="K29" t="s">
        <v>62</v>
      </c>
      <c r="L29" t="s">
        <v>47</v>
      </c>
      <c r="M29" t="s">
        <v>77</v>
      </c>
      <c r="N29" t="s">
        <v>82</v>
      </c>
      <c r="O29" t="s">
        <v>50</v>
      </c>
      <c r="P29" t="s">
        <v>96</v>
      </c>
      <c r="Q29" t="s">
        <v>83</v>
      </c>
      <c r="R29" t="s">
        <v>35</v>
      </c>
    </row>
    <row r="30" spans="1:22" x14ac:dyDescent="0.25">
      <c r="A30" t="s">
        <v>150</v>
      </c>
      <c r="B30" t="s">
        <v>19</v>
      </c>
      <c r="C30" t="s">
        <v>56</v>
      </c>
      <c r="D30" t="s">
        <v>21</v>
      </c>
      <c r="E30" t="s">
        <v>149</v>
      </c>
      <c r="F30" t="s">
        <v>42</v>
      </c>
      <c r="G30" t="s">
        <v>86</v>
      </c>
      <c r="H30" t="s">
        <v>44</v>
      </c>
      <c r="I30" t="s">
        <v>45</v>
      </c>
      <c r="J30" t="s">
        <v>70</v>
      </c>
      <c r="K30" t="s">
        <v>76</v>
      </c>
      <c r="L30" t="s">
        <v>47</v>
      </c>
      <c r="M30" t="s">
        <v>77</v>
      </c>
      <c r="N30" t="s">
        <v>82</v>
      </c>
      <c r="O30" t="s">
        <v>82</v>
      </c>
      <c r="P30" t="s">
        <v>96</v>
      </c>
      <c r="Q30" t="s">
        <v>52</v>
      </c>
      <c r="R30" t="s">
        <v>39</v>
      </c>
    </row>
    <row r="31" spans="1:22" x14ac:dyDescent="0.25">
      <c r="A31" t="s">
        <v>151</v>
      </c>
      <c r="B31" t="s">
        <v>19</v>
      </c>
      <c r="C31" t="s">
        <v>90</v>
      </c>
      <c r="D31" t="s">
        <v>21</v>
      </c>
      <c r="E31" t="s">
        <v>41</v>
      </c>
      <c r="F31" t="s">
        <v>107</v>
      </c>
      <c r="G31" t="s">
        <v>86</v>
      </c>
      <c r="H31" t="s">
        <v>25</v>
      </c>
      <c r="I31" t="s">
        <v>45</v>
      </c>
      <c r="J31" t="s">
        <v>113</v>
      </c>
      <c r="K31" t="s">
        <v>76</v>
      </c>
      <c r="L31" t="s">
        <v>47</v>
      </c>
      <c r="M31" t="s">
        <v>30</v>
      </c>
      <c r="N31" t="s">
        <v>145</v>
      </c>
      <c r="O31" t="s">
        <v>32</v>
      </c>
      <c r="P31" t="s">
        <v>146</v>
      </c>
      <c r="Q31" t="s">
        <v>147</v>
      </c>
      <c r="R31" t="s">
        <v>39</v>
      </c>
    </row>
    <row r="32" spans="1:22" x14ac:dyDescent="0.25">
      <c r="A32" t="s">
        <v>152</v>
      </c>
      <c r="B32" t="s">
        <v>19</v>
      </c>
      <c r="C32" t="s">
        <v>38</v>
      </c>
      <c r="D32" t="s">
        <v>57</v>
      </c>
      <c r="E32" t="s">
        <v>153</v>
      </c>
      <c r="F32" t="s">
        <v>154</v>
      </c>
      <c r="G32" t="s">
        <v>86</v>
      </c>
      <c r="H32" t="s">
        <v>75</v>
      </c>
      <c r="I32" t="s">
        <v>61</v>
      </c>
      <c r="J32" t="s">
        <v>70</v>
      </c>
      <c r="K32" t="s">
        <v>28</v>
      </c>
      <c r="L32" t="s">
        <v>29</v>
      </c>
      <c r="M32" t="s">
        <v>30</v>
      </c>
      <c r="N32" t="s">
        <v>31</v>
      </c>
      <c r="O32" t="s">
        <v>32</v>
      </c>
      <c r="P32" t="s">
        <v>155</v>
      </c>
      <c r="Q32" t="s">
        <v>132</v>
      </c>
      <c r="R32" t="s">
        <v>96</v>
      </c>
    </row>
    <row r="33" spans="1:23" x14ac:dyDescent="0.25">
      <c r="A33" t="s">
        <v>156</v>
      </c>
      <c r="B33" t="s">
        <v>19</v>
      </c>
      <c r="C33" t="s">
        <v>38</v>
      </c>
      <c r="D33" t="s">
        <v>21</v>
      </c>
      <c r="E33" t="s">
        <v>58</v>
      </c>
      <c r="F33" t="s">
        <v>42</v>
      </c>
      <c r="G33" t="s">
        <v>24</v>
      </c>
      <c r="H33" t="s">
        <v>87</v>
      </c>
      <c r="I33" t="s">
        <v>157</v>
      </c>
      <c r="J33" t="s">
        <v>113</v>
      </c>
      <c r="K33" t="s">
        <v>62</v>
      </c>
      <c r="L33" t="s">
        <v>71</v>
      </c>
      <c r="M33" t="s">
        <v>48</v>
      </c>
      <c r="N33" t="s">
        <v>158</v>
      </c>
      <c r="O33" t="s">
        <v>32</v>
      </c>
      <c r="P33" t="s">
        <v>114</v>
      </c>
      <c r="Q33" t="s">
        <v>124</v>
      </c>
      <c r="R33" t="s">
        <v>35</v>
      </c>
    </row>
    <row r="34" spans="1:23" x14ac:dyDescent="0.25">
      <c r="A34" t="s">
        <v>159</v>
      </c>
      <c r="B34" t="s">
        <v>19</v>
      </c>
      <c r="C34" t="s">
        <v>20</v>
      </c>
      <c r="D34" t="s">
        <v>21</v>
      </c>
      <c r="E34" t="s">
        <v>68</v>
      </c>
      <c r="F34" t="s">
        <v>42</v>
      </c>
      <c r="G34" t="s">
        <v>24</v>
      </c>
      <c r="H34" t="s">
        <v>44</v>
      </c>
      <c r="I34" t="s">
        <v>157</v>
      </c>
      <c r="J34" t="s">
        <v>70</v>
      </c>
      <c r="K34" t="s">
        <v>28</v>
      </c>
      <c r="L34" t="s">
        <v>47</v>
      </c>
      <c r="M34" t="s">
        <v>30</v>
      </c>
      <c r="N34" t="s">
        <v>143</v>
      </c>
      <c r="O34" t="s">
        <v>32</v>
      </c>
      <c r="P34" t="s">
        <v>160</v>
      </c>
      <c r="Q34" t="s">
        <v>52</v>
      </c>
      <c r="R34" t="s">
        <v>35</v>
      </c>
    </row>
    <row r="35" spans="1:23" x14ac:dyDescent="0.25">
      <c r="A35" t="s">
        <v>161</v>
      </c>
      <c r="B35" t="s">
        <v>73</v>
      </c>
      <c r="C35" t="s">
        <v>20</v>
      </c>
      <c r="D35" t="s">
        <v>21</v>
      </c>
      <c r="E35" t="s">
        <v>68</v>
      </c>
      <c r="F35" t="s">
        <v>59</v>
      </c>
      <c r="G35" t="s">
        <v>24</v>
      </c>
      <c r="H35" t="s">
        <v>87</v>
      </c>
      <c r="I35" t="s">
        <v>45</v>
      </c>
      <c r="J35" t="s">
        <v>162</v>
      </c>
      <c r="K35" t="s">
        <v>28</v>
      </c>
      <c r="L35" t="s">
        <v>47</v>
      </c>
      <c r="M35" t="s">
        <v>77</v>
      </c>
      <c r="N35" t="s">
        <v>31</v>
      </c>
      <c r="O35" t="s">
        <v>50</v>
      </c>
      <c r="P35" t="s">
        <v>163</v>
      </c>
      <c r="Q35" t="s">
        <v>137</v>
      </c>
      <c r="R35" t="s">
        <v>35</v>
      </c>
    </row>
    <row r="36" spans="1:23" x14ac:dyDescent="0.25">
      <c r="A36" t="s">
        <v>164</v>
      </c>
      <c r="B36" t="s">
        <v>19</v>
      </c>
      <c r="C36" t="s">
        <v>20</v>
      </c>
      <c r="D36" t="s">
        <v>57</v>
      </c>
      <c r="E36" t="s">
        <v>165</v>
      </c>
      <c r="F36" t="s">
        <v>166</v>
      </c>
      <c r="G36" t="s">
        <v>86</v>
      </c>
      <c r="H36" t="s">
        <v>44</v>
      </c>
      <c r="I36" t="s">
        <v>167</v>
      </c>
      <c r="J36" t="s">
        <v>168</v>
      </c>
      <c r="K36" t="s">
        <v>81</v>
      </c>
      <c r="L36" t="s">
        <v>47</v>
      </c>
      <c r="M36" t="s">
        <v>30</v>
      </c>
      <c r="N36" t="s">
        <v>31</v>
      </c>
      <c r="O36" t="s">
        <v>32</v>
      </c>
      <c r="P36" t="s">
        <v>169</v>
      </c>
      <c r="Q36" t="s">
        <v>34</v>
      </c>
      <c r="R36" t="s">
        <v>96</v>
      </c>
    </row>
    <row r="37" spans="1:23" x14ac:dyDescent="0.25">
      <c r="A37" t="s">
        <v>170</v>
      </c>
      <c r="B37" t="s">
        <v>19</v>
      </c>
      <c r="C37" t="s">
        <v>67</v>
      </c>
      <c r="D37" t="s">
        <v>21</v>
      </c>
      <c r="E37" t="s">
        <v>58</v>
      </c>
      <c r="F37" t="s">
        <v>122</v>
      </c>
      <c r="G37" t="s">
        <v>86</v>
      </c>
      <c r="H37" t="s">
        <v>44</v>
      </c>
      <c r="I37" t="s">
        <v>61</v>
      </c>
      <c r="J37" t="s">
        <v>70</v>
      </c>
      <c r="K37" t="s">
        <v>62</v>
      </c>
      <c r="L37" t="s">
        <v>71</v>
      </c>
      <c r="M37" t="s">
        <v>30</v>
      </c>
      <c r="N37" t="s">
        <v>99</v>
      </c>
      <c r="O37" t="s">
        <v>32</v>
      </c>
      <c r="P37" t="s">
        <v>64</v>
      </c>
      <c r="Q37" t="s">
        <v>83</v>
      </c>
      <c r="R37" t="s">
        <v>35</v>
      </c>
    </row>
    <row r="38" spans="1:23" x14ac:dyDescent="0.25">
      <c r="A38" t="s">
        <v>171</v>
      </c>
      <c r="B38" t="s">
        <v>19</v>
      </c>
      <c r="C38" t="s">
        <v>67</v>
      </c>
      <c r="D38" t="s">
        <v>21</v>
      </c>
      <c r="E38" t="s">
        <v>58</v>
      </c>
      <c r="F38" t="s">
        <v>122</v>
      </c>
      <c r="G38" t="s">
        <v>86</v>
      </c>
      <c r="H38" t="s">
        <v>44</v>
      </c>
      <c r="I38" t="s">
        <v>61</v>
      </c>
      <c r="J38" t="s">
        <v>46</v>
      </c>
      <c r="K38" t="s">
        <v>62</v>
      </c>
      <c r="L38" t="s">
        <v>47</v>
      </c>
      <c r="M38" t="s">
        <v>30</v>
      </c>
    </row>
    <row r="39" spans="1:23" x14ac:dyDescent="0.25">
      <c r="A39" t="s">
        <v>172</v>
      </c>
      <c r="B39" t="s">
        <v>19</v>
      </c>
      <c r="C39" t="s">
        <v>38</v>
      </c>
      <c r="D39" t="s">
        <v>21</v>
      </c>
      <c r="E39" t="s">
        <v>58</v>
      </c>
      <c r="F39" t="s">
        <v>122</v>
      </c>
      <c r="G39" t="s">
        <v>86</v>
      </c>
      <c r="H39" t="s">
        <v>44</v>
      </c>
      <c r="I39" t="s">
        <v>61</v>
      </c>
      <c r="J39" t="s">
        <v>46</v>
      </c>
      <c r="K39" t="s">
        <v>76</v>
      </c>
      <c r="L39" t="s">
        <v>47</v>
      </c>
      <c r="M39" t="s">
        <v>30</v>
      </c>
      <c r="N39" t="s">
        <v>82</v>
      </c>
      <c r="O39" t="s">
        <v>50</v>
      </c>
      <c r="P39" t="s">
        <v>100</v>
      </c>
      <c r="R39" t="s">
        <v>35</v>
      </c>
    </row>
    <row r="40" spans="1:23" x14ac:dyDescent="0.25">
      <c r="A40" t="s">
        <v>173</v>
      </c>
      <c r="B40" t="s">
        <v>19</v>
      </c>
      <c r="C40" t="s">
        <v>20</v>
      </c>
      <c r="D40" t="s">
        <v>21</v>
      </c>
      <c r="E40" t="s">
        <v>58</v>
      </c>
      <c r="F40" t="s">
        <v>122</v>
      </c>
      <c r="G40" t="s">
        <v>43</v>
      </c>
      <c r="H40" t="s">
        <v>44</v>
      </c>
      <c r="I40" t="s">
        <v>157</v>
      </c>
      <c r="J40" t="s">
        <v>113</v>
      </c>
      <c r="K40" t="s">
        <v>76</v>
      </c>
      <c r="L40" t="s">
        <v>47</v>
      </c>
      <c r="M40" t="s">
        <v>77</v>
      </c>
      <c r="N40" t="s">
        <v>82</v>
      </c>
      <c r="O40" t="s">
        <v>82</v>
      </c>
      <c r="P40" t="s">
        <v>51</v>
      </c>
      <c r="Q40" t="s">
        <v>124</v>
      </c>
      <c r="R40" t="s">
        <v>39</v>
      </c>
    </row>
    <row r="41" spans="1:23" x14ac:dyDescent="0.25">
      <c r="A41" t="s">
        <v>174</v>
      </c>
      <c r="B41" t="s">
        <v>19</v>
      </c>
      <c r="C41" t="s">
        <v>20</v>
      </c>
      <c r="D41" t="s">
        <v>21</v>
      </c>
      <c r="E41" t="s">
        <v>58</v>
      </c>
      <c r="F41" t="s">
        <v>122</v>
      </c>
      <c r="G41" t="s">
        <v>86</v>
      </c>
      <c r="H41" t="s">
        <v>87</v>
      </c>
      <c r="I41" t="s">
        <v>45</v>
      </c>
      <c r="J41" t="s">
        <v>70</v>
      </c>
      <c r="K41" t="s">
        <v>76</v>
      </c>
      <c r="L41" t="s">
        <v>47</v>
      </c>
      <c r="M41" t="s">
        <v>77</v>
      </c>
      <c r="N41" t="s">
        <v>82</v>
      </c>
      <c r="O41" t="s">
        <v>82</v>
      </c>
      <c r="P41" t="s">
        <v>51</v>
      </c>
      <c r="Q41" t="s">
        <v>124</v>
      </c>
      <c r="R41" t="s">
        <v>39</v>
      </c>
    </row>
    <row r="42" spans="1:23" x14ac:dyDescent="0.25">
      <c r="A42" t="s">
        <v>175</v>
      </c>
      <c r="B42" t="s">
        <v>19</v>
      </c>
      <c r="C42" t="s">
        <v>20</v>
      </c>
      <c r="D42" t="s">
        <v>21</v>
      </c>
      <c r="E42" t="s">
        <v>58</v>
      </c>
      <c r="F42" t="s">
        <v>59</v>
      </c>
      <c r="G42" t="s">
        <v>24</v>
      </c>
      <c r="H42" t="s">
        <v>87</v>
      </c>
      <c r="I42" t="s">
        <v>45</v>
      </c>
      <c r="J42" t="s">
        <v>70</v>
      </c>
      <c r="K42" t="s">
        <v>62</v>
      </c>
      <c r="L42" t="s">
        <v>47</v>
      </c>
      <c r="M42" t="s">
        <v>77</v>
      </c>
      <c r="N42" t="s">
        <v>63</v>
      </c>
      <c r="O42" t="s">
        <v>50</v>
      </c>
      <c r="P42" t="s">
        <v>96</v>
      </c>
      <c r="Q42" t="s">
        <v>34</v>
      </c>
      <c r="R42" t="s">
        <v>96</v>
      </c>
    </row>
    <row r="43" spans="1:23" x14ac:dyDescent="0.25">
      <c r="A43" t="s">
        <v>176</v>
      </c>
      <c r="B43" t="s">
        <v>19</v>
      </c>
      <c r="C43" t="s">
        <v>20</v>
      </c>
      <c r="D43" t="s">
        <v>21</v>
      </c>
      <c r="E43" t="s">
        <v>58</v>
      </c>
      <c r="F43" t="s">
        <v>42</v>
      </c>
      <c r="G43" t="s">
        <v>24</v>
      </c>
      <c r="H43" t="s">
        <v>87</v>
      </c>
      <c r="I43" t="s">
        <v>45</v>
      </c>
      <c r="J43" t="s">
        <v>70</v>
      </c>
      <c r="K43" t="s">
        <v>76</v>
      </c>
      <c r="L43" t="s">
        <v>47</v>
      </c>
      <c r="M43" t="s">
        <v>48</v>
      </c>
      <c r="N43" t="s">
        <v>105</v>
      </c>
      <c r="O43" t="s">
        <v>50</v>
      </c>
      <c r="P43" t="s">
        <v>88</v>
      </c>
      <c r="Q43" t="s">
        <v>52</v>
      </c>
      <c r="R43" t="s">
        <v>35</v>
      </c>
    </row>
    <row r="44" spans="1:23" x14ac:dyDescent="0.25">
      <c r="A44" t="s">
        <v>177</v>
      </c>
      <c r="B44" t="s">
        <v>19</v>
      </c>
      <c r="C44" t="s">
        <v>20</v>
      </c>
      <c r="D44" t="s">
        <v>21</v>
      </c>
      <c r="E44" t="s">
        <v>58</v>
      </c>
      <c r="F44" t="s">
        <v>42</v>
      </c>
      <c r="G44" t="s">
        <v>24</v>
      </c>
      <c r="H44" t="s">
        <v>87</v>
      </c>
      <c r="I44" t="s">
        <v>157</v>
      </c>
      <c r="J44" t="s">
        <v>70</v>
      </c>
      <c r="K44" t="s">
        <v>76</v>
      </c>
      <c r="L44" t="s">
        <v>47</v>
      </c>
      <c r="M44" t="s">
        <v>77</v>
      </c>
      <c r="N44" t="s">
        <v>63</v>
      </c>
      <c r="O44" t="s">
        <v>50</v>
      </c>
      <c r="P44" t="s">
        <v>88</v>
      </c>
      <c r="Q44" t="s">
        <v>83</v>
      </c>
      <c r="R44" t="s">
        <v>35</v>
      </c>
      <c r="W44">
        <f>SUM(W53:W64)</f>
        <v>60</v>
      </c>
    </row>
    <row r="45" spans="1:23" x14ac:dyDescent="0.25">
      <c r="A45" t="s">
        <v>178</v>
      </c>
      <c r="B45" t="s">
        <v>19</v>
      </c>
      <c r="C45" t="s">
        <v>20</v>
      </c>
      <c r="D45" t="s">
        <v>21</v>
      </c>
      <c r="E45" t="s">
        <v>58</v>
      </c>
      <c r="F45" t="s">
        <v>42</v>
      </c>
      <c r="G45" t="s">
        <v>24</v>
      </c>
      <c r="H45" t="s">
        <v>75</v>
      </c>
      <c r="I45" t="s">
        <v>157</v>
      </c>
      <c r="J45" t="s">
        <v>168</v>
      </c>
      <c r="K45" t="s">
        <v>62</v>
      </c>
      <c r="L45" t="s">
        <v>47</v>
      </c>
      <c r="M45" t="s">
        <v>48</v>
      </c>
      <c r="N45" t="s">
        <v>63</v>
      </c>
      <c r="O45" t="s">
        <v>50</v>
      </c>
      <c r="P45" t="s">
        <v>179</v>
      </c>
      <c r="Q45" t="s">
        <v>180</v>
      </c>
      <c r="R45" t="s">
        <v>35</v>
      </c>
    </row>
    <row r="46" spans="1:23" x14ac:dyDescent="0.25">
      <c r="A46" t="s">
        <v>181</v>
      </c>
      <c r="B46" t="s">
        <v>19</v>
      </c>
      <c r="C46" t="s">
        <v>67</v>
      </c>
      <c r="D46" t="s">
        <v>21</v>
      </c>
      <c r="E46" t="s">
        <v>58</v>
      </c>
      <c r="F46" t="s">
        <v>42</v>
      </c>
      <c r="G46" t="s">
        <v>43</v>
      </c>
      <c r="H46" t="s">
        <v>44</v>
      </c>
      <c r="I46" t="s">
        <v>61</v>
      </c>
      <c r="J46" t="s">
        <v>113</v>
      </c>
      <c r="K46" t="s">
        <v>76</v>
      </c>
      <c r="L46" t="s">
        <v>47</v>
      </c>
      <c r="M46" t="s">
        <v>77</v>
      </c>
      <c r="N46" t="s">
        <v>99</v>
      </c>
      <c r="O46" t="s">
        <v>182</v>
      </c>
      <c r="P46" t="s">
        <v>88</v>
      </c>
      <c r="Q46" t="s">
        <v>83</v>
      </c>
      <c r="R46" t="s">
        <v>53</v>
      </c>
    </row>
    <row r="47" spans="1:23" x14ac:dyDescent="0.25">
      <c r="A47" t="s">
        <v>183</v>
      </c>
      <c r="B47" t="s">
        <v>19</v>
      </c>
      <c r="C47" t="s">
        <v>20</v>
      </c>
      <c r="D47" t="s">
        <v>21</v>
      </c>
      <c r="E47" t="s">
        <v>58</v>
      </c>
      <c r="F47" t="s">
        <v>42</v>
      </c>
      <c r="G47" t="s">
        <v>43</v>
      </c>
      <c r="H47" t="s">
        <v>44</v>
      </c>
      <c r="I47" t="s">
        <v>61</v>
      </c>
      <c r="J47" t="s">
        <v>70</v>
      </c>
      <c r="K47" t="s">
        <v>76</v>
      </c>
      <c r="L47" t="s">
        <v>47</v>
      </c>
      <c r="M47" t="s">
        <v>77</v>
      </c>
      <c r="N47" t="s">
        <v>143</v>
      </c>
      <c r="O47" t="s">
        <v>50</v>
      </c>
      <c r="P47" t="s">
        <v>100</v>
      </c>
      <c r="Q47" t="s">
        <v>52</v>
      </c>
      <c r="R47" t="s">
        <v>35</v>
      </c>
    </row>
    <row r="48" spans="1:23" x14ac:dyDescent="0.25">
      <c r="A48" t="s">
        <v>184</v>
      </c>
      <c r="B48" t="s">
        <v>19</v>
      </c>
      <c r="C48" t="s">
        <v>20</v>
      </c>
      <c r="D48" t="s">
        <v>21</v>
      </c>
      <c r="E48" t="s">
        <v>58</v>
      </c>
      <c r="F48" t="s">
        <v>69</v>
      </c>
      <c r="G48" t="s">
        <v>24</v>
      </c>
      <c r="H48" t="s">
        <v>44</v>
      </c>
      <c r="I48" t="s">
        <v>45</v>
      </c>
      <c r="J48" t="s">
        <v>70</v>
      </c>
      <c r="K48" t="s">
        <v>28</v>
      </c>
      <c r="L48" t="s">
        <v>47</v>
      </c>
      <c r="M48" t="s">
        <v>77</v>
      </c>
      <c r="N48" t="s">
        <v>49</v>
      </c>
      <c r="O48" t="s">
        <v>50</v>
      </c>
      <c r="P48" t="s">
        <v>169</v>
      </c>
      <c r="Q48" t="s">
        <v>180</v>
      </c>
      <c r="R48" t="s">
        <v>35</v>
      </c>
    </row>
    <row r="49" spans="1:23" x14ac:dyDescent="0.25">
      <c r="A49" t="s">
        <v>185</v>
      </c>
      <c r="B49" t="s">
        <v>37</v>
      </c>
      <c r="C49" t="s">
        <v>20</v>
      </c>
      <c r="D49" t="s">
        <v>21</v>
      </c>
      <c r="E49" t="s">
        <v>68</v>
      </c>
      <c r="F49" t="s">
        <v>69</v>
      </c>
      <c r="G49" t="s">
        <v>24</v>
      </c>
      <c r="H49" t="s">
        <v>186</v>
      </c>
      <c r="I49" t="s">
        <v>61</v>
      </c>
      <c r="J49" t="s">
        <v>70</v>
      </c>
      <c r="K49" t="s">
        <v>81</v>
      </c>
      <c r="L49" t="s">
        <v>47</v>
      </c>
      <c r="M49" t="s">
        <v>30</v>
      </c>
      <c r="N49" t="s">
        <v>99</v>
      </c>
      <c r="O49" t="s">
        <v>50</v>
      </c>
      <c r="P49" t="s">
        <v>96</v>
      </c>
      <c r="Q49" t="s">
        <v>83</v>
      </c>
      <c r="R49" t="s">
        <v>35</v>
      </c>
    </row>
    <row r="50" spans="1:23" x14ac:dyDescent="0.25">
      <c r="A50" t="s">
        <v>187</v>
      </c>
      <c r="B50" t="s">
        <v>19</v>
      </c>
      <c r="C50" t="s">
        <v>188</v>
      </c>
      <c r="D50" t="s">
        <v>57</v>
      </c>
      <c r="E50" t="s">
        <v>68</v>
      </c>
      <c r="F50" t="s">
        <v>122</v>
      </c>
      <c r="G50" t="s">
        <v>43</v>
      </c>
      <c r="H50" t="s">
        <v>186</v>
      </c>
      <c r="I50" t="s">
        <v>112</v>
      </c>
      <c r="J50" t="s">
        <v>168</v>
      </c>
      <c r="K50" t="s">
        <v>28</v>
      </c>
      <c r="L50" t="s">
        <v>29</v>
      </c>
      <c r="M50" t="s">
        <v>30</v>
      </c>
      <c r="N50" t="s">
        <v>63</v>
      </c>
      <c r="O50" t="s">
        <v>32</v>
      </c>
      <c r="P50" t="s">
        <v>141</v>
      </c>
      <c r="Q50" t="s">
        <v>189</v>
      </c>
      <c r="R50" t="s">
        <v>96</v>
      </c>
    </row>
    <row r="51" spans="1:23" x14ac:dyDescent="0.25">
      <c r="A51" t="s">
        <v>190</v>
      </c>
      <c r="B51" t="s">
        <v>19</v>
      </c>
      <c r="C51" t="s">
        <v>20</v>
      </c>
      <c r="D51" t="s">
        <v>21</v>
      </c>
      <c r="E51" t="s">
        <v>41</v>
      </c>
      <c r="F51" t="s">
        <v>69</v>
      </c>
      <c r="G51" t="s">
        <v>86</v>
      </c>
      <c r="H51" t="s">
        <v>44</v>
      </c>
      <c r="I51" t="s">
        <v>157</v>
      </c>
      <c r="J51" t="s">
        <v>70</v>
      </c>
      <c r="K51" t="s">
        <v>62</v>
      </c>
      <c r="L51" t="s">
        <v>47</v>
      </c>
      <c r="M51" t="s">
        <v>48</v>
      </c>
      <c r="N51" t="s">
        <v>49</v>
      </c>
      <c r="O51" t="s">
        <v>50</v>
      </c>
      <c r="P51" t="s">
        <v>88</v>
      </c>
      <c r="Q51" t="s">
        <v>83</v>
      </c>
      <c r="R51" t="s">
        <v>35</v>
      </c>
    </row>
    <row r="52" spans="1:23" x14ac:dyDescent="0.25">
      <c r="A52" t="s">
        <v>191</v>
      </c>
      <c r="B52" t="s">
        <v>19</v>
      </c>
      <c r="C52" t="s">
        <v>20</v>
      </c>
      <c r="D52" t="s">
        <v>21</v>
      </c>
      <c r="E52" t="s">
        <v>58</v>
      </c>
      <c r="F52" t="s">
        <v>122</v>
      </c>
      <c r="G52" t="s">
        <v>24</v>
      </c>
      <c r="H52" t="s">
        <v>44</v>
      </c>
      <c r="I52" t="s">
        <v>45</v>
      </c>
      <c r="J52" t="s">
        <v>70</v>
      </c>
      <c r="K52" t="s">
        <v>81</v>
      </c>
      <c r="L52" t="s">
        <v>47</v>
      </c>
      <c r="N52" t="s">
        <v>49</v>
      </c>
      <c r="O52" t="s">
        <v>50</v>
      </c>
      <c r="P52" t="s">
        <v>100</v>
      </c>
      <c r="R52" t="s">
        <v>35</v>
      </c>
      <c r="V52" t="s">
        <v>222</v>
      </c>
      <c r="W52" t="s">
        <v>223</v>
      </c>
    </row>
    <row r="53" spans="1:23" x14ac:dyDescent="0.25">
      <c r="A53" t="s">
        <v>192</v>
      </c>
      <c r="B53" t="s">
        <v>19</v>
      </c>
      <c r="C53" t="s">
        <v>20</v>
      </c>
      <c r="D53" t="s">
        <v>21</v>
      </c>
      <c r="E53" t="s">
        <v>58</v>
      </c>
      <c r="F53" t="s">
        <v>122</v>
      </c>
      <c r="G53" t="s">
        <v>86</v>
      </c>
      <c r="H53" t="s">
        <v>44</v>
      </c>
      <c r="I53" t="s">
        <v>61</v>
      </c>
      <c r="J53" t="s">
        <v>113</v>
      </c>
      <c r="K53" t="s">
        <v>28</v>
      </c>
      <c r="L53" t="s">
        <v>47</v>
      </c>
      <c r="M53" t="s">
        <v>30</v>
      </c>
      <c r="N53" t="s">
        <v>63</v>
      </c>
      <c r="O53" t="s">
        <v>50</v>
      </c>
      <c r="P53" t="s">
        <v>72</v>
      </c>
      <c r="Q53" t="s">
        <v>115</v>
      </c>
      <c r="R53" t="s">
        <v>35</v>
      </c>
      <c r="V53" t="s">
        <v>210</v>
      </c>
      <c r="W53">
        <f>COUNTIFS(C:C,"CENTRAL INDIA",D:D,"POSITIVE")</f>
        <v>1</v>
      </c>
    </row>
    <row r="54" spans="1:23" x14ac:dyDescent="0.25">
      <c r="A54" t="s">
        <v>193</v>
      </c>
      <c r="B54" t="s">
        <v>19</v>
      </c>
      <c r="C54" t="s">
        <v>20</v>
      </c>
      <c r="D54" t="s">
        <v>21</v>
      </c>
      <c r="E54" t="s">
        <v>58</v>
      </c>
      <c r="F54" t="s">
        <v>194</v>
      </c>
      <c r="G54" t="s">
        <v>24</v>
      </c>
      <c r="H54" t="s">
        <v>195</v>
      </c>
      <c r="I54" t="s">
        <v>45</v>
      </c>
      <c r="J54" t="s">
        <v>70</v>
      </c>
      <c r="K54" t="s">
        <v>76</v>
      </c>
      <c r="L54" t="s">
        <v>47</v>
      </c>
      <c r="M54" t="s">
        <v>77</v>
      </c>
      <c r="N54" t="s">
        <v>82</v>
      </c>
      <c r="O54" t="s">
        <v>50</v>
      </c>
      <c r="P54" t="s">
        <v>88</v>
      </c>
      <c r="Q54" t="s">
        <v>39</v>
      </c>
      <c r="R54" t="s">
        <v>53</v>
      </c>
      <c r="V54" t="s">
        <v>211</v>
      </c>
      <c r="W54">
        <f>COUNTIFS(C:C,"CENTRAL INDIA",D:D,"NEGATIVE")</f>
        <v>1</v>
      </c>
    </row>
    <row r="55" spans="1:23" x14ac:dyDescent="0.25">
      <c r="A55" t="s">
        <v>196</v>
      </c>
      <c r="B55" t="s">
        <v>19</v>
      </c>
      <c r="C55" t="s">
        <v>20</v>
      </c>
      <c r="D55" t="s">
        <v>21</v>
      </c>
      <c r="E55" t="s">
        <v>41</v>
      </c>
      <c r="F55" t="s">
        <v>122</v>
      </c>
      <c r="G55" t="s">
        <v>24</v>
      </c>
      <c r="H55" t="s">
        <v>60</v>
      </c>
      <c r="I55" t="s">
        <v>45</v>
      </c>
      <c r="J55" t="s">
        <v>70</v>
      </c>
      <c r="K55" t="s">
        <v>62</v>
      </c>
      <c r="L55" t="s">
        <v>47</v>
      </c>
      <c r="M55" t="s">
        <v>77</v>
      </c>
      <c r="N55" t="s">
        <v>197</v>
      </c>
      <c r="O55" t="s">
        <v>32</v>
      </c>
      <c r="P55" t="s">
        <v>198</v>
      </c>
      <c r="Q55" t="s">
        <v>83</v>
      </c>
      <c r="R55" t="s">
        <v>35</v>
      </c>
      <c r="V55" t="s">
        <v>212</v>
      </c>
      <c r="W55">
        <f>COUNTIFS(C:C,"EAST INDIA",D:D,"POSITIVE")</f>
        <v>5</v>
      </c>
    </row>
    <row r="56" spans="1:23" x14ac:dyDescent="0.25">
      <c r="A56" t="s">
        <v>199</v>
      </c>
      <c r="B56" t="s">
        <v>79</v>
      </c>
      <c r="C56" t="s">
        <v>20</v>
      </c>
      <c r="D56" t="s">
        <v>57</v>
      </c>
      <c r="E56" t="s">
        <v>68</v>
      </c>
      <c r="F56" t="s">
        <v>122</v>
      </c>
      <c r="G56" t="s">
        <v>86</v>
      </c>
      <c r="H56" t="s">
        <v>128</v>
      </c>
      <c r="I56" t="s">
        <v>61</v>
      </c>
      <c r="J56" t="s">
        <v>93</v>
      </c>
      <c r="K56" t="s">
        <v>28</v>
      </c>
      <c r="L56" t="s">
        <v>47</v>
      </c>
      <c r="M56" t="s">
        <v>77</v>
      </c>
      <c r="N56" t="s">
        <v>63</v>
      </c>
      <c r="O56" t="s">
        <v>32</v>
      </c>
      <c r="P56" t="s">
        <v>198</v>
      </c>
      <c r="Q56" t="s">
        <v>34</v>
      </c>
      <c r="R56" t="s">
        <v>35</v>
      </c>
      <c r="V56" t="s">
        <v>213</v>
      </c>
      <c r="W56">
        <f>COUNTIFS(C:C,"EAST INDIA",D:D,"NEGATIVE")</f>
        <v>22</v>
      </c>
    </row>
    <row r="57" spans="1:23" x14ac:dyDescent="0.25">
      <c r="A57" t="s">
        <v>200</v>
      </c>
      <c r="B57" t="s">
        <v>73</v>
      </c>
      <c r="C57" t="s">
        <v>188</v>
      </c>
      <c r="D57" t="s">
        <v>21</v>
      </c>
      <c r="E57" t="s">
        <v>41</v>
      </c>
      <c r="F57" t="s">
        <v>122</v>
      </c>
      <c r="G57" t="s">
        <v>24</v>
      </c>
      <c r="H57" t="s">
        <v>108</v>
      </c>
      <c r="I57" t="s">
        <v>112</v>
      </c>
      <c r="J57" t="s">
        <v>70</v>
      </c>
      <c r="K57" t="s">
        <v>28</v>
      </c>
      <c r="L57" t="s">
        <v>29</v>
      </c>
      <c r="M57" t="s">
        <v>30</v>
      </c>
      <c r="N57" t="s">
        <v>31</v>
      </c>
      <c r="O57" t="s">
        <v>32</v>
      </c>
      <c r="P57" t="s">
        <v>64</v>
      </c>
      <c r="Q57" t="s">
        <v>137</v>
      </c>
      <c r="R57" t="s">
        <v>96</v>
      </c>
      <c r="V57" t="s">
        <v>214</v>
      </c>
      <c r="W57">
        <f>COUNTIFS(C:C,"NORTH EAST INDIA",D:D,"POSITIVE")</f>
        <v>1</v>
      </c>
    </row>
    <row r="58" spans="1:23" x14ac:dyDescent="0.25">
      <c r="A58" t="s">
        <v>201</v>
      </c>
      <c r="B58" t="s">
        <v>79</v>
      </c>
      <c r="C58" t="s">
        <v>67</v>
      </c>
      <c r="D58" t="s">
        <v>21</v>
      </c>
      <c r="E58" t="s">
        <v>153</v>
      </c>
      <c r="F58" t="s">
        <v>154</v>
      </c>
      <c r="G58" t="s">
        <v>24</v>
      </c>
      <c r="H58" t="s">
        <v>25</v>
      </c>
      <c r="I58" t="s">
        <v>61</v>
      </c>
      <c r="J58" t="s">
        <v>113</v>
      </c>
      <c r="K58" t="s">
        <v>28</v>
      </c>
      <c r="L58" t="s">
        <v>29</v>
      </c>
      <c r="M58" t="s">
        <v>30</v>
      </c>
      <c r="N58" t="s">
        <v>143</v>
      </c>
      <c r="O58" t="s">
        <v>32</v>
      </c>
      <c r="P58" t="s">
        <v>88</v>
      </c>
      <c r="Q58" t="s">
        <v>137</v>
      </c>
      <c r="R58" t="s">
        <v>96</v>
      </c>
      <c r="V58" t="s">
        <v>215</v>
      </c>
      <c r="W58">
        <f>COUNTIFS(C:C,"NORTH EAST INDIA",D:D,"NEGATIVE")</f>
        <v>4</v>
      </c>
    </row>
    <row r="59" spans="1:23" x14ac:dyDescent="0.25">
      <c r="A59" t="s">
        <v>202</v>
      </c>
      <c r="B59" t="s">
        <v>79</v>
      </c>
      <c r="C59" t="s">
        <v>90</v>
      </c>
      <c r="D59" t="s">
        <v>57</v>
      </c>
      <c r="E59" t="s">
        <v>58</v>
      </c>
      <c r="F59" t="s">
        <v>107</v>
      </c>
      <c r="G59" t="s">
        <v>24</v>
      </c>
      <c r="H59" t="s">
        <v>186</v>
      </c>
      <c r="I59" t="s">
        <v>45</v>
      </c>
      <c r="J59" t="s">
        <v>168</v>
      </c>
      <c r="K59" t="s">
        <v>28</v>
      </c>
      <c r="L59" t="s">
        <v>29</v>
      </c>
      <c r="M59" t="s">
        <v>77</v>
      </c>
      <c r="N59" t="s">
        <v>143</v>
      </c>
      <c r="O59" t="s">
        <v>32</v>
      </c>
      <c r="P59" t="s">
        <v>88</v>
      </c>
      <c r="Q59" t="s">
        <v>39</v>
      </c>
      <c r="R59" t="s">
        <v>35</v>
      </c>
      <c r="V59" t="s">
        <v>216</v>
      </c>
      <c r="W59">
        <f>COUNTIFS(C:C,"NORTH INDIA",D:D,"POSITIVE")</f>
        <v>0</v>
      </c>
    </row>
    <row r="60" spans="1:23" x14ac:dyDescent="0.25">
      <c r="A60" t="s">
        <v>203</v>
      </c>
      <c r="B60" t="s">
        <v>79</v>
      </c>
      <c r="C60" t="s">
        <v>20</v>
      </c>
      <c r="D60" t="s">
        <v>57</v>
      </c>
      <c r="E60" t="s">
        <v>204</v>
      </c>
      <c r="F60" t="s">
        <v>205</v>
      </c>
      <c r="G60" t="s">
        <v>86</v>
      </c>
      <c r="H60" t="s">
        <v>128</v>
      </c>
      <c r="I60" t="s">
        <v>112</v>
      </c>
      <c r="J60" t="s">
        <v>162</v>
      </c>
      <c r="K60" t="s">
        <v>28</v>
      </c>
      <c r="L60" t="s">
        <v>47</v>
      </c>
      <c r="M60" t="s">
        <v>30</v>
      </c>
      <c r="N60" t="s">
        <v>31</v>
      </c>
      <c r="O60" t="s">
        <v>32</v>
      </c>
      <c r="P60" t="s">
        <v>198</v>
      </c>
      <c r="Q60" t="s">
        <v>132</v>
      </c>
      <c r="R60" t="s">
        <v>96</v>
      </c>
      <c r="V60" t="s">
        <v>217</v>
      </c>
      <c r="W60">
        <f>COUNTIFS(C:C,"NORTH INDIA",D:D,"NEGATIVE")</f>
        <v>10</v>
      </c>
    </row>
    <row r="61" spans="1:23" x14ac:dyDescent="0.25">
      <c r="A61" t="s">
        <v>206</v>
      </c>
      <c r="B61" t="s">
        <v>79</v>
      </c>
      <c r="C61" t="s">
        <v>20</v>
      </c>
      <c r="D61" t="s">
        <v>21</v>
      </c>
      <c r="E61" t="s">
        <v>204</v>
      </c>
      <c r="F61" t="s">
        <v>23</v>
      </c>
      <c r="G61" t="s">
        <v>86</v>
      </c>
      <c r="H61" t="s">
        <v>207</v>
      </c>
      <c r="I61" t="s">
        <v>112</v>
      </c>
      <c r="J61" t="s">
        <v>168</v>
      </c>
      <c r="K61" t="s">
        <v>28</v>
      </c>
      <c r="L61" t="s">
        <v>29</v>
      </c>
      <c r="M61" t="s">
        <v>30</v>
      </c>
      <c r="N61" t="s">
        <v>63</v>
      </c>
      <c r="O61" t="s">
        <v>32</v>
      </c>
      <c r="P61" t="s">
        <v>88</v>
      </c>
      <c r="Q61" t="s">
        <v>34</v>
      </c>
      <c r="R61" t="s">
        <v>35</v>
      </c>
      <c r="V61" t="s">
        <v>218</v>
      </c>
      <c r="W61">
        <f>COUNTIFS(C:C,"SOUTH INDIA",D:D,"POSITIVE")</f>
        <v>3</v>
      </c>
    </row>
    <row r="62" spans="1:23" x14ac:dyDescent="0.25">
      <c r="V62" t="s">
        <v>219</v>
      </c>
      <c r="W62">
        <f>COUNTIFS(C:C,"SOUTH INDIA",D:D,"NEGATIVE")</f>
        <v>8</v>
      </c>
    </row>
    <row r="63" spans="1:23" x14ac:dyDescent="0.25">
      <c r="V63" t="s">
        <v>220</v>
      </c>
      <c r="W63">
        <f>COUNTIFS(C:C,"WEST INDIA",D:D,"POSITIVE")</f>
        <v>1</v>
      </c>
    </row>
    <row r="64" spans="1:23" x14ac:dyDescent="0.25">
      <c r="V64" t="s">
        <v>221</v>
      </c>
      <c r="W64">
        <f>COUNTIFS(C:C,"WEST INDIA",D:D,"NEGATIVE")</f>
        <v>4</v>
      </c>
    </row>
  </sheetData>
  <conditionalFormatting sqref="U19:V21">
    <cfRule type="dataBar" priority="1">
      <dataBar>
        <cfvo type="min"/>
        <cfvo type="max"/>
        <color rgb="FF638EC6"/>
      </dataBar>
      <extLst>
        <ext xmlns:x14="http://schemas.microsoft.com/office/spreadsheetml/2009/9/main" uri="{B025F937-C7B1-47D3-B67F-A62EFF666E3E}">
          <x14:id>{F82584A6-60F5-4CCB-9621-220F69679EFA}</x14:id>
        </ext>
      </extLst>
    </cfRule>
    <cfRule type="colorScale" priority="2">
      <colorScale>
        <cfvo type="min"/>
        <cfvo type="percentile" val="50"/>
        <cfvo type="max"/>
        <color rgb="FFF8696B"/>
        <color rgb="FFFCFCFF"/>
        <color rgb="FF63BE7B"/>
      </colorScale>
    </cfRule>
  </conditionalFormatting>
  <pageMargins left="0.7" right="0.7" top="0.75" bottom="0.75" header="0.3" footer="0.3"/>
  <pageSetup orientation="portrait" horizontalDpi="4294967293" verticalDpi="4294967293" r:id="rId1"/>
  <extLst>
    <ext xmlns:x14="http://schemas.microsoft.com/office/spreadsheetml/2009/9/main" uri="{78C0D931-6437-407d-A8EE-F0AAD7539E65}">
      <x14:conditionalFormattings>
        <x14:conditionalFormatting xmlns:xm="http://schemas.microsoft.com/office/excel/2006/main">
          <x14:cfRule type="dataBar" id="{F82584A6-60F5-4CCB-9621-220F69679EFA}">
            <x14:dataBar minLength="0" maxLength="100" gradient="0">
              <x14:cfvo type="autoMin"/>
              <x14:cfvo type="autoMax"/>
              <x14:negativeFillColor rgb="FFFF0000"/>
              <x14:axisColor rgb="FF000000"/>
            </x14:dataBar>
          </x14:cfRule>
          <xm:sqref>U19:V21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A6" workbookViewId="0">
      <selection activeCell="T9" sqref="T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100E4-A71D-4926-94A3-93F3B3C2B276}">
  <dimension ref="D1:H9"/>
  <sheetViews>
    <sheetView topLeftCell="A5" workbookViewId="0">
      <selection activeCell="D1" sqref="D1"/>
    </sheetView>
  </sheetViews>
  <sheetFormatPr defaultRowHeight="15" x14ac:dyDescent="0.25"/>
  <cols>
    <col min="1" max="1" width="8.28515625" customWidth="1"/>
    <col min="2" max="2" width="16.28515625" bestFit="1" customWidth="1"/>
    <col min="3" max="3" width="11.28515625" bestFit="1" customWidth="1"/>
    <col min="4" max="4" width="24.7109375" bestFit="1" customWidth="1"/>
    <col min="5" max="5" width="16.28515625" bestFit="1" customWidth="1"/>
    <col min="6" max="6" width="14" bestFit="1" customWidth="1"/>
    <col min="7" max="7" width="15.140625" bestFit="1" customWidth="1"/>
    <col min="8" max="8" width="11.28515625" bestFit="1" customWidth="1"/>
    <col min="9" max="9" width="14.140625" bestFit="1" customWidth="1"/>
    <col min="10" max="10" width="10.85546875" bestFit="1" customWidth="1"/>
    <col min="11" max="11" width="14" bestFit="1" customWidth="1"/>
    <col min="12" max="12" width="11.28515625" bestFit="1" customWidth="1"/>
  </cols>
  <sheetData>
    <row r="1" spans="4:8" x14ac:dyDescent="0.25">
      <c r="D1" s="5" t="s">
        <v>235</v>
      </c>
      <c r="E1" s="5" t="s">
        <v>236</v>
      </c>
      <c r="F1" s="3"/>
      <c r="G1" s="3"/>
      <c r="H1" s="3"/>
    </row>
    <row r="2" spans="4:8" x14ac:dyDescent="0.25">
      <c r="D2" s="5" t="s">
        <v>208</v>
      </c>
      <c r="E2" s="3" t="s">
        <v>86</v>
      </c>
      <c r="F2" s="3" t="s">
        <v>24</v>
      </c>
      <c r="G2" s="3" t="s">
        <v>43</v>
      </c>
      <c r="H2" s="3" t="s">
        <v>209</v>
      </c>
    </row>
    <row r="3" spans="4:8" x14ac:dyDescent="0.25">
      <c r="D3" s="6" t="s">
        <v>188</v>
      </c>
      <c r="E3" s="3"/>
      <c r="F3" s="3">
        <v>1</v>
      </c>
      <c r="G3" s="3">
        <v>1</v>
      </c>
      <c r="H3" s="3">
        <v>2</v>
      </c>
    </row>
    <row r="4" spans="4:8" x14ac:dyDescent="0.25">
      <c r="D4" s="6" t="s">
        <v>20</v>
      </c>
      <c r="E4" s="3">
        <v>7</v>
      </c>
      <c r="F4" s="3">
        <v>12</v>
      </c>
      <c r="G4" s="3">
        <v>7</v>
      </c>
      <c r="H4" s="3">
        <v>26</v>
      </c>
    </row>
    <row r="5" spans="4:8" x14ac:dyDescent="0.25">
      <c r="D5" s="6" t="s">
        <v>38</v>
      </c>
      <c r="E5" s="3">
        <v>3</v>
      </c>
      <c r="F5" s="3">
        <v>2</v>
      </c>
      <c r="G5" s="3"/>
      <c r="H5" s="3">
        <v>5</v>
      </c>
    </row>
    <row r="6" spans="4:8" x14ac:dyDescent="0.25">
      <c r="D6" s="6" t="s">
        <v>67</v>
      </c>
      <c r="E6" s="3">
        <v>5</v>
      </c>
      <c r="F6" s="3">
        <v>4</v>
      </c>
      <c r="G6" s="3">
        <v>1</v>
      </c>
      <c r="H6" s="3">
        <v>10</v>
      </c>
    </row>
    <row r="7" spans="4:8" x14ac:dyDescent="0.25">
      <c r="D7" s="6" t="s">
        <v>90</v>
      </c>
      <c r="E7" s="3">
        <v>4</v>
      </c>
      <c r="F7" s="3">
        <v>4</v>
      </c>
      <c r="G7" s="3">
        <v>2</v>
      </c>
      <c r="H7" s="3">
        <v>10</v>
      </c>
    </row>
    <row r="8" spans="4:8" x14ac:dyDescent="0.25">
      <c r="D8" s="6" t="s">
        <v>56</v>
      </c>
      <c r="E8" s="3">
        <v>2</v>
      </c>
      <c r="F8" s="3">
        <v>2</v>
      </c>
      <c r="G8" s="3">
        <v>1</v>
      </c>
      <c r="H8" s="3">
        <v>5</v>
      </c>
    </row>
    <row r="9" spans="4:8" x14ac:dyDescent="0.25">
      <c r="D9" s="6" t="s">
        <v>209</v>
      </c>
      <c r="E9" s="3">
        <v>21</v>
      </c>
      <c r="F9" s="3">
        <v>25</v>
      </c>
      <c r="G9" s="3">
        <v>12</v>
      </c>
      <c r="H9" s="3">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7D4B7-00ED-42D3-B2E5-3BD700A34011}">
  <dimension ref="Q4:S7"/>
  <sheetViews>
    <sheetView workbookViewId="0">
      <selection activeCell="Q4" sqref="Q4:S7"/>
    </sheetView>
  </sheetViews>
  <sheetFormatPr defaultRowHeight="15" x14ac:dyDescent="0.25"/>
  <cols>
    <col min="1" max="1" width="19.7109375" customWidth="1"/>
    <col min="2" max="2" width="8" customWidth="1"/>
    <col min="3" max="3" width="7.140625" customWidth="1"/>
    <col min="4" max="4" width="7.42578125" customWidth="1"/>
    <col min="5" max="5" width="7" customWidth="1"/>
    <col min="6" max="8" width="5.7109375" customWidth="1"/>
    <col min="9" max="9" width="8.7109375" customWidth="1"/>
    <col min="10" max="10" width="8.140625" customWidth="1"/>
    <col min="11" max="11" width="6" customWidth="1"/>
    <col min="12" max="12" width="5.42578125" customWidth="1"/>
    <col min="13" max="13" width="6.42578125" customWidth="1"/>
    <col min="14" max="14" width="7" customWidth="1"/>
    <col min="15" max="15" width="11.28515625" bestFit="1" customWidth="1"/>
    <col min="17" max="17" width="21.85546875" customWidth="1"/>
    <col min="18" max="18" width="9.140625" customWidth="1"/>
    <col min="19" max="19" width="10.7109375" customWidth="1"/>
  </cols>
  <sheetData>
    <row r="4" spans="17:19" ht="16.5" x14ac:dyDescent="0.3">
      <c r="Q4" s="8" t="s">
        <v>238</v>
      </c>
      <c r="R4" s="8" t="s">
        <v>229</v>
      </c>
      <c r="S4" s="8" t="s">
        <v>228</v>
      </c>
    </row>
    <row r="5" spans="17:19" x14ac:dyDescent="0.25">
      <c r="Q5" t="s">
        <v>239</v>
      </c>
      <c r="S5">
        <f>COUNTIFS('Food survey'!H:H,'Food survey'!H4,'Food survey'!D:D,"NEGATIVE")</f>
        <v>19</v>
      </c>
    </row>
    <row r="6" spans="17:19" x14ac:dyDescent="0.25">
      <c r="Q6" t="s">
        <v>240</v>
      </c>
      <c r="R6">
        <f>COUNTIFS('Food survey'!H:H,'Food survey'!H7,'Food survey'!D:D,"POSITIVE")</f>
        <v>1</v>
      </c>
      <c r="S6">
        <f>COUNTIFS('Food survey'!H:H,'Food survey'!H7,'Food survey'!D:D,"NEGATIVE")</f>
        <v>4</v>
      </c>
    </row>
    <row r="7" spans="17:19" x14ac:dyDescent="0.25">
      <c r="Q7" t="s">
        <v>241</v>
      </c>
      <c r="R7">
        <f>COUNTIFS('Food survey'!H:H,'Food survey'!H22,'Food survey'!D:D,"POSITIVE")</f>
        <v>1</v>
      </c>
      <c r="S7">
        <f>COUNTIFS('Food survey'!H:H,'Food survey'!H20,'Food survey'!D:D,"NEGATIVE")</f>
        <v>2</v>
      </c>
    </row>
  </sheetData>
  <conditionalFormatting sqref="R5:S7">
    <cfRule type="dataBar" priority="1">
      <dataBar>
        <cfvo type="min"/>
        <cfvo type="max"/>
        <color rgb="FF638EC6"/>
      </dataBar>
      <extLst>
        <ext xmlns:x14="http://schemas.microsoft.com/office/spreadsheetml/2009/9/main" uri="{B025F937-C7B1-47D3-B67F-A62EFF666E3E}">
          <x14:id>{9924036E-035A-4B32-846C-7339DB9ADCB6}</x14:id>
        </ext>
      </extLst>
    </cfRule>
    <cfRule type="colorScale" priority="2">
      <colorScale>
        <cfvo type="min"/>
        <cfvo type="percentile" val="50"/>
        <cfvo type="max"/>
        <color rgb="FFF8696B"/>
        <color rgb="FFFCFCFF"/>
        <color rgb="FF63BE7B"/>
      </colorScale>
    </cfRule>
  </conditionalFormatting>
  <pageMargins left="0.7" right="0.7" top="0.75" bottom="0.75" header="0.3" footer="0.3"/>
  <pageSetup orientation="portrait" horizontalDpi="4294967293" verticalDpi="4294967293" r:id="rId1"/>
  <drawing r:id="rId2"/>
  <extLst>
    <ext xmlns:x14="http://schemas.microsoft.com/office/spreadsheetml/2009/9/main" uri="{78C0D931-6437-407d-A8EE-F0AAD7539E65}">
      <x14:conditionalFormattings>
        <x14:conditionalFormatting xmlns:xm="http://schemas.microsoft.com/office/excel/2006/main">
          <x14:cfRule type="dataBar" id="{9924036E-035A-4B32-846C-7339DB9ADCB6}">
            <x14:dataBar minLength="0" maxLength="100" gradient="0">
              <x14:cfvo type="autoMin"/>
              <x14:cfvo type="autoMax"/>
              <x14:negativeFillColor rgb="FFFF0000"/>
              <x14:axisColor rgb="FF000000"/>
            </x14:dataBar>
          </x14:cfRule>
          <xm:sqref>R5:S7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D9BC7-FDAF-40CF-932C-4B052C6ADB1C}">
  <dimension ref="A3:L11"/>
  <sheetViews>
    <sheetView topLeftCell="A7" workbookViewId="0">
      <selection activeCell="L2" sqref="L2"/>
    </sheetView>
  </sheetViews>
  <sheetFormatPr defaultRowHeight="15" x14ac:dyDescent="0.25"/>
  <cols>
    <col min="1" max="1" width="44" customWidth="1"/>
    <col min="2" max="2" width="9.5703125" customWidth="1"/>
    <col min="3" max="3" width="8.5703125" customWidth="1"/>
    <col min="4" max="4" width="15.140625" bestFit="1" customWidth="1"/>
    <col min="5" max="5" width="11" bestFit="1" customWidth="1"/>
    <col min="6" max="6" width="9.140625" customWidth="1"/>
    <col min="7" max="7" width="9.28515625" customWidth="1"/>
    <col min="8" max="8" width="10.42578125" customWidth="1"/>
    <col min="9" max="9" width="9.140625" customWidth="1"/>
    <col min="10" max="10" width="51.7109375" bestFit="1" customWidth="1"/>
    <col min="11" max="11" width="16.28515625" bestFit="1" customWidth="1"/>
    <col min="12" max="12" width="11.28515625" bestFit="1" customWidth="1"/>
  </cols>
  <sheetData>
    <row r="3" spans="1:12" x14ac:dyDescent="0.25">
      <c r="A3" s="1" t="s">
        <v>243</v>
      </c>
      <c r="B3" s="1" t="s">
        <v>236</v>
      </c>
      <c r="J3" s="1" t="s">
        <v>243</v>
      </c>
      <c r="K3" s="1" t="s">
        <v>225</v>
      </c>
    </row>
    <row r="4" spans="1:12" x14ac:dyDescent="0.25">
      <c r="A4" s="1" t="s">
        <v>208</v>
      </c>
      <c r="B4" t="s">
        <v>188</v>
      </c>
      <c r="C4" t="s">
        <v>20</v>
      </c>
      <c r="D4" t="s">
        <v>38</v>
      </c>
      <c r="E4" t="s">
        <v>67</v>
      </c>
      <c r="F4" t="s">
        <v>90</v>
      </c>
      <c r="G4" t="s">
        <v>56</v>
      </c>
      <c r="H4" t="s">
        <v>209</v>
      </c>
      <c r="J4" s="1" t="s">
        <v>208</v>
      </c>
      <c r="K4" t="s">
        <v>57</v>
      </c>
      <c r="L4" t="s">
        <v>209</v>
      </c>
    </row>
    <row r="5" spans="1:12" x14ac:dyDescent="0.25">
      <c r="A5" s="2" t="s">
        <v>157</v>
      </c>
      <c r="B5" s="3"/>
      <c r="C5" s="3">
        <v>5</v>
      </c>
      <c r="D5" s="3">
        <v>1</v>
      </c>
      <c r="E5" s="3"/>
      <c r="F5" s="3"/>
      <c r="G5" s="3"/>
      <c r="H5" s="3">
        <v>6</v>
      </c>
      <c r="J5" s="2" t="s">
        <v>19</v>
      </c>
      <c r="K5" s="3">
        <v>8</v>
      </c>
      <c r="L5" s="3">
        <v>8</v>
      </c>
    </row>
    <row r="6" spans="1:12" x14ac:dyDescent="0.25">
      <c r="A6" s="2" t="s">
        <v>45</v>
      </c>
      <c r="B6" s="3"/>
      <c r="C6" s="3">
        <v>12</v>
      </c>
      <c r="D6" s="3">
        <v>1</v>
      </c>
      <c r="E6" s="3">
        <v>2</v>
      </c>
      <c r="F6" s="3">
        <v>9</v>
      </c>
      <c r="G6" s="3">
        <v>4</v>
      </c>
      <c r="H6" s="3">
        <v>28</v>
      </c>
      <c r="J6" s="4" t="s">
        <v>45</v>
      </c>
      <c r="K6" s="3">
        <v>2</v>
      </c>
      <c r="L6" s="3">
        <v>2</v>
      </c>
    </row>
    <row r="7" spans="1:12" x14ac:dyDescent="0.25">
      <c r="A7" s="2" t="s">
        <v>26</v>
      </c>
      <c r="B7" s="3"/>
      <c r="C7" s="3">
        <v>1</v>
      </c>
      <c r="D7" s="3">
        <v>1</v>
      </c>
      <c r="E7" s="3"/>
      <c r="F7" s="3"/>
      <c r="G7" s="3"/>
      <c r="H7" s="3">
        <v>2</v>
      </c>
      <c r="J7" s="4" t="s">
        <v>167</v>
      </c>
      <c r="K7" s="3">
        <v>1</v>
      </c>
      <c r="L7" s="3">
        <v>1</v>
      </c>
    </row>
    <row r="8" spans="1:12" x14ac:dyDescent="0.25">
      <c r="A8" s="2" t="s">
        <v>167</v>
      </c>
      <c r="B8" s="3"/>
      <c r="C8" s="3">
        <v>1</v>
      </c>
      <c r="D8" s="3"/>
      <c r="E8" s="3"/>
      <c r="F8" s="3"/>
      <c r="G8" s="3"/>
      <c r="H8" s="3">
        <v>1</v>
      </c>
      <c r="J8" s="4" t="s">
        <v>61</v>
      </c>
      <c r="K8" s="3">
        <v>4</v>
      </c>
      <c r="L8" s="3">
        <v>4</v>
      </c>
    </row>
    <row r="9" spans="1:12" x14ac:dyDescent="0.25">
      <c r="A9" s="2" t="s">
        <v>61</v>
      </c>
      <c r="B9" s="3"/>
      <c r="C9" s="3">
        <v>6</v>
      </c>
      <c r="D9" s="3">
        <v>2</v>
      </c>
      <c r="E9" s="3">
        <v>8</v>
      </c>
      <c r="F9" s="3">
        <v>1</v>
      </c>
      <c r="G9" s="3">
        <v>1</v>
      </c>
      <c r="H9" s="3">
        <v>18</v>
      </c>
      <c r="J9" s="4" t="s">
        <v>112</v>
      </c>
      <c r="K9" s="3">
        <v>1</v>
      </c>
      <c r="L9" s="3">
        <v>1</v>
      </c>
    </row>
    <row r="10" spans="1:12" x14ac:dyDescent="0.25">
      <c r="A10" s="2" t="s">
        <v>112</v>
      </c>
      <c r="B10" s="3">
        <v>2</v>
      </c>
      <c r="C10" s="3">
        <v>2</v>
      </c>
      <c r="D10" s="3"/>
      <c r="E10" s="3"/>
      <c r="F10" s="3">
        <v>1</v>
      </c>
      <c r="G10" s="3"/>
      <c r="H10" s="3">
        <v>5</v>
      </c>
      <c r="J10" s="2" t="s">
        <v>209</v>
      </c>
      <c r="K10" s="3">
        <v>8</v>
      </c>
      <c r="L10" s="3">
        <v>8</v>
      </c>
    </row>
    <row r="11" spans="1:12" x14ac:dyDescent="0.25">
      <c r="A11" s="2" t="s">
        <v>209</v>
      </c>
      <c r="B11" s="3">
        <v>2</v>
      </c>
      <c r="C11" s="3">
        <v>27</v>
      </c>
      <c r="D11" s="3">
        <v>5</v>
      </c>
      <c r="E11" s="3">
        <v>10</v>
      </c>
      <c r="F11" s="3">
        <v>11</v>
      </c>
      <c r="G11" s="3">
        <v>5</v>
      </c>
      <c r="H11" s="3">
        <v>60</v>
      </c>
    </row>
  </sheetData>
  <pageMargins left="0.25" right="0.25" top="0.75" bottom="0.75" header="0.3" footer="0.3"/>
  <pageSetup orientation="portrait" horizontalDpi="4294967293" verticalDpi="4294967293" r:id="rId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053D3-D21D-4BBC-9DDC-D57AC437C687}">
  <dimension ref="A3:H19"/>
  <sheetViews>
    <sheetView showGridLines="0" topLeftCell="A11" workbookViewId="0">
      <selection activeCell="H16" sqref="H16"/>
    </sheetView>
  </sheetViews>
  <sheetFormatPr defaultRowHeight="15" x14ac:dyDescent="0.25"/>
  <cols>
    <col min="1" max="1" width="74.42578125" customWidth="1"/>
    <col min="2" max="2" width="16.28515625" bestFit="1" customWidth="1"/>
    <col min="3" max="3" width="9.42578125" bestFit="1" customWidth="1"/>
    <col min="4" max="4" width="15.140625" bestFit="1" customWidth="1"/>
    <col min="5" max="6" width="11" bestFit="1" customWidth="1"/>
    <col min="7" max="7" width="10.5703125" bestFit="1" customWidth="1"/>
    <col min="8" max="8" width="11.28515625" bestFit="1" customWidth="1"/>
  </cols>
  <sheetData>
    <row r="3" spans="1:8" x14ac:dyDescent="0.25">
      <c r="A3" s="1" t="s">
        <v>244</v>
      </c>
      <c r="B3" s="1" t="s">
        <v>236</v>
      </c>
    </row>
    <row r="4" spans="1:8" x14ac:dyDescent="0.25">
      <c r="A4" s="1" t="s">
        <v>236</v>
      </c>
      <c r="B4" t="s">
        <v>188</v>
      </c>
      <c r="C4" t="s">
        <v>20</v>
      </c>
      <c r="D4" t="s">
        <v>38</v>
      </c>
      <c r="E4" t="s">
        <v>67</v>
      </c>
      <c r="F4" t="s">
        <v>90</v>
      </c>
      <c r="G4" t="s">
        <v>56</v>
      </c>
      <c r="H4" t="s">
        <v>209</v>
      </c>
    </row>
    <row r="5" spans="1:8" x14ac:dyDescent="0.25">
      <c r="A5" s="2" t="s">
        <v>70</v>
      </c>
      <c r="B5" s="3">
        <v>1</v>
      </c>
      <c r="C5" s="3">
        <v>15</v>
      </c>
      <c r="D5" s="3">
        <v>2</v>
      </c>
      <c r="E5" s="3">
        <v>7</v>
      </c>
      <c r="F5" s="3"/>
      <c r="G5" s="3">
        <v>4</v>
      </c>
      <c r="H5" s="3">
        <v>29</v>
      </c>
    </row>
    <row r="6" spans="1:8" x14ac:dyDescent="0.25">
      <c r="A6" s="2" t="s">
        <v>46</v>
      </c>
      <c r="B6" s="3"/>
      <c r="C6" s="3">
        <v>1</v>
      </c>
      <c r="D6" s="3">
        <v>1</v>
      </c>
      <c r="E6" s="3">
        <v>1</v>
      </c>
      <c r="F6" s="3"/>
      <c r="G6" s="3">
        <v>1</v>
      </c>
      <c r="H6" s="3">
        <v>4</v>
      </c>
    </row>
    <row r="7" spans="1:8" x14ac:dyDescent="0.25">
      <c r="A7" s="2" t="s">
        <v>93</v>
      </c>
      <c r="B7" s="3"/>
      <c r="C7" s="3">
        <v>1</v>
      </c>
      <c r="D7" s="3"/>
      <c r="E7" s="3"/>
      <c r="F7" s="3">
        <v>1</v>
      </c>
      <c r="G7" s="3"/>
      <c r="H7" s="3">
        <v>2</v>
      </c>
    </row>
    <row r="8" spans="1:8" x14ac:dyDescent="0.25">
      <c r="A8" s="2" t="s">
        <v>162</v>
      </c>
      <c r="B8" s="3"/>
      <c r="C8" s="3">
        <v>2</v>
      </c>
      <c r="D8" s="3"/>
      <c r="E8" s="3"/>
      <c r="F8" s="3"/>
      <c r="G8" s="3"/>
      <c r="H8" s="3">
        <v>2</v>
      </c>
    </row>
    <row r="9" spans="1:8" x14ac:dyDescent="0.25">
      <c r="A9" s="2" t="s">
        <v>135</v>
      </c>
      <c r="B9" s="3"/>
      <c r="C9" s="3"/>
      <c r="D9" s="3"/>
      <c r="E9" s="3"/>
      <c r="F9" s="3">
        <v>2</v>
      </c>
      <c r="G9" s="3"/>
      <c r="H9" s="3">
        <v>2</v>
      </c>
    </row>
    <row r="10" spans="1:8" x14ac:dyDescent="0.25">
      <c r="A10" s="2" t="s">
        <v>27</v>
      </c>
      <c r="B10" s="3"/>
      <c r="C10" s="3">
        <v>1</v>
      </c>
      <c r="D10" s="3">
        <v>1</v>
      </c>
      <c r="E10" s="3"/>
      <c r="F10" s="3"/>
      <c r="G10" s="3"/>
      <c r="H10" s="3">
        <v>2</v>
      </c>
    </row>
    <row r="11" spans="1:8" x14ac:dyDescent="0.25">
      <c r="A11" s="2" t="s">
        <v>113</v>
      </c>
      <c r="B11" s="3"/>
      <c r="C11" s="3">
        <v>4</v>
      </c>
      <c r="D11" s="3">
        <v>1</v>
      </c>
      <c r="E11" s="3">
        <v>2</v>
      </c>
      <c r="F11" s="3">
        <v>7</v>
      </c>
      <c r="G11" s="3"/>
      <c r="H11" s="3">
        <v>14</v>
      </c>
    </row>
    <row r="12" spans="1:8" x14ac:dyDescent="0.25">
      <c r="A12" s="2" t="s">
        <v>168</v>
      </c>
      <c r="B12" s="3">
        <v>1</v>
      </c>
      <c r="C12" s="3">
        <v>3</v>
      </c>
      <c r="D12" s="3"/>
      <c r="E12" s="3"/>
      <c r="F12" s="3">
        <v>1</v>
      </c>
      <c r="G12" s="3"/>
      <c r="H12" s="3">
        <v>5</v>
      </c>
    </row>
    <row r="13" spans="1:8" x14ac:dyDescent="0.25">
      <c r="A13" s="2" t="s">
        <v>209</v>
      </c>
      <c r="B13" s="3">
        <v>2</v>
      </c>
      <c r="C13" s="3">
        <v>27</v>
      </c>
      <c r="D13" s="3">
        <v>5</v>
      </c>
      <c r="E13" s="3">
        <v>10</v>
      </c>
      <c r="F13" s="3">
        <v>11</v>
      </c>
      <c r="G13" s="3">
        <v>5</v>
      </c>
      <c r="H13" s="3">
        <v>60</v>
      </c>
    </row>
    <row r="15" spans="1:8" ht="15.75" x14ac:dyDescent="0.3">
      <c r="D15" s="11" t="s">
        <v>245</v>
      </c>
      <c r="E15" s="13" t="s">
        <v>229</v>
      </c>
      <c r="F15" s="14" t="s">
        <v>228</v>
      </c>
    </row>
    <row r="16" spans="1:8" ht="18.75" x14ac:dyDescent="0.4">
      <c r="D16" s="12" t="s">
        <v>239</v>
      </c>
      <c r="E16" s="10">
        <v>6</v>
      </c>
      <c r="F16" s="10">
        <v>29</v>
      </c>
    </row>
    <row r="17" spans="4:6" ht="18.75" x14ac:dyDescent="0.4">
      <c r="D17" s="12" t="s">
        <v>246</v>
      </c>
      <c r="E17" s="10">
        <v>1</v>
      </c>
      <c r="F17" s="10">
        <v>15</v>
      </c>
    </row>
    <row r="18" spans="4:6" ht="18.75" x14ac:dyDescent="0.4">
      <c r="D18" s="12" t="s">
        <v>241</v>
      </c>
      <c r="E18" s="10">
        <v>4</v>
      </c>
      <c r="F18" s="10">
        <v>5</v>
      </c>
    </row>
    <row r="19" spans="4:6" x14ac:dyDescent="0.25">
      <c r="D19" s="10" t="s">
        <v>247</v>
      </c>
      <c r="E19" s="10">
        <v>11</v>
      </c>
      <c r="F19" s="10">
        <v>49</v>
      </c>
    </row>
  </sheetData>
  <conditionalFormatting sqref="E16:F17 F15 F19">
    <cfRule type="dataBar" priority="1">
      <dataBar>
        <cfvo type="min"/>
        <cfvo type="max"/>
        <color rgb="FF638EC6"/>
      </dataBar>
      <extLst>
        <ext xmlns:x14="http://schemas.microsoft.com/office/spreadsheetml/2009/9/main" uri="{B025F937-C7B1-47D3-B67F-A62EFF666E3E}">
          <x14:id>{A84B244A-50B1-41C4-B2F9-25314BF50455}</x14:id>
        </ext>
      </extLst>
    </cfRule>
    <cfRule type="colorScale" priority="2">
      <colorScale>
        <cfvo type="min"/>
        <cfvo type="percentile" val="50"/>
        <cfvo type="max"/>
        <color rgb="FFF8696B"/>
        <color rgb="FFFCFCFF"/>
        <color rgb="FF63BE7B"/>
      </colorScale>
    </cfRule>
  </conditionalFormatting>
  <pageMargins left="0.7" right="0.7" top="0.75" bottom="0.75" header="0.3" footer="0.3"/>
  <pageSetup orientation="portrait" horizontalDpi="4294967293" verticalDpi="4294967293" r:id="rId2"/>
  <drawing r:id="rId3"/>
  <extLst>
    <ext xmlns:x14="http://schemas.microsoft.com/office/spreadsheetml/2009/9/main" uri="{78C0D931-6437-407d-A8EE-F0AAD7539E65}">
      <x14:conditionalFormattings>
        <x14:conditionalFormatting xmlns:xm="http://schemas.microsoft.com/office/excel/2006/main">
          <x14:cfRule type="dataBar" id="{A84B244A-50B1-41C4-B2F9-25314BF50455}">
            <x14:dataBar minLength="0" maxLength="100" gradient="0">
              <x14:cfvo type="autoMin"/>
              <x14:cfvo type="autoMax"/>
              <x14:negativeFillColor rgb="FFFF0000"/>
              <x14:axisColor rgb="FF000000"/>
            </x14:dataBar>
          </x14:cfRule>
          <xm:sqref>E16:F17 F15 F19</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5B9E4-6415-4E82-B5F1-56C26C80246B}">
  <dimension ref="A1"/>
  <sheetViews>
    <sheetView workbookViewId="0">
      <selection activeCell="T7" sqref="T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05C5A-D498-4FB5-A78D-0A899D0ABBC1}">
  <dimension ref="A3:F33"/>
  <sheetViews>
    <sheetView showGridLines="0" showRowColHeaders="0" topLeftCell="A23" workbookViewId="0">
      <selection activeCell="C45" sqref="C45"/>
    </sheetView>
  </sheetViews>
  <sheetFormatPr defaultRowHeight="15" x14ac:dyDescent="0.25"/>
  <cols>
    <col min="1" max="1" width="28" bestFit="1" customWidth="1"/>
    <col min="2" max="2" width="16.28515625" bestFit="1" customWidth="1"/>
    <col min="3" max="3" width="11.28515625" bestFit="1" customWidth="1"/>
    <col min="5" max="5" width="9" bestFit="1" customWidth="1"/>
    <col min="6" max="6" width="11.28515625" bestFit="1" customWidth="1"/>
  </cols>
  <sheetData>
    <row r="3" spans="1:6" x14ac:dyDescent="0.25">
      <c r="A3" s="1" t="s">
        <v>251</v>
      </c>
      <c r="B3" s="1" t="s">
        <v>236</v>
      </c>
    </row>
    <row r="4" spans="1:6" x14ac:dyDescent="0.25">
      <c r="A4" s="1" t="s">
        <v>208</v>
      </c>
      <c r="B4" t="s">
        <v>19</v>
      </c>
      <c r="C4" t="s">
        <v>73</v>
      </c>
      <c r="D4" t="s">
        <v>79</v>
      </c>
      <c r="E4" t="s">
        <v>37</v>
      </c>
      <c r="F4" t="s">
        <v>209</v>
      </c>
    </row>
    <row r="5" spans="1:6" x14ac:dyDescent="0.25">
      <c r="A5" s="2" t="s">
        <v>71</v>
      </c>
      <c r="B5" s="3">
        <v>2</v>
      </c>
      <c r="C5" s="3"/>
      <c r="D5" s="3"/>
      <c r="E5" s="3">
        <v>2</v>
      </c>
      <c r="F5" s="3">
        <v>4</v>
      </c>
    </row>
    <row r="6" spans="1:6" x14ac:dyDescent="0.25">
      <c r="A6" s="2" t="s">
        <v>47</v>
      </c>
      <c r="B6" s="3">
        <v>37</v>
      </c>
      <c r="C6" s="3">
        <v>3</v>
      </c>
      <c r="D6" s="3">
        <v>2</v>
      </c>
      <c r="E6" s="3">
        <v>1</v>
      </c>
      <c r="F6" s="3">
        <v>43</v>
      </c>
    </row>
    <row r="7" spans="1:6" x14ac:dyDescent="0.25">
      <c r="A7" s="2" t="s">
        <v>29</v>
      </c>
      <c r="B7" s="3">
        <v>7</v>
      </c>
      <c r="C7" s="3">
        <v>1</v>
      </c>
      <c r="D7" s="3">
        <v>3</v>
      </c>
      <c r="E7" s="3"/>
      <c r="F7" s="3">
        <v>11</v>
      </c>
    </row>
    <row r="8" spans="1:6" x14ac:dyDescent="0.25">
      <c r="A8" s="2" t="s">
        <v>232</v>
      </c>
      <c r="B8" s="3"/>
      <c r="C8" s="3"/>
      <c r="D8" s="3"/>
      <c r="E8" s="3"/>
      <c r="F8" s="3"/>
    </row>
    <row r="9" spans="1:6" x14ac:dyDescent="0.25">
      <c r="A9" s="2" t="s">
        <v>209</v>
      </c>
      <c r="B9" s="3">
        <v>46</v>
      </c>
      <c r="C9" s="3">
        <v>4</v>
      </c>
      <c r="D9" s="3">
        <v>5</v>
      </c>
      <c r="E9" s="3">
        <v>3</v>
      </c>
      <c r="F9" s="3">
        <v>58</v>
      </c>
    </row>
    <row r="25" spans="1:3" x14ac:dyDescent="0.25">
      <c r="A25" s="1" t="s">
        <v>255</v>
      </c>
      <c r="B25" s="1" t="s">
        <v>225</v>
      </c>
    </row>
    <row r="26" spans="1:3" x14ac:dyDescent="0.25">
      <c r="A26" s="1" t="s">
        <v>208</v>
      </c>
      <c r="B26" t="s">
        <v>19</v>
      </c>
      <c r="C26" t="s">
        <v>209</v>
      </c>
    </row>
    <row r="27" spans="1:3" x14ac:dyDescent="0.25">
      <c r="A27" s="2" t="s">
        <v>188</v>
      </c>
      <c r="B27" s="3">
        <v>1</v>
      </c>
      <c r="C27" s="3">
        <v>1</v>
      </c>
    </row>
    <row r="28" spans="1:3" x14ac:dyDescent="0.25">
      <c r="A28" s="2" t="s">
        <v>20</v>
      </c>
      <c r="B28" s="3">
        <v>19</v>
      </c>
      <c r="C28" s="3">
        <v>19</v>
      </c>
    </row>
    <row r="29" spans="1:3" x14ac:dyDescent="0.25">
      <c r="A29" s="2" t="s">
        <v>38</v>
      </c>
      <c r="B29" s="3">
        <v>4</v>
      </c>
      <c r="C29" s="3">
        <v>4</v>
      </c>
    </row>
    <row r="30" spans="1:3" x14ac:dyDescent="0.25">
      <c r="A30" s="2" t="s">
        <v>67</v>
      </c>
      <c r="B30" s="3">
        <v>8</v>
      </c>
      <c r="C30" s="3">
        <v>8</v>
      </c>
    </row>
    <row r="31" spans="1:3" x14ac:dyDescent="0.25">
      <c r="A31" s="2" t="s">
        <v>90</v>
      </c>
      <c r="B31" s="3">
        <v>10</v>
      </c>
      <c r="C31" s="3">
        <v>10</v>
      </c>
    </row>
    <row r="32" spans="1:3" x14ac:dyDescent="0.25">
      <c r="A32" s="2" t="s">
        <v>56</v>
      </c>
      <c r="B32" s="3">
        <v>4</v>
      </c>
      <c r="C32" s="3">
        <v>4</v>
      </c>
    </row>
    <row r="33" spans="1:3" x14ac:dyDescent="0.25">
      <c r="A33" s="2" t="s">
        <v>209</v>
      </c>
      <c r="B33" s="3">
        <v>46</v>
      </c>
      <c r="C33" s="3">
        <v>46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EBCFE-6D08-4922-B012-EEB6DDE5D157}">
  <dimension ref="A1"/>
  <sheetViews>
    <sheetView workbookViewId="0">
      <selection activeCell="R6" sqref="R6"/>
    </sheetView>
  </sheetViews>
  <sheetFormatPr defaultRowHeight="15" x14ac:dyDescent="0.25"/>
  <cols>
    <col min="1" max="1" width="19.5703125" customWidth="1"/>
    <col min="2" max="2" width="11" customWidth="1"/>
    <col min="3" max="3" width="8.140625" bestFit="1" customWidth="1"/>
    <col min="4" max="4" width="11.28515625" bestFit="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Analysis 1</vt:lpstr>
      <vt:lpstr>Breakfast analysis </vt:lpstr>
      <vt:lpstr>Post breakfast analysis</vt:lpstr>
      <vt:lpstr>Lunch preference</vt:lpstr>
      <vt:lpstr>EVENING SNACKS ANALYSIS</vt:lpstr>
      <vt:lpstr>DINNER ANALYSIS</vt:lpstr>
      <vt:lpstr>PREFERED FRUIT</vt:lpstr>
      <vt:lpstr>MILK EGG ANALYSIS</vt:lpstr>
      <vt:lpstr>GROUP ANALYSIS</vt:lpstr>
      <vt:lpstr>AVAILABILITY OF ITEM </vt:lpstr>
      <vt:lpstr>Sheet4</vt:lpstr>
      <vt:lpstr>Food survey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2021-08-25T09:19:16Z</dcterms:created>
  <dcterms:modified xsi:type="dcterms:W3CDTF">2021-08-27T12:36:07Z</dcterms:modified>
</cp:coreProperties>
</file>