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Asus\Desktop\IOTA CLASSES\excel classes\"/>
    </mc:Choice>
  </mc:AlternateContent>
  <xr:revisionPtr revIDLastSave="0" documentId="13_ncr:20001_{98AE5EFE-9A5F-4C57-94AF-7115C81853C8}" xr6:coauthVersionLast="47" xr6:coauthVersionMax="47" xr10:uidLastSave="{00000000-0000-0000-0000-000000000000}"/>
  <bookViews>
    <workbookView xWindow="-108" yWindow="-108" windowWidth="23256" windowHeight="12576" xr2:uid="{00000000-000D-0000-FFFF-FFFF00000000}"/>
  </bookViews>
  <sheets>
    <sheet name="Requirements" sheetId="2" r:id="rId1"/>
    <sheet name="Data Validation" sheetId="5" r:id="rId2"/>
    <sheet name="Analysis" sheetId="3" r:id="rId3"/>
    <sheet name="Analysis2" sheetId="4" r:id="rId4"/>
    <sheet name="Raw Data" sheetId="1" r:id="rId5"/>
  </sheets>
  <definedNames>
    <definedName name="_xlnm._FilterDatabase" localSheetId="3" hidden="1">Analysis2!$A$2:$G$2</definedName>
    <definedName name="_xlnm._FilterDatabase" localSheetId="4" hidden="1">'Raw Data'!$A$1:$J$533</definedName>
    <definedName name="Slicer_Position">#N/A</definedName>
  </definedNames>
  <calcPr calcId="181029"/>
  <pivotCaches>
    <pivotCache cacheId="1"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E4" i="4" l="1"/>
  <c r="AF4" i="4"/>
  <c r="AG4" i="4"/>
  <c r="AH4" i="4"/>
  <c r="AE5" i="4"/>
  <c r="AF5" i="4"/>
  <c r="AG5" i="4"/>
  <c r="AH5" i="4"/>
  <c r="AE6" i="4"/>
  <c r="AF6" i="4"/>
  <c r="AG6" i="4"/>
  <c r="AH6" i="4"/>
  <c r="AE7" i="4"/>
  <c r="AF7" i="4"/>
  <c r="AG7" i="4"/>
  <c r="AH7" i="4"/>
  <c r="AE8" i="4"/>
  <c r="AF8" i="4"/>
  <c r="AG8" i="4"/>
  <c r="AH8" i="4"/>
  <c r="AE9" i="4"/>
  <c r="AF9" i="4"/>
  <c r="AG9" i="4"/>
  <c r="AH9" i="4"/>
  <c r="AE10" i="4"/>
  <c r="AF10" i="4"/>
  <c r="AG10" i="4"/>
  <c r="AH10" i="4"/>
  <c r="AE11" i="4"/>
  <c r="AF11" i="4"/>
  <c r="AG11" i="4"/>
  <c r="AH11" i="4"/>
  <c r="AE12" i="4"/>
  <c r="AF12" i="4"/>
  <c r="AG12" i="4"/>
  <c r="AH12" i="4"/>
  <c r="AE13" i="4"/>
  <c r="AF13" i="4"/>
  <c r="AG13" i="4"/>
  <c r="AH13" i="4"/>
  <c r="AE14" i="4"/>
  <c r="AF14" i="4"/>
  <c r="AG14" i="4"/>
  <c r="AH14" i="4"/>
  <c r="AE15" i="4"/>
  <c r="AF15" i="4"/>
  <c r="AG15" i="4"/>
  <c r="AH15" i="4"/>
  <c r="AE16" i="4"/>
  <c r="AF16" i="4"/>
  <c r="AG16" i="4"/>
  <c r="AH16" i="4"/>
  <c r="AE17" i="4"/>
  <c r="AF17" i="4"/>
  <c r="AG17" i="4"/>
  <c r="AH17" i="4"/>
  <c r="AE18" i="4"/>
  <c r="AF18" i="4"/>
  <c r="AG18" i="4"/>
  <c r="AH18" i="4"/>
  <c r="AE19" i="4"/>
  <c r="AF19" i="4"/>
  <c r="AG19" i="4"/>
  <c r="AH19" i="4"/>
  <c r="AE20" i="4"/>
  <c r="AF20" i="4"/>
  <c r="AG20" i="4"/>
  <c r="AH20" i="4"/>
  <c r="AE21" i="4"/>
  <c r="AF21" i="4"/>
  <c r="AG21" i="4"/>
  <c r="AH21" i="4"/>
  <c r="AE22" i="4"/>
  <c r="AF22" i="4"/>
  <c r="AG22" i="4"/>
  <c r="AH22" i="4"/>
  <c r="AF3" i="4"/>
  <c r="AG3" i="4"/>
  <c r="AH3" i="4"/>
  <c r="AE3" i="4"/>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2" i="1"/>
  <c r="V4" i="4"/>
  <c r="W4" i="4"/>
  <c r="X4" i="4"/>
  <c r="Y4" i="4"/>
  <c r="V5" i="4"/>
  <c r="W5" i="4"/>
  <c r="X5" i="4"/>
  <c r="Y5" i="4"/>
  <c r="V6" i="4"/>
  <c r="W6" i="4"/>
  <c r="X6" i="4"/>
  <c r="Y6" i="4"/>
  <c r="V7" i="4"/>
  <c r="W7" i="4"/>
  <c r="X7" i="4"/>
  <c r="Y7" i="4"/>
  <c r="V8" i="4"/>
  <c r="W8" i="4"/>
  <c r="X8" i="4"/>
  <c r="Y8" i="4"/>
  <c r="V9" i="4"/>
  <c r="W9" i="4"/>
  <c r="X9" i="4"/>
  <c r="Y9" i="4"/>
  <c r="V10" i="4"/>
  <c r="W10" i="4"/>
  <c r="X10" i="4"/>
  <c r="Y10" i="4"/>
  <c r="V11" i="4"/>
  <c r="W11" i="4"/>
  <c r="X11" i="4"/>
  <c r="Y11" i="4"/>
  <c r="V12" i="4"/>
  <c r="W12" i="4"/>
  <c r="X12" i="4"/>
  <c r="Y12" i="4"/>
  <c r="V13" i="4"/>
  <c r="W13" i="4"/>
  <c r="X13" i="4"/>
  <c r="Y13" i="4"/>
  <c r="V14" i="4"/>
  <c r="W14" i="4"/>
  <c r="X14" i="4"/>
  <c r="Y14" i="4"/>
  <c r="V15" i="4"/>
  <c r="W15" i="4"/>
  <c r="X15" i="4"/>
  <c r="Y15" i="4"/>
  <c r="V16" i="4"/>
  <c r="W16" i="4"/>
  <c r="X16" i="4"/>
  <c r="Y16" i="4"/>
  <c r="V17" i="4"/>
  <c r="W17" i="4"/>
  <c r="X17" i="4"/>
  <c r="Y17" i="4"/>
  <c r="V18" i="4"/>
  <c r="W18" i="4"/>
  <c r="X18" i="4"/>
  <c r="Y18" i="4"/>
  <c r="V19" i="4"/>
  <c r="W19" i="4"/>
  <c r="X19" i="4"/>
  <c r="Y19" i="4"/>
  <c r="V20" i="4"/>
  <c r="W20" i="4"/>
  <c r="X20" i="4"/>
  <c r="Y20" i="4"/>
  <c r="V21" i="4"/>
  <c r="W21" i="4"/>
  <c r="X21" i="4"/>
  <c r="Y21" i="4"/>
  <c r="V22" i="4"/>
  <c r="W22" i="4"/>
  <c r="X22" i="4"/>
  <c r="Y22" i="4"/>
  <c r="W3" i="4"/>
  <c r="X3" i="4"/>
  <c r="Y3" i="4"/>
  <c r="V3" i="4"/>
  <c r="P4" i="4"/>
  <c r="P5" i="4"/>
  <c r="P6" i="4"/>
  <c r="P3" i="4"/>
  <c r="O4" i="4"/>
  <c r="O5" i="4"/>
  <c r="O6" i="4"/>
  <c r="O3" i="4"/>
  <c r="N4" i="4"/>
  <c r="N5" i="4"/>
  <c r="N6" i="4"/>
  <c r="N3" i="4"/>
  <c r="L3" i="4"/>
  <c r="M3" i="4"/>
  <c r="M4" i="4"/>
  <c r="M5" i="4"/>
  <c r="M6" i="4"/>
  <c r="L4" i="4"/>
  <c r="L5" i="4"/>
  <c r="L6" i="4"/>
  <c r="E4" i="4"/>
  <c r="E5" i="4"/>
  <c r="E6" i="4"/>
  <c r="E7" i="4"/>
  <c r="E8" i="4"/>
  <c r="E9" i="4"/>
  <c r="E10" i="4"/>
  <c r="E11" i="4"/>
  <c r="E12" i="4"/>
  <c r="E13" i="4"/>
  <c r="E14" i="4"/>
  <c r="E15" i="4"/>
  <c r="E16" i="4"/>
  <c r="E17" i="4"/>
  <c r="E18" i="4"/>
  <c r="E19" i="4"/>
  <c r="E20" i="4"/>
  <c r="E21" i="4"/>
  <c r="E22" i="4"/>
  <c r="F4" i="4"/>
  <c r="F5" i="4"/>
  <c r="F6" i="4"/>
  <c r="F7" i="4"/>
  <c r="F8" i="4"/>
  <c r="F9" i="4"/>
  <c r="F10" i="4"/>
  <c r="F11" i="4"/>
  <c r="F12" i="4"/>
  <c r="F13" i="4"/>
  <c r="F14" i="4"/>
  <c r="F15" i="4"/>
  <c r="F16" i="4"/>
  <c r="F17" i="4"/>
  <c r="F18" i="4"/>
  <c r="F19" i="4"/>
  <c r="F20" i="4"/>
  <c r="F21" i="4"/>
  <c r="F22" i="4"/>
  <c r="F3" i="4"/>
  <c r="E3" i="4"/>
  <c r="D4" i="4"/>
  <c r="D5" i="4"/>
  <c r="D6" i="4"/>
  <c r="D7" i="4"/>
  <c r="D8" i="4"/>
  <c r="D9" i="4"/>
  <c r="D10" i="4"/>
  <c r="D11" i="4"/>
  <c r="D12" i="4"/>
  <c r="D13" i="4"/>
  <c r="D14" i="4"/>
  <c r="D15" i="4"/>
  <c r="D16" i="4"/>
  <c r="D17" i="4"/>
  <c r="D18" i="4"/>
  <c r="D19" i="4"/>
  <c r="D20" i="4"/>
  <c r="D21" i="4"/>
  <c r="D22" i="4"/>
  <c r="D3" i="4"/>
  <c r="C4" i="4"/>
  <c r="C5" i="4"/>
  <c r="C6" i="4"/>
  <c r="C7" i="4"/>
  <c r="C8" i="4"/>
  <c r="C9" i="4"/>
  <c r="C10" i="4"/>
  <c r="C11" i="4"/>
  <c r="C12" i="4"/>
  <c r="C13" i="4"/>
  <c r="C14" i="4"/>
  <c r="C15" i="4"/>
  <c r="C16" i="4"/>
  <c r="C17" i="4"/>
  <c r="C18" i="4"/>
  <c r="C19" i="4"/>
  <c r="C20" i="4"/>
  <c r="C21" i="4"/>
  <c r="C22" i="4"/>
  <c r="C3" i="4"/>
  <c r="B4" i="4"/>
  <c r="B5" i="4"/>
  <c r="B6" i="4"/>
  <c r="B7" i="4"/>
  <c r="B8" i="4"/>
  <c r="B9" i="4"/>
  <c r="B10" i="4"/>
  <c r="B11" i="4"/>
  <c r="B12" i="4"/>
  <c r="B13" i="4"/>
  <c r="B14" i="4"/>
  <c r="B15" i="4"/>
  <c r="B16" i="4"/>
  <c r="B17" i="4"/>
  <c r="B18" i="4"/>
  <c r="B19" i="4"/>
  <c r="B20" i="4"/>
  <c r="B21" i="4"/>
  <c r="B22" i="4"/>
  <c r="B3" i="4"/>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2" i="1"/>
  <c r="W23" i="4" l="1"/>
  <c r="G19" i="4"/>
  <c r="Q5" i="4"/>
  <c r="G12" i="4"/>
  <c r="G18" i="4"/>
  <c r="G20" i="4"/>
  <c r="G4" i="4"/>
  <c r="V23" i="4"/>
  <c r="G14" i="4"/>
  <c r="Y23" i="4"/>
  <c r="X23" i="4"/>
  <c r="G17" i="4"/>
  <c r="Q6" i="4"/>
  <c r="G16" i="4"/>
  <c r="G15" i="4"/>
  <c r="Q4" i="4"/>
  <c r="G3" i="4"/>
  <c r="G11" i="4"/>
  <c r="G10" i="4"/>
  <c r="G13" i="4"/>
  <c r="G9" i="4"/>
  <c r="G8" i="4"/>
  <c r="G7" i="4"/>
  <c r="G22" i="4"/>
  <c r="G6" i="4"/>
  <c r="G21" i="4"/>
  <c r="G5" i="4"/>
  <c r="Q3" i="4"/>
  <c r="F23" i="4"/>
  <c r="C23" i="4"/>
  <c r="D23" i="4"/>
  <c r="E23" i="4"/>
  <c r="B23" i="4"/>
</calcChain>
</file>

<file path=xl/sharedStrings.xml><?xml version="1.0" encoding="utf-8"?>
<sst xmlns="http://schemas.openxmlformats.org/spreadsheetml/2006/main" count="1780" uniqueCount="585">
  <si>
    <t>Name</t>
  </si>
  <si>
    <t>Club</t>
  </si>
  <si>
    <t>Position</t>
  </si>
  <si>
    <t>Age</t>
  </si>
  <si>
    <t>Matches</t>
  </si>
  <si>
    <t>Mins</t>
  </si>
  <si>
    <t>Goals</t>
  </si>
  <si>
    <t>Passes_Attempted</t>
  </si>
  <si>
    <t>Perc_Passes_Completed</t>
  </si>
  <si>
    <t>Mason Mount</t>
  </si>
  <si>
    <t>Chelsea</t>
  </si>
  <si>
    <t>MF</t>
  </si>
  <si>
    <t>Edouard Mendy</t>
  </si>
  <si>
    <t>GK</t>
  </si>
  <si>
    <t>Timo Werner</t>
  </si>
  <si>
    <t>FW</t>
  </si>
  <si>
    <t>Ben Chilwell</t>
  </si>
  <si>
    <t>DF</t>
  </si>
  <si>
    <t>Requirement</t>
  </si>
  <si>
    <t>Reece James</t>
  </si>
  <si>
    <t>CÃ©sar Azpilicueta</t>
  </si>
  <si>
    <t>N'Golo KantÃ©</t>
  </si>
  <si>
    <t>Jorginho</t>
  </si>
  <si>
    <t>Thiago Silva</t>
  </si>
  <si>
    <t>Kurt Zouma</t>
  </si>
  <si>
    <t>Mateo KovaÄiÄ‡</t>
  </si>
  <si>
    <t>Antonio RÃ¼diger</t>
  </si>
  <si>
    <t>Christian Pulisic</t>
  </si>
  <si>
    <t>Kai Havertz</t>
  </si>
  <si>
    <t>Andreas Christensen</t>
  </si>
  <si>
    <t>Hakim Ziyech</t>
  </si>
  <si>
    <t>Tammy Abraham</t>
  </si>
  <si>
    <t>Marcos Alonso</t>
  </si>
  <si>
    <t>Callum Hudson-Odoi</t>
  </si>
  <si>
    <t>Olivier Giroud</t>
  </si>
  <si>
    <t>Kepa Arrizabalaga</t>
  </si>
  <si>
    <t>Billy Gilmour</t>
  </si>
  <si>
    <t>Willy Caballero</t>
  </si>
  <si>
    <t>Ruben Loftus-Cheek</t>
  </si>
  <si>
    <t>Emerson Palmieri</t>
  </si>
  <si>
    <t>Fikayo Tomori</t>
  </si>
  <si>
    <t>Ross Barkley</t>
  </si>
  <si>
    <t>Ederson</t>
  </si>
  <si>
    <t>Manchester City</t>
  </si>
  <si>
    <t>RÃºben Dias</t>
  </si>
  <si>
    <t>Rodri</t>
  </si>
  <si>
    <t>Raheem Sterling</t>
  </si>
  <si>
    <t>JoÃ£o Cancelo</t>
  </si>
  <si>
    <t>Bernardo Silva</t>
  </si>
  <si>
    <t>Ä°lkay GÃ¼ndoÄŸan</t>
  </si>
  <si>
    <t>Kevin De Bruyne</t>
  </si>
  <si>
    <t>Riyad Mahrez</t>
  </si>
  <si>
    <t>Gabriel Jesus</t>
  </si>
  <si>
    <t>Kyle Walker</t>
  </si>
  <si>
    <t>John Stones</t>
  </si>
  <si>
    <t>Phil Foden</t>
  </si>
  <si>
    <t>Oleksandr Zinchenko</t>
  </si>
  <si>
    <t>FerrÃ¡n Torres</t>
  </si>
  <si>
    <t>Aymeric Laporte</t>
  </si>
  <si>
    <t>Fernandinho</t>
  </si>
  <si>
    <t>Benjamin Mendy</t>
  </si>
  <si>
    <t>Nathan AkÃ©</t>
  </si>
  <si>
    <t>Sergio AgÃ¼ero</t>
  </si>
  <si>
    <t>Eric GarcÃ­a</t>
  </si>
  <si>
    <t>Scott Carson</t>
  </si>
  <si>
    <t>Zack Steffen</t>
  </si>
  <si>
    <t>Liam Delap</t>
  </si>
  <si>
    <t>Bruno Fernandes</t>
  </si>
  <si>
    <t>Manchester United</t>
  </si>
  <si>
    <t>Aaron Wan-Bissaka</t>
  </si>
  <si>
    <t>Harry Maguire</t>
  </si>
  <si>
    <t>Marcus Rashford</t>
  </si>
  <si>
    <t>Luke Shaw</t>
  </si>
  <si>
    <t>Victor LindelÃ¶f</t>
  </si>
  <si>
    <t>Fred</t>
  </si>
  <si>
    <t>David de Gea</t>
  </si>
  <si>
    <t>Scott McTominay</t>
  </si>
  <si>
    <t>Paul Pogba</t>
  </si>
  <si>
    <t>Mason Greenwood</t>
  </si>
  <si>
    <t>Anthony Martial</t>
  </si>
  <si>
    <t>Edinson Cavani</t>
  </si>
  <si>
    <t>Dean Henderson</t>
  </si>
  <si>
    <t>Nemanja MatiÄ‡</t>
  </si>
  <si>
    <t>Daniel James</t>
  </si>
  <si>
    <t>Eric Bailly</t>
  </si>
  <si>
    <t>Alex Telles</t>
  </si>
  <si>
    <t>Juan Mata</t>
  </si>
  <si>
    <t>Donny van de Beek</t>
  </si>
  <si>
    <t>Axel Tuanzebe</t>
  </si>
  <si>
    <t>Brandon Williams</t>
  </si>
  <si>
    <t>Amad Diallo</t>
  </si>
  <si>
    <t>Anthony Elanga</t>
  </si>
  <si>
    <t>Timothy Fosu-Mensah</t>
  </si>
  <si>
    <t>Shola Shoretire</t>
  </si>
  <si>
    <t>Odion Ighalo</t>
  </si>
  <si>
    <t>Hannibal Mejbri</t>
  </si>
  <si>
    <t>William Thomas Fish</t>
  </si>
  <si>
    <t>Andrew Robertson</t>
  </si>
  <si>
    <t>Liverpool FC</t>
  </si>
  <si>
    <t>Mohamed Salah</t>
  </si>
  <si>
    <t>Trent Alexander-Arnold</t>
  </si>
  <si>
    <t>Georginio Wijnaldum</t>
  </si>
  <si>
    <t>Alisson</t>
  </si>
  <si>
    <t>Roberto Firmino</t>
  </si>
  <si>
    <t>Sadio ManÃ©</t>
  </si>
  <si>
    <t>Fabinho</t>
  </si>
  <si>
    <t>Thiago AlcÃ¡ntara</t>
  </si>
  <si>
    <t>Jordan Henderson</t>
  </si>
  <si>
    <t>Nathaniel Phillips</t>
  </si>
  <si>
    <t>Curtis Jones</t>
  </si>
  <si>
    <t>Diogo Jota</t>
  </si>
  <si>
    <t>James Milner</t>
  </si>
  <si>
    <t>Ozan Kabak</t>
  </si>
  <si>
    <t>JoÃ«l Matip</t>
  </si>
  <si>
    <t>Rhys Williams</t>
  </si>
  <si>
    <t>Naby KeÃ¯ta</t>
  </si>
  <si>
    <t>Joe Gomez</t>
  </si>
  <si>
    <t>Xherdan Shaqiri</t>
  </si>
  <si>
    <t>Virgil van Dijk</t>
  </si>
  <si>
    <t>AdriÃ¡n</t>
  </si>
  <si>
    <t>Neco Williams</t>
  </si>
  <si>
    <t>Takumi Minamino</t>
  </si>
  <si>
    <t>Alex Oxlade-Chamberlain</t>
  </si>
  <si>
    <t>Divock Origi</t>
  </si>
  <si>
    <t>CaoimhÃ­n Kelleher</t>
  </si>
  <si>
    <t>Kostas Tsimikas</t>
  </si>
  <si>
    <t>Kasper Schmeichel</t>
  </si>
  <si>
    <t>Leicester City</t>
  </si>
  <si>
    <t>Youri Tielemans</t>
  </si>
  <si>
    <t>Jamie Vardy</t>
  </si>
  <si>
    <t>Jonny Evans</t>
  </si>
  <si>
    <t>Timothy Castagne</t>
  </si>
  <si>
    <t>Wesley Fofana</t>
  </si>
  <si>
    <t>Wilfred Ndidi</t>
  </si>
  <si>
    <t>James Maddison</t>
  </si>
  <si>
    <t>James Justin</t>
  </si>
  <si>
    <t>Harvey Barnes</t>
  </si>
  <si>
    <t>Ã‡aÄŸlar SÃ¶yÃ¼ncÃ¼</t>
  </si>
  <si>
    <t>Marc Albrighton</t>
  </si>
  <si>
    <t>Kelechi Iheanacho</t>
  </si>
  <si>
    <t>Nampalys Mendy</t>
  </si>
  <si>
    <t>Ayoze PÃ©rez</t>
  </si>
  <si>
    <t>Luke Thomas</t>
  </si>
  <si>
    <t>Ricardo Pereira</t>
  </si>
  <si>
    <t>Dennis Praet</t>
  </si>
  <si>
    <t>Daniel Amartey</t>
  </si>
  <si>
    <t>Christian Fuchs</t>
  </si>
  <si>
    <t>Hamza Choudhury</t>
  </si>
  <si>
    <t>Cengiz Ãœnder</t>
  </si>
  <si>
    <t>Sidnei Tavares</t>
  </si>
  <si>
    <t>Islam Slimani</t>
  </si>
  <si>
    <t>Demarai Gray</t>
  </si>
  <si>
    <t>Wes Morgan</t>
  </si>
  <si>
    <t>Khanya Leshabela</t>
  </si>
  <si>
    <t>TomÃ¡Å¡ SouÄek</t>
  </si>
  <si>
    <t>West Ham United</t>
  </si>
  <si>
    <t>Aaron Cresswell</t>
  </si>
  <si>
    <t>Åukasz FabiaÅ„ski</t>
  </si>
  <si>
    <t>VladimÃ­r Coufal</t>
  </si>
  <si>
    <t>Declan Rice</t>
  </si>
  <si>
    <t>Pablo Fornals</t>
  </si>
  <si>
    <t>Jarrod Bowen</t>
  </si>
  <si>
    <t>Angelo Ogbonna</t>
  </si>
  <si>
    <t>Michail Antonio</t>
  </si>
  <si>
    <t>Craig Dawson</t>
  </si>
  <si>
    <t>Jesse Lingard</t>
  </si>
  <si>
    <t>Issa Diop</t>
  </si>
  <si>
    <t>SaÃ¯d Benrahma</t>
  </si>
  <si>
    <t>FabiÃ¡n Balbuena</t>
  </si>
  <si>
    <t>Arthur Masuaku</t>
  </si>
  <si>
    <t>SÃ©bastien Haller</t>
  </si>
  <si>
    <t>Mark Noble</t>
  </si>
  <si>
    <t>Ryan Fredericks</t>
  </si>
  <si>
    <t>Manuel Lanzini</t>
  </si>
  <si>
    <t>Ben Johnson</t>
  </si>
  <si>
    <t>Darren Randolph</t>
  </si>
  <si>
    <t>Andriy Yarmolenko</t>
  </si>
  <si>
    <t>Robert Snodgrass</t>
  </si>
  <si>
    <t>Felipe Anderson</t>
  </si>
  <si>
    <t>Pierre HÃ¸jbjerg</t>
  </si>
  <si>
    <t>Tottenham Hotspur</t>
  </si>
  <si>
    <t>Hugo Lloris</t>
  </si>
  <si>
    <t>Son Heung-min</t>
  </si>
  <si>
    <t>Harry Kane</t>
  </si>
  <si>
    <t>Eric Dier</t>
  </si>
  <si>
    <t>Tanguy Ndombele</t>
  </si>
  <si>
    <t>Sergio ReguilÃ³n</t>
  </si>
  <si>
    <t>Toby Alderweireld</t>
  </si>
  <si>
    <t>Serge Aurier</t>
  </si>
  <si>
    <t>Davinson SÃ¡nchez</t>
  </si>
  <si>
    <t>Moussa Sissoko</t>
  </si>
  <si>
    <t>Lucas Moura</t>
  </si>
  <si>
    <t>Ben Davies</t>
  </si>
  <si>
    <t>Matt Doherty</t>
  </si>
  <si>
    <t>Steven Bergwijn</t>
  </si>
  <si>
    <t>Giovani Lo Celso</t>
  </si>
  <si>
    <t>Gareth Bale</t>
  </si>
  <si>
    <t>Harry Winks</t>
  </si>
  <si>
    <t>Joe Rodon</t>
  </si>
  <si>
    <t>Dele Alli</t>
  </si>
  <si>
    <t>Japhet Tanganga</t>
  </si>
  <si>
    <t>Ã‰rik Lamela</t>
  </si>
  <si>
    <t>Carlos VinÃ­cius</t>
  </si>
  <si>
    <t>Dane Scarlett</t>
  </si>
  <si>
    <t>Bernd Leno</t>
  </si>
  <si>
    <t>Arsenal</t>
  </si>
  <si>
    <t>Bukayo Saka</t>
  </si>
  <si>
    <t>Granit Xhaka</t>
  </si>
  <si>
    <t>Rob Holding</t>
  </si>
  <si>
    <t>Pierre-Emerick Aubameyang</t>
  </si>
  <si>
    <t>Kieran Tierney</t>
  </si>
  <si>
    <t>HÃ©ctor BellerÃ­n</t>
  </si>
  <si>
    <t>Gabriel Dos Santos</t>
  </si>
  <si>
    <t>Alexandre Lacazette</t>
  </si>
  <si>
    <t>Thomas Partey</t>
  </si>
  <si>
    <t>Emile Smith-Rowe</t>
  </si>
  <si>
    <t>Dani Ceballos</t>
  </si>
  <si>
    <t>Mohamed Elneny</t>
  </si>
  <si>
    <t>David Luiz</t>
  </si>
  <si>
    <t>Nicolas PÃ©pÃ©</t>
  </si>
  <si>
    <t>Willian</t>
  </si>
  <si>
    <t>Pablo MarÃ­</t>
  </si>
  <si>
    <t>Martin Ã˜degaard</t>
  </si>
  <si>
    <t>Calum Chambers</t>
  </si>
  <si>
    <t>CÃ©dric Soares</t>
  </si>
  <si>
    <t>Martinelli</t>
  </si>
  <si>
    <t>Ainsley Maitland-Niles</t>
  </si>
  <si>
    <t>Eddie Nketiah</t>
  </si>
  <si>
    <t>Mathew Ryan</t>
  </si>
  <si>
    <t>Joe Willock</t>
  </si>
  <si>
    <t>Sead KolaÅ¡inac</t>
  </si>
  <si>
    <t>Reiss Nelson</t>
  </si>
  <si>
    <t>Shkodran Mustafi</t>
  </si>
  <si>
    <t>RÃºnar Alex RÃºnarsson</t>
  </si>
  <si>
    <t>Stuart Dallas</t>
  </si>
  <si>
    <t>Leeds United</t>
  </si>
  <si>
    <t>Luke Ayling</t>
  </si>
  <si>
    <t>Patrick Bamford</t>
  </si>
  <si>
    <t>Illan Meslier</t>
  </si>
  <si>
    <t>Jack Harrison</t>
  </si>
  <si>
    <t>Ezgjan Alioski</t>
  </si>
  <si>
    <t>Kalvin Phillips</t>
  </si>
  <si>
    <t>Mateusz Klich</t>
  </si>
  <si>
    <t>Raphael Dias Belloli</t>
  </si>
  <si>
    <t>Liam Cooper</t>
  </si>
  <si>
    <t>Pascal Struijk</t>
  </si>
  <si>
    <t>Tyler Roberts</t>
  </si>
  <si>
    <t>Rodrigo</t>
  </si>
  <si>
    <t>Diego Llorente</t>
  </si>
  <si>
    <t>HÃ©lder Costa</t>
  </si>
  <si>
    <t>Robin Koch</t>
  </si>
  <si>
    <t>Jamie Shackleton</t>
  </si>
  <si>
    <t>Pablo HernÃ¡ndez</t>
  </si>
  <si>
    <t>Kiko Casilla</t>
  </si>
  <si>
    <t>Gaetano Berardi</t>
  </si>
  <si>
    <t>Ian Carlo Poveda</t>
  </si>
  <si>
    <t>Niall Huggins</t>
  </si>
  <si>
    <t>Leif Davis</t>
  </si>
  <si>
    <t>Michael Keane</t>
  </si>
  <si>
    <t>Everton</t>
  </si>
  <si>
    <t>Richarlison</t>
  </si>
  <si>
    <t>Dominic Calvert-Lewin</t>
  </si>
  <si>
    <t>Jordan Pickford</t>
  </si>
  <si>
    <t>Lucas Digne</t>
  </si>
  <si>
    <t>Ben Godfrey</t>
  </si>
  <si>
    <t>Abdoulaye DoucourÃ©</t>
  </si>
  <si>
    <t>Mason Holgate</t>
  </si>
  <si>
    <t>Gylfi SigurÃ°sson</t>
  </si>
  <si>
    <t>Allan</t>
  </si>
  <si>
    <t>Yerry Mina</t>
  </si>
  <si>
    <t>James RodrÃ­guez</t>
  </si>
  <si>
    <t>SÃ©amus Coleman</t>
  </si>
  <si>
    <t>AndrÃ© Gomes</t>
  </si>
  <si>
    <t>Alex Iwobi</t>
  </si>
  <si>
    <t>Tom Davies</t>
  </si>
  <si>
    <t>Robin Olsen</t>
  </si>
  <si>
    <t>Bernard</t>
  </si>
  <si>
    <t>Fabian Delph</t>
  </si>
  <si>
    <t>Anthony Gordon</t>
  </si>
  <si>
    <t>Niels Nkounkou</t>
  </si>
  <si>
    <t>Jonjoe Kenny</t>
  </si>
  <si>
    <t>Joshua King</t>
  </si>
  <si>
    <t>Cenk Tosun</t>
  </si>
  <si>
    <t>JoÃ£o VirgÃ­nia</t>
  </si>
  <si>
    <t>Moise Kean</t>
  </si>
  <si>
    <t>Theo Walcott</t>
  </si>
  <si>
    <t>Jean-Philippe Gbamin</t>
  </si>
  <si>
    <t>Nathan Broadhead</t>
  </si>
  <si>
    <t>Emiliano MartÃ­nez</t>
  </si>
  <si>
    <t>Aston Villa</t>
  </si>
  <si>
    <t>Matt Targett</t>
  </si>
  <si>
    <t>John McGinn</t>
  </si>
  <si>
    <t>Ollie Watkins</t>
  </si>
  <si>
    <t>Tyrone Mings</t>
  </si>
  <si>
    <t>Ezri Konsa</t>
  </si>
  <si>
    <t>Douglas Luiz</t>
  </si>
  <si>
    <t>Bertrand TraorÃ©</t>
  </si>
  <si>
    <t>Matty Cash</t>
  </si>
  <si>
    <t>Jack Grealish</t>
  </si>
  <si>
    <t>Anwar El Ghazi</t>
  </si>
  <si>
    <t>TrÃ©zÃ©guet</t>
  </si>
  <si>
    <t>Marvelous Nakamba</t>
  </si>
  <si>
    <t>Ahmed Elmohamady</t>
  </si>
  <si>
    <t>Kortney Hause</t>
  </si>
  <si>
    <t>Jacob Ramsey</t>
  </si>
  <si>
    <t>Morgan Sanson</t>
  </si>
  <si>
    <t>Conor Hourihane</t>
  </si>
  <si>
    <t>Keinan Davis</t>
  </si>
  <si>
    <t>Carney Chukwuemeka</t>
  </si>
  <si>
    <t>Wesley Moraes</t>
  </si>
  <si>
    <t>Neil Taylor</t>
  </si>
  <si>
    <t>Jaden Philogene Bidace</t>
  </si>
  <si>
    <t>Jonjo Shelvey</t>
  </si>
  <si>
    <t>Newcastle United</t>
  </si>
  <si>
    <t>Miguel AlmirÃ³n</t>
  </si>
  <si>
    <t>Karl Darlow</t>
  </si>
  <si>
    <t>Federico FernÃ¡ndez</t>
  </si>
  <si>
    <t>Callum Wilson</t>
  </si>
  <si>
    <t>Joelinton</t>
  </si>
  <si>
    <t>Isaac Hayden</t>
  </si>
  <si>
    <t>Ciaran Clark</t>
  </si>
  <si>
    <t>Jamal Lewis</t>
  </si>
  <si>
    <t>Jamaal Lascelles</t>
  </si>
  <si>
    <t>Allan Saint-Maximin</t>
  </si>
  <si>
    <t>Jacob Murphy</t>
  </si>
  <si>
    <t>Jeff Hendrick</t>
  </si>
  <si>
    <t>Sean Longstaff</t>
  </si>
  <si>
    <t>Matt Ritchie</t>
  </si>
  <si>
    <t>Emil Krafth</t>
  </si>
  <si>
    <t>Paul Dummett</t>
  </si>
  <si>
    <t>Fabian SchÃ¤r</t>
  </si>
  <si>
    <t>Martin DÃºbravka</t>
  </si>
  <si>
    <t>Javier Manquillo</t>
  </si>
  <si>
    <t>Ryan Fraser</t>
  </si>
  <si>
    <t>DeAndre Yedlin</t>
  </si>
  <si>
    <t>Dwight Gayle</t>
  </si>
  <si>
    <t>Andy Carroll</t>
  </si>
  <si>
    <t>Matthew Longstaff</t>
  </si>
  <si>
    <t>Elliot Anderson</t>
  </si>
  <si>
    <t>Rui PatrÃ­cio</t>
  </si>
  <si>
    <t>Wolverhampton Wanderers</t>
  </si>
  <si>
    <t>Conor Coady</t>
  </si>
  <si>
    <t>NÃ©lson Semedo</t>
  </si>
  <si>
    <t>RÃºben Neves</t>
  </si>
  <si>
    <t>Pedro Neto</t>
  </si>
  <si>
    <t>Adama TraorÃ©</t>
  </si>
  <si>
    <t>JoÃ£o Moutinho</t>
  </si>
  <si>
    <t>Leander Dendoncker</t>
  </si>
  <si>
    <t>Romain SaÃ¯ss</t>
  </si>
  <si>
    <t>Daniel Podence</t>
  </si>
  <si>
    <t>Willy Boly</t>
  </si>
  <si>
    <t>Rayan AÃ¯t Nouri</t>
  </si>
  <si>
    <t>Max Kilman</t>
  </si>
  <si>
    <t>Willian JosÃ©</t>
  </si>
  <si>
    <t>FÃ¡bio Silva</t>
  </si>
  <si>
    <t>RaÃºl JimÃ©nez</t>
  </si>
  <si>
    <t>Fernando MarÃ§al</t>
  </si>
  <si>
    <t>Jonny Castro</t>
  </si>
  <si>
    <t>Ki-Jana Hoever</t>
  </si>
  <si>
    <t>Vitinha</t>
  </si>
  <si>
    <t>Morgan Gibbs-White</t>
  </si>
  <si>
    <t>Owen Otasowie</t>
  </si>
  <si>
    <t>RÃºben Vinagre</t>
  </si>
  <si>
    <t>John Ruddy</t>
  </si>
  <si>
    <t>Patrick Cutrone</t>
  </si>
  <si>
    <t>Oskar Buur</t>
  </si>
  <si>
    <t>Theo Corbeanu</t>
  </si>
  <si>
    <t>Vicente Guaita</t>
  </si>
  <si>
    <t>Crystal Palace</t>
  </si>
  <si>
    <t>Cheikhou KouyatÃ©</t>
  </si>
  <si>
    <t>Wilfried Zaha</t>
  </si>
  <si>
    <t>Eberechi Eze</t>
  </si>
  <si>
    <t>Luka MilivojeviÄ‡</t>
  </si>
  <si>
    <t>Andros Townsend</t>
  </si>
  <si>
    <t>Joel Ward</t>
  </si>
  <si>
    <t>Jordan Ayew</t>
  </si>
  <si>
    <t>Christian Benteke</t>
  </si>
  <si>
    <t>Gary Cahill</t>
  </si>
  <si>
    <t>Patrick van Aanholt</t>
  </si>
  <si>
    <t>JaÃ¯ro Riedewald</t>
  </si>
  <si>
    <t>Tyrick Mitchell</t>
  </si>
  <si>
    <t>James McArthur</t>
  </si>
  <si>
    <t>Jeffrey Schlupp</t>
  </si>
  <si>
    <t>Scott Dann</t>
  </si>
  <si>
    <t>Nathaniel Clyne</t>
  </si>
  <si>
    <t>James McCarthy</t>
  </si>
  <si>
    <t>Michy Batshuayi</t>
  </si>
  <si>
    <t>James Tomkins</t>
  </si>
  <si>
    <t>Mamadou Sakho</t>
  </si>
  <si>
    <t>Jean-Philippe Mateta</t>
  </si>
  <si>
    <t>Jack Butland</t>
  </si>
  <si>
    <t>Martin Kelly</t>
  </si>
  <si>
    <t>James Ward-Prowse</t>
  </si>
  <si>
    <t>Southampton</t>
  </si>
  <si>
    <t>Jan Bednarek</t>
  </si>
  <si>
    <t>Stuart Armstrong</t>
  </si>
  <si>
    <t>Alex McCarthy</t>
  </si>
  <si>
    <t>Che Adams</t>
  </si>
  <si>
    <t>Kyle Walker-Peters</t>
  </si>
  <si>
    <t>Ryan Bertrand</t>
  </si>
  <si>
    <t>Jannik Vestergaard</t>
  </si>
  <si>
    <t>Danny Ings</t>
  </si>
  <si>
    <t>Oriol Romeu</t>
  </si>
  <si>
    <t>Nathan Redmond</t>
  </si>
  <si>
    <t>Jack Stephens</t>
  </si>
  <si>
    <t>Moussa Djenepo</t>
  </si>
  <si>
    <t>Ibrahima Diallo</t>
  </si>
  <si>
    <t>Mohammed Salisu</t>
  </si>
  <si>
    <t>Fraser Forster</t>
  </si>
  <si>
    <t>Nathan Tella</t>
  </si>
  <si>
    <t>William Smallbone</t>
  </si>
  <si>
    <t>Shane Long</t>
  </si>
  <si>
    <t>Yan Valery</t>
  </si>
  <si>
    <t>Kayne Ramsey</t>
  </si>
  <si>
    <t>Jake Vokins</t>
  </si>
  <si>
    <t>Alexandre Jankewitz</t>
  </si>
  <si>
    <t>Dan Nlundulu</t>
  </si>
  <si>
    <t>Michael Obafemi</t>
  </si>
  <si>
    <t>Caleb Watts</t>
  </si>
  <si>
    <t>Allan Tchaptchet</t>
  </si>
  <si>
    <t>Ben White</t>
  </si>
  <si>
    <t>Brighton</t>
  </si>
  <si>
    <t>Yves Bissouma</t>
  </si>
  <si>
    <t>Lewis Dunk</t>
  </si>
  <si>
    <t>Leandro Trossard</t>
  </si>
  <si>
    <t>Adam Webster</t>
  </si>
  <si>
    <t>Neal Maupay</t>
  </si>
  <si>
    <t>Pascal GroÃŸ</t>
  </si>
  <si>
    <t>Robert SÃ¡nchez</t>
  </si>
  <si>
    <t>JoÃ«l Veltman</t>
  </si>
  <si>
    <t>Dan Burn</t>
  </si>
  <si>
    <t>Solly March</t>
  </si>
  <si>
    <t>Danny Welbeck</t>
  </si>
  <si>
    <t>Adam Lallana</t>
  </si>
  <si>
    <t>Alexis Mac Allister</t>
  </si>
  <si>
    <t>Tariq Lamptey</t>
  </si>
  <si>
    <t>Steven Alzate</t>
  </si>
  <si>
    <t>Aaron Connolly</t>
  </si>
  <si>
    <t>Jakub Moder</t>
  </si>
  <si>
    <t>Alireza Jahanbakhsh</t>
  </si>
  <si>
    <t>Davy PrÃ¶pper</t>
  </si>
  <si>
    <t>Bernardo</t>
  </si>
  <si>
    <t>Percy Tau</t>
  </si>
  <si>
    <t>Andi Zeqiri</t>
  </si>
  <si>
    <t>JosÃ© Izquierdo</t>
  </si>
  <si>
    <t>Reda Khadra</t>
  </si>
  <si>
    <t>Jayson Molumby</t>
  </si>
  <si>
    <t>Ashley Westwood</t>
  </si>
  <si>
    <t>Burnley</t>
  </si>
  <si>
    <t>James Tarkowski</t>
  </si>
  <si>
    <t>Dwight McNeil</t>
  </si>
  <si>
    <t>Matthew Lowton</t>
  </si>
  <si>
    <t>Nick Pope</t>
  </si>
  <si>
    <t>Josh Brownhill</t>
  </si>
  <si>
    <t>Chris Wood</t>
  </si>
  <si>
    <t>Ben Mee</t>
  </si>
  <si>
    <t>Charlie Taylor</t>
  </si>
  <si>
    <t>JÃ³hann Berg GuÃ°mundsson</t>
  </si>
  <si>
    <t>MatÄ›j Vydra</t>
  </si>
  <si>
    <t>Jack Cork</t>
  </si>
  <si>
    <t>Ashley Barnes</t>
  </si>
  <si>
    <t>Erik Pieters</t>
  </si>
  <si>
    <t>Jay Rodriguez</t>
  </si>
  <si>
    <t>Robbie Brady</t>
  </si>
  <si>
    <t>Kevin Long</t>
  </si>
  <si>
    <t>Bailey Peacock-Farrell</t>
  </si>
  <si>
    <t>Phil Bardsley</t>
  </si>
  <si>
    <t>Jimmy Dunne</t>
  </si>
  <si>
    <t>Dale Stephens</t>
  </si>
  <si>
    <t>Josh Benson</t>
  </si>
  <si>
    <t>Will Norris</t>
  </si>
  <si>
    <t>Joel Mumbongo</t>
  </si>
  <si>
    <t>Lewis Richardson</t>
  </si>
  <si>
    <t>Alphonse Areola</t>
  </si>
  <si>
    <t>Fulham</t>
  </si>
  <si>
    <t>Tosin Adarabioyo</t>
  </si>
  <si>
    <t>Ademola Lookman</t>
  </si>
  <si>
    <t>Ola Aina</t>
  </si>
  <si>
    <t>Joachim Andersen</t>
  </si>
  <si>
    <t>Andre-Frank Zambo Anguissa</t>
  </si>
  <si>
    <t>Bobby Reid</t>
  </si>
  <si>
    <t>Ivan Cavaleiro</t>
  </si>
  <si>
    <t>Harrison Reed</t>
  </si>
  <si>
    <t>Antonee Robinson</t>
  </si>
  <si>
    <t>Mario Lemina</t>
  </si>
  <si>
    <t>Kenny Tete</t>
  </si>
  <si>
    <t>Aleksandar MitroviÄ‡</t>
  </si>
  <si>
    <t>Josh Maja</t>
  </si>
  <si>
    <t>Tom Cairney</t>
  </si>
  <si>
    <t>Joe Bryan</t>
  </si>
  <si>
    <t>Tim Ream</t>
  </si>
  <si>
    <t>Josh Onomah</t>
  </si>
  <si>
    <t>Denis Odoi</t>
  </si>
  <si>
    <t>Michael Hector</t>
  </si>
  <si>
    <t>Fabio Carvalho</t>
  </si>
  <si>
    <t>Aboubakar Kamara</t>
  </si>
  <si>
    <t>Marek RodÃ¡k</t>
  </si>
  <si>
    <t>Maxime Le Marchand</t>
  </si>
  <si>
    <t>Neeskens Kebano</t>
  </si>
  <si>
    <t>Terence Kongolo</t>
  </si>
  <si>
    <t>Tyrese Francois</t>
  </si>
  <si>
    <t>Sam Johnstone</t>
  </si>
  <si>
    <t>West Bromwich Albion</t>
  </si>
  <si>
    <t>Darnell Furlong</t>
  </si>
  <si>
    <t>Semi Ajayi</t>
  </si>
  <si>
    <t>Matheus Pereira</t>
  </si>
  <si>
    <t>Kyle Bartley</t>
  </si>
  <si>
    <t>Conor Gallagher</t>
  </si>
  <si>
    <t>Conor Townsend</t>
  </si>
  <si>
    <t>Dara O'Shea</t>
  </si>
  <si>
    <t>Matt Phillips</t>
  </si>
  <si>
    <t>Callum Robinson</t>
  </si>
  <si>
    <t>Romaine Sawyers</t>
  </si>
  <si>
    <t>Okay YokuÅŸlu</t>
  </si>
  <si>
    <t>Jake Livermore</t>
  </si>
  <si>
    <t>Grady Diangana</t>
  </si>
  <si>
    <t>Mbaye Diagne</t>
  </si>
  <si>
    <t>Karlan Grant</t>
  </si>
  <si>
    <t>Kieran Gibbs</t>
  </si>
  <si>
    <t>Branislav IvanoviÄ‡</t>
  </si>
  <si>
    <t>Filip KrovinoviÄ‡</t>
  </si>
  <si>
    <t>Lee Peltier</t>
  </si>
  <si>
    <t>Hal Robson-Kanu</t>
  </si>
  <si>
    <t>Kamil Grosicki</t>
  </si>
  <si>
    <t>Kyle Edwards</t>
  </si>
  <si>
    <t>David Button</t>
  </si>
  <si>
    <t>Ahmed Hegazi</t>
  </si>
  <si>
    <t>Charlie Austin</t>
  </si>
  <si>
    <t>Sam Field</t>
  </si>
  <si>
    <t>Rekeem Harper</t>
  </si>
  <si>
    <t>Aaron Ramsdale</t>
  </si>
  <si>
    <t>Sheffield United</t>
  </si>
  <si>
    <t>George Baldock</t>
  </si>
  <si>
    <t>Chris Basham</t>
  </si>
  <si>
    <t>Enda Stevens</t>
  </si>
  <si>
    <t>John Egan</t>
  </si>
  <si>
    <t>John Fleck</t>
  </si>
  <si>
    <t>David McGoldrick</t>
  </si>
  <si>
    <t>Oliver Norwood</t>
  </si>
  <si>
    <t>Ethan Ampadu</t>
  </si>
  <si>
    <t>John Lundstram</t>
  </si>
  <si>
    <t>Ben Osborn</t>
  </si>
  <si>
    <t>Oliver Burke</t>
  </si>
  <si>
    <t>Sander Berge</t>
  </si>
  <si>
    <t>Oliver McBurnie</t>
  </si>
  <si>
    <t>Rhian Brewster</t>
  </si>
  <si>
    <t>Jayden Bogle</t>
  </si>
  <si>
    <t>Kean Bryan</t>
  </si>
  <si>
    <t>Jack Robinson</t>
  </si>
  <si>
    <t>Billy Sharp</t>
  </si>
  <si>
    <t>Max Lowe</t>
  </si>
  <si>
    <t>Phil Jagielka</t>
  </si>
  <si>
    <t>Daniel Jebbison</t>
  </si>
  <si>
    <t>Lys Mousset</t>
  </si>
  <si>
    <t>Jack O'Connell</t>
  </si>
  <si>
    <t>Iliman Ndiaye</t>
  </si>
  <si>
    <t>Antwoine Hackford</t>
  </si>
  <si>
    <t>Femi Seriki</t>
  </si>
  <si>
    <t>x</t>
  </si>
  <si>
    <t>Slicer</t>
  </si>
  <si>
    <t>1. Club wise Performance - Count of players, Total &amp; avg mins played by players, Total &amp; avg passes atempted, avg % pass completed</t>
  </si>
  <si>
    <t>2. Position wisePerformance -  Count of players, Total &amp; avg mins played by players, Total &amp; avg passes atempted, avg % pass completed</t>
  </si>
  <si>
    <t>3. Club and Position wise Player Count</t>
  </si>
  <si>
    <t>4. Club and Age group wise player Count</t>
  </si>
  <si>
    <t>Row Labels</t>
  </si>
  <si>
    <t>Grand Total</t>
  </si>
  <si>
    <t>Count of Name</t>
  </si>
  <si>
    <t>Sum of Mins</t>
  </si>
  <si>
    <t>Average of Mins2</t>
  </si>
  <si>
    <t>Sum of Passes_Attempted</t>
  </si>
  <si>
    <t>Average of Passes_Attempted2</t>
  </si>
  <si>
    <t>Successful passes</t>
  </si>
  <si>
    <t>Column Labels</t>
  </si>
  <si>
    <t xml:space="preserve">Total Players </t>
  </si>
  <si>
    <t xml:space="preserve">Total Mins </t>
  </si>
  <si>
    <t>Avg Mins</t>
  </si>
  <si>
    <t>Total Passes attempted</t>
  </si>
  <si>
    <t>Avg Passes attempted</t>
  </si>
  <si>
    <t>Successful passes %</t>
  </si>
  <si>
    <t>Total</t>
  </si>
  <si>
    <t>16-20</t>
  </si>
  <si>
    <t>21-25</t>
  </si>
  <si>
    <t>26-30</t>
  </si>
  <si>
    <t>31+</t>
  </si>
  <si>
    <t>age bucket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</si>
</sst>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val="singleAccounting"/>
      <sz val="11"/>
      <color theme="1"/>
      <name val="Calibri"/>
      <family val="2"/>
      <scheme val="minor"/>
    </font>
    <font>
      <b/>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9" fontId="0" fillId="0" borderId="0" xfId="0" applyNumberFormat="1"/>
    <xf numFmtId="0" fontId="19"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42" applyNumberFormat="1" applyFont="1"/>
    <xf numFmtId="0" fontId="16" fillId="33" borderId="10" xfId="0" applyFont="1" applyFill="1" applyBorder="1"/>
    <xf numFmtId="0" fontId="0" fillId="0" borderId="10" xfId="0" applyBorder="1"/>
    <xf numFmtId="2" fontId="0" fillId="0" borderId="10" xfId="0" applyNumberFormat="1" applyBorder="1"/>
    <xf numFmtId="9" fontId="0" fillId="0" borderId="10" xfId="42" applyFont="1" applyBorder="1"/>
    <xf numFmtId="0" fontId="16" fillId="0" borderId="10" xfId="0" applyFont="1" applyBorder="1"/>
    <xf numFmtId="1" fontId="0" fillId="0" borderId="10" xfId="0" applyNumberFormat="1" applyBorder="1"/>
    <xf numFmtId="0" fontId="18" fillId="34" borderId="0" xfId="0" applyFont="1" applyFill="1" applyAlignment="1">
      <alignment horizontal="centerContinuous"/>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160020</xdr:colOff>
      <xdr:row>0</xdr:row>
      <xdr:rowOff>91441</xdr:rowOff>
    </xdr:from>
    <xdr:to>
      <xdr:col>3</xdr:col>
      <xdr:colOff>762000</xdr:colOff>
      <xdr:row>1</xdr:row>
      <xdr:rowOff>1</xdr:rowOff>
    </xdr:to>
    <mc:AlternateContent xmlns:mc="http://schemas.openxmlformats.org/markup-compatibility/2006" xmlns:a14="http://schemas.microsoft.com/office/drawing/2010/main">
      <mc:Choice Requires="a14">
        <xdr:graphicFrame macro="">
          <xdr:nvGraphicFramePr>
            <xdr:cNvPr id="2" name="Position">
              <a:extLst>
                <a:ext uri="{FF2B5EF4-FFF2-40B4-BE49-F238E27FC236}">
                  <a16:creationId xmlns:a16="http://schemas.microsoft.com/office/drawing/2014/main" id="{690D98EF-EAB6-0804-6564-47AEC086054A}"/>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1798320" y="91441"/>
              <a:ext cx="2476500" cy="61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798.505415509258" createdVersion="8" refreshedVersion="8" minRefreshableVersion="3" recordCount="532" xr:uid="{7FCA1564-3E63-4844-8130-1C52EDB9F88E}">
  <cacheSource type="worksheet">
    <worksheetSource ref="A1:J533" sheet="Raw Data"/>
  </cacheSource>
  <cacheFields count="10">
    <cacheField name="Name" numFmtId="0">
      <sharedItems count="524">
        <s v="Mason Mount"/>
        <s v="Edouard Mendy"/>
        <s v="Timo Werner"/>
        <s v="Ben Chilwell"/>
        <s v="Reece James"/>
        <s v="CÃ©sar Azpilicueta"/>
        <s v="N'Golo KantÃ©"/>
        <s v="Jorginho"/>
        <s v="Thiago Silva"/>
        <s v="Kurt Zouma"/>
        <s v="Mateo KovaÄiÄ‡"/>
        <s v="Antonio RÃ¼diger"/>
        <s v="Christian Pulisic"/>
        <s v="Kai Havertz"/>
        <s v="Andreas Christensen"/>
        <s v="Hakim Ziyech"/>
        <s v="Tammy Abraham"/>
        <s v="Marcos Alonso"/>
        <s v="Callum Hudson-Odoi"/>
        <s v="Olivier Giroud"/>
        <s v="Kepa Arrizabalaga"/>
        <s v="Billy Gilmour"/>
        <s v="Willy Caballero"/>
        <s v="Ruben Loftus-Cheek"/>
        <s v="Emerson Palmieri"/>
        <s v="Fikayo Tomori"/>
        <s v="Ross Barkley"/>
        <s v="Ederson"/>
        <s v="RÃºben Dias"/>
        <s v="Rodri"/>
        <s v="Raheem Sterling"/>
        <s v="JoÃ£o Cancelo"/>
        <s v="Bernardo Silva"/>
        <s v="Ä°lkay GÃ¼ndoÄŸan"/>
        <s v="Kevin De Bruyne"/>
        <s v="Riyad Mahrez"/>
        <s v="Gabriel Jesus"/>
        <s v="Kyle Walker"/>
        <s v="John Stones"/>
        <s v="Phil Foden"/>
        <s v="Oleksandr Zinchenko"/>
        <s v="FerrÃ¡n Torres"/>
        <s v="Aymeric Laporte"/>
        <s v="Fernandinho"/>
        <s v="Benjamin Mendy"/>
        <s v="Nathan AkÃ©"/>
        <s v="Sergio AgÃ¼ero"/>
        <s v="Eric GarcÃ­a"/>
        <s v="Scott Carson"/>
        <s v="Zack Steffen"/>
        <s v="Liam Delap"/>
        <s v="Bruno Fernandes"/>
        <s v="Aaron Wan-Bissaka"/>
        <s v="Harry Maguire"/>
        <s v="Marcus Rashford"/>
        <s v="Luke Shaw"/>
        <s v="Victor LindelÃ¶f"/>
        <s v="Fred"/>
        <s v="David de Gea"/>
        <s v="Scott McTominay"/>
        <s v="Paul Pogba"/>
        <s v="Mason Greenwood"/>
        <s v="Anthony Martial"/>
        <s v="Edinson Cavani"/>
        <s v="Dean Henderson"/>
        <s v="Nemanja MatiÄ‡"/>
        <s v="Daniel James"/>
        <s v="Eric Bailly"/>
        <s v="Alex Telles"/>
        <s v="Juan Mata"/>
        <s v="Donny van de Beek"/>
        <s v="Axel Tuanzebe"/>
        <s v="Brandon Williams"/>
        <s v="Amad Diallo"/>
        <s v="Anthony Elanga"/>
        <s v="Timothy Fosu-Mensah"/>
        <s v="Shola Shoretire"/>
        <s v="Odion Ighalo"/>
        <s v="Hannibal Mejbri"/>
        <s v="William Thomas Fish"/>
        <s v="Andrew Robertson"/>
        <s v="Mohamed Salah"/>
        <s v="Trent Alexander-Arnold"/>
        <s v="Georginio Wijnaldum"/>
        <s v="Alisson"/>
        <s v="Roberto Firmino"/>
        <s v="Sadio ManÃ©"/>
        <s v="Fabinho"/>
        <s v="Thiago AlcÃ¡ntara"/>
        <s v="Jordan Henderson"/>
        <s v="Nathaniel Phillips"/>
        <s v="Curtis Jones"/>
        <s v="Diogo Jota"/>
        <s v="James Milner"/>
        <s v="Ozan Kabak"/>
        <s v="JoÃ«l Matip"/>
        <s v="Rhys Williams"/>
        <s v="Naby KeÃ¯ta"/>
        <s v="Joe Gomez"/>
        <s v="Xherdan Shaqiri"/>
        <s v="Virgil van Dijk"/>
        <s v="AdriÃ¡n"/>
        <s v="Neco Williams"/>
        <s v="Takumi Minamino"/>
        <s v="Alex Oxlade-Chamberlain"/>
        <s v="Divock Origi"/>
        <s v="CaoimhÃ­n Kelleher"/>
        <s v="Kostas Tsimikas"/>
        <s v="Kasper Schmeichel"/>
        <s v="Youri Tielemans"/>
        <s v="Jamie Vardy"/>
        <s v="Jonny Evans"/>
        <s v="Timothy Castagne"/>
        <s v="Wesley Fofana"/>
        <s v="Wilfred Ndidi"/>
        <s v="James Maddison"/>
        <s v="James Justin"/>
        <s v="Harvey Barnes"/>
        <s v="Ã‡aÄŸlar SÃ¶yÃ¼ncÃ¼"/>
        <s v="Marc Albrighton"/>
        <s v="Kelechi Iheanacho"/>
        <s v="Nampalys Mendy"/>
        <s v="Ayoze PÃ©rez"/>
        <s v="Luke Thomas"/>
        <s v="Ricardo Pereira"/>
        <s v="Dennis Praet"/>
        <s v="Daniel Amartey"/>
        <s v="Christian Fuchs"/>
        <s v="Hamza Choudhury"/>
        <s v="Cengiz Ãœnder"/>
        <s v="Sidnei Tavares"/>
        <s v="Islam Slimani"/>
        <s v="Demarai Gray"/>
        <s v="Wes Morgan"/>
        <s v="Khanya Leshabela"/>
        <s v="TomÃ¡Å¡ SouÄek"/>
        <s v="Aaron Cresswell"/>
        <s v="Åukasz FabiaÅ„ski"/>
        <s v="VladimÃ­r Coufal"/>
        <s v="Declan Rice"/>
        <s v="Pablo Fornals"/>
        <s v="Jarrod Bowen"/>
        <s v="Angelo Ogbonna"/>
        <s v="Michail Antonio"/>
        <s v="Craig Dawson"/>
        <s v="Jesse Lingard"/>
        <s v="Issa Diop"/>
        <s v="SaÃ¯d Benrahma"/>
        <s v="FabiÃ¡n Balbuena"/>
        <s v="Arthur Masuaku"/>
        <s v="SÃ©bastien Haller"/>
        <s v="Mark Noble"/>
        <s v="Ryan Fredericks"/>
        <s v="Manuel Lanzini"/>
        <s v="Ben Johnson"/>
        <s v="Darren Randolph"/>
        <s v="Andriy Yarmolenko"/>
        <s v="Robert Snodgrass"/>
        <s v="Felipe Anderson"/>
        <s v="Pierre HÃ¸jbjerg"/>
        <s v="Hugo Lloris"/>
        <s v="Son Heung-min"/>
        <s v="Harry Kane"/>
        <s v="Eric Dier"/>
        <s v="Tanguy Ndombele"/>
        <s v="Sergio ReguilÃ³n"/>
        <s v="Toby Alderweireld"/>
        <s v="Serge Aurier"/>
        <s v="Davinson SÃ¡nchez"/>
        <s v="Moussa Sissoko"/>
        <s v="Lucas Moura"/>
        <s v="Ben Davies"/>
        <s v="Matt Doherty"/>
        <s v="Steven Bergwijn"/>
        <s v="Giovani Lo Celso"/>
        <s v="Gareth Bale"/>
        <s v="Harry Winks"/>
        <s v="Joe Rodon"/>
        <s v="Dele Alli"/>
        <s v="Japhet Tanganga"/>
        <s v="Ã‰rik Lamela"/>
        <s v="Carlos VinÃ­cius"/>
        <s v="Dane Scarlett"/>
        <s v="Bernd Leno"/>
        <s v="Bukayo Saka"/>
        <s v="Granit Xhaka"/>
        <s v="Rob Holding"/>
        <s v="Pierre-Emerick Aubameyang"/>
        <s v="Kieran Tierney"/>
        <s v="HÃ©ctor BellerÃ­n"/>
        <s v="Gabriel Dos Santos"/>
        <s v="Alexandre Lacazette"/>
        <s v="Thomas Partey"/>
        <s v="Emile Smith-Rowe"/>
        <s v="Dani Ceballos"/>
        <s v="Mohamed Elneny"/>
        <s v="David Luiz"/>
        <s v="Nicolas PÃ©pÃ©"/>
        <s v="Willian"/>
        <s v="Pablo MarÃ­"/>
        <s v="Martin Ã˜degaard"/>
        <s v="Calum Chambers"/>
        <s v="CÃ©dric Soares"/>
        <s v="Martinelli"/>
        <s v="Ainsley Maitland-Niles"/>
        <s v="Eddie Nketiah"/>
        <s v="Mathew Ryan"/>
        <s v="Joe Willock"/>
        <s v="Sead KolaÅ¡inac"/>
        <s v="Reiss Nelson"/>
        <s v="Shkodran Mustafi"/>
        <s v="RÃºnar Alex RÃºnarsson"/>
        <s v="Stuart Dallas"/>
        <s v="Luke Ayling"/>
        <s v="Patrick Bamford"/>
        <s v="Illan Meslier"/>
        <s v="Jack Harrison"/>
        <s v="Ezgjan Alioski"/>
        <s v="Kalvin Phillips"/>
        <s v="Mateusz Klich"/>
        <s v="Raphael Dias Belloli"/>
        <s v="Liam Cooper"/>
        <s v="Pascal Struijk"/>
        <s v="Tyler Roberts"/>
        <s v="Rodrigo"/>
        <s v="Diego Llorente"/>
        <s v="HÃ©lder Costa"/>
        <s v="Robin Koch"/>
        <s v="Jamie Shackleton"/>
        <s v="Pablo HernÃ¡ndez"/>
        <s v="Kiko Casilla"/>
        <s v="Gaetano Berardi"/>
        <s v="Ian Carlo Poveda"/>
        <s v="Niall Huggins"/>
        <s v="Leif Davis"/>
        <s v="Michael Keane"/>
        <s v="Richarlison"/>
        <s v="Dominic Calvert-Lewin"/>
        <s v="Jordan Pickford"/>
        <s v="Lucas Digne"/>
        <s v="Ben Godfrey"/>
        <s v="Abdoulaye DoucourÃ©"/>
        <s v="Mason Holgate"/>
        <s v="Gylfi SigurÃ°sson"/>
        <s v="Allan"/>
        <s v="Yerry Mina"/>
        <s v="James RodrÃ­guez"/>
        <s v="SÃ©amus Coleman"/>
        <s v="AndrÃ© Gomes"/>
        <s v="Alex Iwobi"/>
        <s v="Tom Davies"/>
        <s v="Robin Olsen"/>
        <s v="Bernard"/>
        <s v="Fabian Delph"/>
        <s v="Anthony Gordon"/>
        <s v="Niels Nkounkou"/>
        <s v="Jonjoe Kenny"/>
        <s v="Joshua King"/>
        <s v="Cenk Tosun"/>
        <s v="JoÃ£o VirgÃ­nia"/>
        <s v="Moise Kean"/>
        <s v="Theo Walcott"/>
        <s v="Jean-Philippe Gbamin"/>
        <s v="Nathan Broadhead"/>
        <s v="Emiliano MartÃ­nez"/>
        <s v="Matt Targett"/>
        <s v="John McGinn"/>
        <s v="Ollie Watkins"/>
        <s v="Tyrone Mings"/>
        <s v="Ezri Konsa"/>
        <s v="Douglas Luiz"/>
        <s v="Bertrand TraorÃ©"/>
        <s v="Matty Cash"/>
        <s v="Jack Grealish"/>
        <s v="Anwar El Ghazi"/>
        <s v="TrÃ©zÃ©guet"/>
        <s v="Marvelous Nakamba"/>
        <s v="Ahmed Elmohamady"/>
        <s v="Kortney Hause"/>
        <s v="Jacob Ramsey"/>
        <s v="Morgan Sanson"/>
        <s v="Conor Hourihane"/>
        <s v="Keinan Davis"/>
        <s v="Carney Chukwuemeka"/>
        <s v="Wesley Moraes"/>
        <s v="Neil Taylor"/>
        <s v="Jaden Philogene Bidace"/>
        <s v="Jonjo Shelvey"/>
        <s v="Miguel AlmirÃ³n"/>
        <s v="Karl Darlow"/>
        <s v="Federico FernÃ¡ndez"/>
        <s v="Callum Wilson"/>
        <s v="Joelinton"/>
        <s v="Isaac Hayden"/>
        <s v="Ciaran Clark"/>
        <s v="Jamal Lewis"/>
        <s v="Jamaal Lascelles"/>
        <s v="Allan Saint-Maximin"/>
        <s v="Jacob Murphy"/>
        <s v="Jeff Hendrick"/>
        <s v="Sean Longstaff"/>
        <s v="Matt Ritchie"/>
        <s v="Emil Krafth"/>
        <s v="Paul Dummett"/>
        <s v="Fabian SchÃ¤r"/>
        <s v="Martin DÃºbravka"/>
        <s v="Javier Manquillo"/>
        <s v="Ryan Fraser"/>
        <s v="DeAndre Yedlin"/>
        <s v="Dwight Gayle"/>
        <s v="Andy Carroll"/>
        <s v="Matthew Longstaff"/>
        <s v="Elliot Anderson"/>
        <s v="Rui PatrÃ­cio"/>
        <s v="Conor Coady"/>
        <s v="NÃ©lson Semedo"/>
        <s v="RÃºben Neves"/>
        <s v="Pedro Neto"/>
        <s v="Adama TraorÃ©"/>
        <s v="JoÃ£o Moutinho"/>
        <s v="Leander Dendoncker"/>
        <s v="Romain SaÃ¯ss"/>
        <s v="Daniel Podence"/>
        <s v="Willy Boly"/>
        <s v="Rayan AÃ¯t Nouri"/>
        <s v="Max Kilman"/>
        <s v="Willian JosÃ©"/>
        <s v="FÃ¡bio Silva"/>
        <s v="RaÃºl JimÃ©nez"/>
        <s v="Fernando MarÃ§al"/>
        <s v="Jonny Castro"/>
        <s v="Ki-Jana Hoever"/>
        <s v="Vitinha"/>
        <s v="Morgan Gibbs-White"/>
        <s v="Owen Otasowie"/>
        <s v="RÃºben Vinagre"/>
        <s v="John Ruddy"/>
        <s v="Patrick Cutrone"/>
        <s v="Oskar Buur"/>
        <s v="Theo Corbeanu"/>
        <s v="Vicente Guaita"/>
        <s v="Cheikhou KouyatÃ©"/>
        <s v="Wilfried Zaha"/>
        <s v="Eberechi Eze"/>
        <s v="Luka MilivojeviÄ‡"/>
        <s v="Andros Townsend"/>
        <s v="Joel Ward"/>
        <s v="Jordan Ayew"/>
        <s v="Christian Benteke"/>
        <s v="Gary Cahill"/>
        <s v="Patrick van Aanholt"/>
        <s v="JaÃ¯ro Riedewald"/>
        <s v="Tyrick Mitchell"/>
        <s v="James McArthur"/>
        <s v="Jeffrey Schlupp"/>
        <s v="Scott Dann"/>
        <s v="Nathaniel Clyne"/>
        <s v="James McCarthy"/>
        <s v="Michy Batshuayi"/>
        <s v="James Tomkins"/>
        <s v="Mamadou Sakho"/>
        <s v="Jean-Philippe Mateta"/>
        <s v="Jack Butland"/>
        <s v="Martin Kelly"/>
        <s v="James Ward-Prowse"/>
        <s v="Jan Bednarek"/>
        <s v="Stuart Armstrong"/>
        <s v="Alex McCarthy"/>
        <s v="Che Adams"/>
        <s v="Kyle Walker-Peters"/>
        <s v="Ryan Bertrand"/>
        <s v="Jannik Vestergaard"/>
        <s v="Danny Ings"/>
        <s v="Oriol Romeu"/>
        <s v="Nathan Redmond"/>
        <s v="Jack Stephens"/>
        <s v="Moussa Djenepo"/>
        <s v="Ibrahima Diallo"/>
        <s v="Mohammed Salisu"/>
        <s v="Fraser Forster"/>
        <s v="Nathan Tella"/>
        <s v="William Smallbone"/>
        <s v="Shane Long"/>
        <s v="Yan Valery"/>
        <s v="Kayne Ramsey"/>
        <s v="Jake Vokins"/>
        <s v="Alexandre Jankewitz"/>
        <s v="Dan Nlundulu"/>
        <s v="Michael Obafemi"/>
        <s v="Caleb Watts"/>
        <s v="Allan Tchaptchet"/>
        <s v="Ben White"/>
        <s v="Yves Bissouma"/>
        <s v="Lewis Dunk"/>
        <s v="Leandro Trossard"/>
        <s v="Adam Webster"/>
        <s v="Neal Maupay"/>
        <s v="Pascal GroÃŸ"/>
        <s v="Robert SÃ¡nchez"/>
        <s v="JoÃ«l Veltman"/>
        <s v="Dan Burn"/>
        <s v="Solly March"/>
        <s v="Danny Welbeck"/>
        <s v="Adam Lallana"/>
        <s v="Alexis Mac Allister"/>
        <s v="Tariq Lamptey"/>
        <s v="Steven Alzate"/>
        <s v="Aaron Connolly"/>
        <s v="Jakub Moder"/>
        <s v="Alireza Jahanbakhsh"/>
        <s v="Davy PrÃ¶pper"/>
        <s v="Bernardo"/>
        <s v="Percy Tau"/>
        <s v="Andi Zeqiri"/>
        <s v="JosÃ© Izquierdo"/>
        <s v="Reda Khadra"/>
        <s v="Jayson Molumby"/>
        <s v="Ashley Westwood"/>
        <s v="James Tarkowski"/>
        <s v="Dwight McNeil"/>
        <s v="Matthew Lowton"/>
        <s v="Nick Pope"/>
        <s v="Josh Brownhill"/>
        <s v="Chris Wood"/>
        <s v="Ben Mee"/>
        <s v="Charlie Taylor"/>
        <s v="JÃ³hann Berg GuÃ°mundsson"/>
        <s v="MatÄ›j Vydra"/>
        <s v="Jack Cork"/>
        <s v="Ashley Barnes"/>
        <s v="Erik Pieters"/>
        <s v="Jay Rodriguez"/>
        <s v="Robbie Brady"/>
        <s v="Kevin Long"/>
        <s v="Bailey Peacock-Farrell"/>
        <s v="Phil Bardsley"/>
        <s v="Jimmy Dunne"/>
        <s v="Dale Stephens"/>
        <s v="Josh Benson"/>
        <s v="Will Norris"/>
        <s v="Joel Mumbongo"/>
        <s v="Lewis Richardson"/>
        <s v="Alphonse Areola"/>
        <s v="Tosin Adarabioyo"/>
        <s v="Ademola Lookman"/>
        <s v="Ola Aina"/>
        <s v="Joachim Andersen"/>
        <s v="Andre-Frank Zambo Anguissa"/>
        <s v="Bobby Reid"/>
        <s v="Ivan Cavaleiro"/>
        <s v="Harrison Reed"/>
        <s v="Antonee Robinson"/>
        <s v="Mario Lemina"/>
        <s v="Kenny Tete"/>
        <s v="Aleksandar MitroviÄ‡"/>
        <s v="Josh Maja"/>
        <s v="Tom Cairney"/>
        <s v="Joe Bryan"/>
        <s v="Tim Ream"/>
        <s v="Josh Onomah"/>
        <s v="Denis Odoi"/>
        <s v="Michael Hector"/>
        <s v="Fabio Carvalho"/>
        <s v="Aboubakar Kamara"/>
        <s v="Marek RodÃ¡k"/>
        <s v="Maxime Le Marchand"/>
        <s v="Neeskens Kebano"/>
        <s v="Terence Kongolo"/>
        <s v="Tyrese Francois"/>
        <s v="Sam Johnstone"/>
        <s v="Darnell Furlong"/>
        <s v="Semi Ajayi"/>
        <s v="Matheus Pereira"/>
        <s v="Kyle Bartley"/>
        <s v="Conor Gallagher"/>
        <s v="Conor Townsend"/>
        <s v="Dara O'Shea"/>
        <s v="Matt Phillips"/>
        <s v="Callum Robinson"/>
        <s v="Romaine Sawyers"/>
        <s v="Okay YokuÅŸlu"/>
        <s v="Jake Livermore"/>
        <s v="Grady Diangana"/>
        <s v="Mbaye Diagne"/>
        <s v="Karlan Grant"/>
        <s v="Kieran Gibbs"/>
        <s v="Branislav IvanoviÄ‡"/>
        <s v="Filip KrovinoviÄ‡"/>
        <s v="Lee Peltier"/>
        <s v="Hal Robson-Kanu"/>
        <s v="Kamil Grosicki"/>
        <s v="Kyle Edwards"/>
        <s v="David Button"/>
        <s v="Ahmed Hegazi"/>
        <s v="Charlie Austin"/>
        <s v="Sam Field"/>
        <s v="Rekeem Harper"/>
        <s v="Aaron Ramsdale"/>
        <s v="George Baldock"/>
        <s v="Chris Basham"/>
        <s v="Enda Stevens"/>
        <s v="John Egan"/>
        <s v="John Fleck"/>
        <s v="David McGoldrick"/>
        <s v="Oliver Norwood"/>
        <s v="Ethan Ampadu"/>
        <s v="John Lundstram"/>
        <s v="Ben Osborn"/>
        <s v="Oliver Burke"/>
        <s v="Sander Berge"/>
        <s v="Oliver McBurnie"/>
        <s v="Rhian Brewster"/>
        <s v="Jayden Bogle"/>
        <s v="Kean Bryan"/>
        <s v="Jack Robinson"/>
        <s v="Billy Sharp"/>
        <s v="Max Lowe"/>
        <s v="Phil Jagielka"/>
        <s v="Daniel Jebbison"/>
        <s v="Lys Mousset"/>
        <s v="Jack O'Connell"/>
        <s v="Iliman Ndiaye"/>
        <s v="Antwoine Hackford"/>
        <s v="Femi Seriki"/>
      </sharedItems>
    </cacheField>
    <cacheField name="Club" numFmtId="0">
      <sharedItems count="20">
        <s v="Chelsea"/>
        <s v="Manchester City"/>
        <s v="Manchester United"/>
        <s v="Liverpool FC"/>
        <s v="Leicester City"/>
        <s v="West Ham United"/>
        <s v="Tottenham Hotspur"/>
        <s v="Arsenal"/>
        <s v="Leeds United"/>
        <s v="Everton"/>
        <s v="Aston Villa"/>
        <s v="Newcastle United"/>
        <s v="Wolverhampton Wanderers"/>
        <s v="Crystal Palace"/>
        <s v="Southampton"/>
        <s v="Brighton"/>
        <s v="Burnley"/>
        <s v="Fulham"/>
        <s v="West Bromwich Albion"/>
        <s v="Sheffield United"/>
      </sharedItems>
    </cacheField>
    <cacheField name="Position" numFmtId="0">
      <sharedItems count="4">
        <s v="MF"/>
        <s v="GK"/>
        <s v="FW"/>
        <s v="DF"/>
      </sharedItems>
    </cacheField>
    <cacheField name="Age" numFmtId="0">
      <sharedItems containsSemiMixedTypes="0" containsString="0" containsNumber="1" containsInteger="1" minValue="16" maxValue="38" count="23">
        <n v="21"/>
        <n v="28"/>
        <n v="24"/>
        <n v="23"/>
        <n v="20"/>
        <n v="30"/>
        <n v="29"/>
        <n v="35"/>
        <n v="25"/>
        <n v="26"/>
        <n v="27"/>
        <n v="22"/>
        <n v="19"/>
        <n v="33"/>
        <n v="38"/>
        <n v="32"/>
        <n v="34"/>
        <n v="17"/>
        <n v="18"/>
        <n v="31"/>
        <n v="16"/>
        <n v="36"/>
        <n v="37"/>
      </sharedItems>
    </cacheField>
    <cacheField name="Matches" numFmtId="0">
      <sharedItems containsSemiMixedTypes="0" containsString="0" containsNumber="1" containsInteger="1" minValue="1" maxValue="38"/>
    </cacheField>
    <cacheField name="Mins" numFmtId="0">
      <sharedItems containsSemiMixedTypes="0" containsString="0" containsNumber="1" containsInteger="1" minValue="1" maxValue="3420"/>
    </cacheField>
    <cacheField name="Goals" numFmtId="0">
      <sharedItems containsSemiMixedTypes="0" containsString="0" containsNumber="1" containsInteger="1" minValue="0" maxValue="23"/>
    </cacheField>
    <cacheField name="Passes_Attempted" numFmtId="0">
      <sharedItems containsSemiMixedTypes="0" containsString="0" containsNumber="1" containsInteger="1" minValue="0" maxValue="3214"/>
    </cacheField>
    <cacheField name="Perc_Passes_Completed" numFmtId="0">
      <sharedItems containsMixedTypes="1" containsNumber="1" minValue="-0.01" maxValue="1"/>
    </cacheField>
    <cacheField name="Successful passes" numFmtId="0">
      <sharedItems containsMixedTypes="1" containsNumber="1" minValue="0" maxValue="2571.2000000000003" count="510">
        <n v="1542.4199999999998"/>
        <n v="855.94999999999993"/>
        <n v="636.02"/>
        <n v="1426.74"/>
        <n v="1688.95"/>
        <n v="1773.2"/>
        <n v="1308.48"/>
        <n v="1565.1000000000001"/>
        <n v="1758.74"/>
        <n v="1582.4"/>
        <n v="1580.67"/>
        <n v="1343.16"/>
        <n v="552"/>
        <n v="657.9"/>
        <n v="1012.7700000000001"/>
        <n v="550.5"/>
        <n v="148.24"/>
        <n v="485.44"/>
        <n v="540.38"/>
        <n v="160.57999999999998"/>
        <n v="199.26"/>
        <n v="191.35"/>
        <n v="23.92"/>
        <n v="11.04"/>
        <n v="51.03"/>
        <n v="26.970000000000002"/>
        <n v="22.099999999999998"/>
        <n v="904.69999999999993"/>
        <n v="2510.7399999999998"/>
        <n v="2509.7600000000002"/>
        <n v="957.94999999999993"/>
        <n v="1800.84"/>
        <n v="1284.3"/>
        <n v="1553.3700000000001"/>
        <n v="1068.56"/>
        <n v="912.24"/>
        <n v="640.9"/>
        <n v="1688.33"/>
        <n v="1610.2199999999998"/>
        <n v="687.16"/>
        <n v="1327.5"/>
        <n v="358.02000000000004"/>
        <n v="1160.1200000000001"/>
        <n v="880.88"/>
        <n v="533.81999999999994"/>
        <n v="702.15000000000009"/>
        <n v="142.79999999999998"/>
        <n v="323.35999999999996"/>
        <n v="15.04"/>
        <n v="22.959999999999997"/>
        <n v="4.97"/>
        <n v="1712.25"/>
        <n v="1775.8999999999999"/>
        <n v="1903.71"/>
        <n v="999.54000000000008"/>
        <n v="1652.3"/>
        <n v="1638"/>
        <n v="1551.44"/>
        <n v="457.38"/>
        <n v="1104.9000000000001"/>
        <n v="1114.69"/>
        <n v="607.55999999999995"/>
        <n v="405.03999999999996"/>
        <n v="270.97000000000003"/>
        <n v="235.5"/>
        <n v="887.25"/>
        <n v="237.12"/>
        <n v="492.3"/>
        <n v="461.70000000000005"/>
        <n v="246.95999999999998"/>
        <n v="234.35999999999999"/>
        <n v="236.70000000000002"/>
        <n v="120.39999999999999"/>
        <n v="53.76"/>
        <n v="42.93"/>
        <n v="65.25"/>
        <n v="6"/>
        <n v="1"/>
        <n v="3"/>
        <e v="#VALUE!"/>
        <n v="2571.2000000000003"/>
        <n v="1069.04"/>
        <n v="2205.75"/>
        <n v="1624.71"/>
        <n v="966.44999999999993"/>
        <n v="1046.4000000000001"/>
        <n v="798"/>
        <n v="1864.5900000000001"/>
        <n v="1506.6000000000001"/>
        <n v="1576.44"/>
        <n v="920.46"/>
        <n v="888.16000000000008"/>
        <n v="329.23"/>
        <n v="776.05"/>
        <n v="504.14000000000004"/>
        <n v="463.76"/>
        <n v="414.92"/>
        <n v="309.71999999999997"/>
        <n v="478.8"/>
        <n v="357.84"/>
        <n v="296.10000000000002"/>
        <n v="76.23"/>
        <n v="155.49"/>
        <n v="111.2"/>
        <n v="103.5"/>
        <n v="46.2"/>
        <n v="50.839999999999996"/>
        <n v="889.14"/>
        <n v="2021.6100000000001"/>
        <n v="298.32"/>
        <n v="1552.32"/>
        <n v="1270.08"/>
        <n v="1471.36"/>
        <n v="1199.44"/>
        <n v="859.32"/>
        <n v="985.92000000000007"/>
        <n v="469.5"/>
        <n v="1202.3900000000001"/>
        <n v="636.87"/>
        <n v="400.8"/>
        <n v="878.15"/>
        <n v="384.23"/>
        <n v="358.15999999999997"/>
        <n v="409.5"/>
        <n v="247.27"/>
        <n v="400.76"/>
        <n v="477.09000000000003"/>
        <n v="190.35000000000002"/>
        <n v="91.589999999999989"/>
        <n v="18.98"/>
        <n v="8.0299999999999994"/>
        <n v="7.04"/>
        <n v="5"/>
        <n v="7.0200000000000005"/>
        <n v="1185.03"/>
        <n v="1545"/>
        <n v="611.22"/>
        <n v="1201.32"/>
        <n v="1295.1600000000001"/>
        <n v="848.54"/>
        <n v="499.12000000000006"/>
        <n v="806.4"/>
        <n v="328.3"/>
        <n v="595.93999999999994"/>
        <n v="541.89"/>
        <n v="472.91999999999996"/>
        <n v="411.06"/>
        <n v="358.05"/>
        <n v="441.6"/>
        <n v="171.36"/>
        <n v="373.23"/>
        <n v="203.67"/>
        <n v="327.52"/>
        <n v="153.29999999999998"/>
        <n v="36.300000000000004"/>
        <n v="124.03"/>
        <n v="4.0200000000000005"/>
        <n v="2391.4299999999998"/>
        <n v="768.24"/>
        <n v="923.23"/>
        <n v="655.9"/>
        <n v="1405.8999999999999"/>
        <n v="990.25"/>
        <n v="1072.6100000000001"/>
        <n v="1147.44"/>
        <n v="772.74"/>
        <n v="849.99"/>
        <n v="665.28"/>
        <n v="450"/>
        <n v="610.74"/>
        <n v="669.06000000000006"/>
        <n v="346.68"/>
        <n v="465.31"/>
        <n v="285.59999999999997"/>
        <n v="552.72"/>
        <n v="365.79"/>
        <n v="269.60000000000002"/>
        <n v="192.35999999999999"/>
        <n v="290.72000000000003"/>
        <n v="25.08"/>
        <n v="0"/>
        <n v="924.80000000000007"/>
        <n v="866.25"/>
        <n v="1947.6000000000001"/>
        <n v="1573.52"/>
        <n v="518.25"/>
        <n v="1132.4000000000001"/>
        <n v="1080.6599999999999"/>
        <n v="1283.1199999999999"/>
        <n v="408.72"/>
        <n v="967.43999999999994"/>
        <n v="637.12"/>
        <n v="1118.82"/>
        <n v="932.79000000000008"/>
        <n v="810.6"/>
        <n v="512.24"/>
        <n v="621.73"/>
        <n v="538.72"/>
        <n v="448.06"/>
        <n v="460"/>
        <n v="351.88"/>
        <n v="125.61"/>
        <n v="227.52"/>
        <n v="72.97999999999999"/>
        <n v="62.31"/>
        <n v="69.16"/>
        <n v="17.099999999999998"/>
        <n v="40.799999999999997"/>
        <n v="1813.84"/>
        <n v="2102.19"/>
        <n v="384.56"/>
        <n v="1091.8800000000001"/>
        <n v="790.16000000000008"/>
        <n v="1304"/>
        <n v="1213.46"/>
        <n v="1181.05"/>
        <n v="708.19"/>
        <n v="1368.4"/>
        <n v="1095.33"/>
        <n v="336.24"/>
        <n v="429.75"/>
        <n v="565.25"/>
        <n v="242.72"/>
        <n v="651.02"/>
        <n v="181.28"/>
        <n v="289.33999999999997"/>
        <n v="81.78"/>
        <n v="45.919999999999995"/>
        <n v="86.58"/>
        <n v="17.02"/>
        <n v="15.959999999999999"/>
        <n v="1633.15"/>
        <n v="532.67999999999995"/>
        <n v="481.68"/>
        <n v="760.32"/>
        <n v="1233.7"/>
        <n v="1106.7"/>
        <n v="1145.52"/>
        <n v="948"/>
        <n v="748.13"/>
        <n v="901.28"/>
        <n v="1116.57"/>
        <n v="877.69"/>
        <n v="628.12"/>
        <n v="747.82999999999993"/>
        <n v="529.76"/>
        <n v="574.55999999999995"/>
        <n v="141.29"/>
        <n v="214.88"/>
        <n v="205.92"/>
        <n v="26.86"/>
        <n v="46.97"/>
        <n v="34.08"/>
        <n v="8"/>
        <n v="9.01"/>
        <n v="6.03"/>
        <n v="2"/>
        <n v="854.7"/>
        <n v="1653.19"/>
        <n v="1076.46"/>
        <n v="607.36"/>
        <n v="1268"/>
        <n v="1082.28"/>
        <n v="1216.3499999999999"/>
        <n v="565.16"/>
        <n v="960.52"/>
        <n v="869"/>
        <n v="618.84"/>
        <n v="435.22999999999996"/>
        <n v="229.6"/>
        <n v="234.78"/>
        <n v="463.32"/>
        <n v="168.48000000000002"/>
        <n v="189.2"/>
        <n v="122.36"/>
        <n v="116.25"/>
        <n v="57.67"/>
        <n v="5.04"/>
        <n v="4"/>
        <n v="10.01"/>
        <n v="1048.58"/>
        <n v="710.37"/>
        <n v="363"/>
        <n v="669.6"/>
        <n v="256.2"/>
        <n v="436.6"/>
        <n v="632"/>
        <n v="620.01"/>
        <n v="633.08000000000004"/>
        <n v="485.19000000000005"/>
        <n v="348.8"/>
        <n v="413.44000000000005"/>
        <n v="431.73"/>
        <n v="451.09000000000003"/>
        <n v="412.76000000000005"/>
        <n v="406.61"/>
        <n v="411.18"/>
        <n v="454.74"/>
        <n v="311.70999999999998"/>
        <n v="180.95000000000002"/>
        <n v="296"/>
        <n v="243.54000000000002"/>
        <n v="111.8"/>
        <n v="91.2"/>
        <n v="88.83"/>
        <n v="116.92"/>
        <n v="536.67000000000007"/>
        <n v="1574.32"/>
        <n v="1532.5200000000002"/>
        <n v="1627.08"/>
        <n v="957.48"/>
        <n v="580.14"/>
        <n v="1544.45"/>
        <n v="1022.5600000000001"/>
        <n v="1157.02"/>
        <n v="477"/>
        <n v="832.49"/>
        <n v="659.4"/>
        <n v="650.59"/>
        <n v="247.86"/>
        <n v="225.7"/>
        <n v="207.77"/>
        <n v="307.09999999999997"/>
        <n v="188.81"/>
        <n v="259"/>
        <n v="289.52"/>
        <n v="44.8"/>
        <n v="82.32"/>
        <n v="18.96"/>
        <n v="13.950000000000001"/>
        <n v="594"/>
        <n v="960.6400000000001"/>
        <n v="592.04"/>
        <n v="914.82"/>
        <n v="1027.8900000000001"/>
        <n v="587.5200000000001"/>
        <n v="787.67"/>
        <n v="516.66"/>
        <n v="367.36"/>
        <n v="592.44999999999993"/>
        <n v="890.33"/>
        <n v="533.79999999999995"/>
        <n v="545.29999999999995"/>
        <n v="630.57999999999993"/>
        <n v="304.58999999999997"/>
        <n v="507.35999999999996"/>
        <n v="438.13"/>
        <n v="253.33"/>
        <n v="117.6"/>
        <n v="129.56"/>
        <n v="72.16"/>
        <n v="31.11"/>
        <n v="6.09"/>
        <n v="2121.3900000000003"/>
        <n v="1704.25"/>
        <n v="1006.4000000000001"/>
        <n v="684.16"/>
        <n v="443.09999999999997"/>
        <n v="1290.4000000000001"/>
        <n v="1183.49"/>
        <n v="1438.08"/>
        <n v="342.54"/>
        <n v="1044.1399999999999"/>
        <n v="305.27999999999997"/>
        <n v="564.67999999999995"/>
        <n v="843.28"/>
        <n v="498.95"/>
        <n v="185.04"/>
        <n v="308.32"/>
        <n v="153.44000000000003"/>
        <n v="106.58"/>
        <n v="63.959999999999994"/>
        <n v="37.76"/>
        <n v="53.12"/>
        <n v="17.939999999999998"/>
        <n v="20.02"/>
        <n v="2.0100000000000002"/>
        <n v="22.110000000000003"/>
        <n v="13.05"/>
        <n v="8.06"/>
        <n v="1465.78"/>
        <n v="1458.12"/>
        <n v="1935.9"/>
        <n v="813.75"/>
        <n v="1489.02"/>
        <n v="505.12"/>
        <n v="1268.44"/>
        <n v="788.4"/>
        <n v="1148.07"/>
        <n v="956.34"/>
        <n v="682.5"/>
        <n v="219.76"/>
        <n v="795.6"/>
        <n v="321.53000000000003"/>
        <n v="315.21000000000004"/>
        <n v="390"/>
        <n v="401.40000000000003"/>
        <n v="78.78"/>
        <n v="201"/>
        <n v="196.1"/>
        <n v="72.960000000000008"/>
        <n v="61.769999999999996"/>
        <n v="22.04"/>
        <n v="20.209999999999997"/>
        <n v="8.01"/>
        <n v="1572.5"/>
        <n v="840.24"/>
        <n v="921.83999999999992"/>
        <n v="1033.6199999999999"/>
        <n v="499.29"/>
        <n v="937.73"/>
        <n v="440.86"/>
        <n v="783"/>
        <n v="908.59999999999991"/>
        <n v="354"/>
        <n v="194.18"/>
        <n v="414.16999999999996"/>
        <n v="196.48000000000002"/>
        <n v="435"/>
        <n v="209.42"/>
        <n v="267.24"/>
        <n v="181.04999999999998"/>
        <n v="57.63"/>
        <n v="115.49999999999999"/>
        <n v="103.66"/>
        <n v="102.92"/>
        <n v="62.05"/>
        <n v="26.88"/>
        <n v="4.9799999999999995"/>
        <n v="740.74"/>
        <n v="1586.8799999999999"/>
        <n v="876"/>
        <n v="1334.5800000000002"/>
        <n v="1521.3899999999999"/>
        <n v="1198.5"/>
        <n v="611.24"/>
        <n v="600.48"/>
        <n v="1255.5999999999999"/>
        <n v="986.95999999999992"/>
        <n v="594.28"/>
        <n v="731"/>
        <n v="638.62"/>
        <n v="291.84000000000003"/>
        <n v="157.52000000000001"/>
        <n v="552.69000000000005"/>
        <n v="294"/>
        <n v="394.94"/>
        <n v="149.4"/>
        <n v="153.54999999999998"/>
        <n v="138.25"/>
        <n v="67.08"/>
        <n v="92.16"/>
        <n v="36.800000000000004"/>
        <n v="77.899999999999991"/>
        <n v="33.18"/>
        <n v="37.049999999999997"/>
        <n v="641"/>
        <n v="706.19999999999993"/>
        <n v="701.52"/>
        <n v="767.52"/>
        <n v="631.02"/>
        <n v="744.12"/>
        <n v="882"/>
        <n v="565.62"/>
        <n v="391.22999999999996"/>
        <n v="319.5"/>
        <n v="605.19999999999993"/>
        <n v="439.9"/>
        <n v="281.94"/>
        <n v="256.23"/>
        <n v="305.52"/>
        <n v="161"/>
        <n v="166.44"/>
        <n v="222.48"/>
        <n v="264.34999999999997"/>
        <n v="105.07000000000001"/>
        <n v="306.59999999999997"/>
        <n v="47.88"/>
        <n v="63.64"/>
        <n v="31.85"/>
        <n v="30.099999999999998"/>
        <n v="15.91"/>
        <n v="36.92"/>
        <n v="25.16"/>
        <n v="14.950000000000001"/>
        <n v="12.96"/>
        <n v="559.09"/>
        <n v="916.40000000000009"/>
        <n v="895.05000000000007"/>
        <n v="1113.06"/>
        <n v="929.9"/>
        <n v="945.36"/>
        <n v="703.5"/>
        <n v="1186.4000000000001"/>
        <n v="861.84"/>
        <n v="843.21"/>
        <n v="662.81000000000006"/>
        <n v="186.01999999999998"/>
        <n v="380.47999999999996"/>
        <n v="268.38"/>
        <n v="155.25"/>
        <n v="298.74"/>
        <n v="323.39"/>
        <n v="355.59000000000003"/>
        <n v="86.1"/>
        <n v="144.95000000000002"/>
        <n v="141.36000000000001"/>
        <n v="24.14"/>
        <n v="40"/>
        <n v="60.06"/>
      </sharedItems>
    </cacheField>
  </cacheFields>
  <extLst>
    <ext xmlns:x14="http://schemas.microsoft.com/office/spreadsheetml/2009/9/main" uri="{725AE2AE-9491-48be-B2B4-4EB974FC3084}">
      <x14:pivotCacheDefinition pivotCacheId="1675877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2">
  <r>
    <x v="0"/>
    <x v="0"/>
    <x v="0"/>
    <x v="0"/>
    <n v="36"/>
    <n v="2890"/>
    <n v="6"/>
    <n v="1881"/>
    <n v="0.82"/>
    <x v="0"/>
  </r>
  <r>
    <x v="1"/>
    <x v="0"/>
    <x v="1"/>
    <x v="1"/>
    <n v="31"/>
    <n v="2745"/>
    <n v="0"/>
    <n v="1007"/>
    <n v="0.85"/>
    <x v="1"/>
  </r>
  <r>
    <x v="2"/>
    <x v="0"/>
    <x v="2"/>
    <x v="2"/>
    <n v="35"/>
    <n v="2602"/>
    <n v="6"/>
    <n v="826"/>
    <n v="0.77"/>
    <x v="2"/>
  </r>
  <r>
    <x v="3"/>
    <x v="0"/>
    <x v="3"/>
    <x v="3"/>
    <n v="27"/>
    <n v="2286"/>
    <n v="3"/>
    <n v="1806"/>
    <n v="0.79"/>
    <x v="3"/>
  </r>
  <r>
    <x v="4"/>
    <x v="0"/>
    <x v="3"/>
    <x v="4"/>
    <n v="32"/>
    <n v="2373"/>
    <n v="1"/>
    <n v="1987"/>
    <n v="0.85"/>
    <x v="4"/>
  </r>
  <r>
    <x v="5"/>
    <x v="0"/>
    <x v="3"/>
    <x v="5"/>
    <n v="26"/>
    <n v="2188"/>
    <n v="1"/>
    <n v="2015"/>
    <n v="0.88"/>
    <x v="5"/>
  </r>
  <r>
    <x v="6"/>
    <x v="0"/>
    <x v="0"/>
    <x v="6"/>
    <n v="30"/>
    <n v="2146"/>
    <n v="0"/>
    <n v="1504"/>
    <n v="0.87"/>
    <x v="6"/>
  </r>
  <r>
    <x v="7"/>
    <x v="0"/>
    <x v="0"/>
    <x v="1"/>
    <n v="28"/>
    <n v="2010"/>
    <n v="7"/>
    <n v="1739"/>
    <n v="0.9"/>
    <x v="7"/>
  </r>
  <r>
    <x v="8"/>
    <x v="0"/>
    <x v="3"/>
    <x v="7"/>
    <n v="23"/>
    <n v="1935"/>
    <n v="2"/>
    <n v="1871"/>
    <n v="0.94"/>
    <x v="8"/>
  </r>
  <r>
    <x v="9"/>
    <x v="0"/>
    <x v="3"/>
    <x v="8"/>
    <n v="24"/>
    <n v="2029"/>
    <n v="5"/>
    <n v="1720"/>
    <n v="0.92"/>
    <x v="9"/>
  </r>
  <r>
    <x v="10"/>
    <x v="0"/>
    <x v="0"/>
    <x v="9"/>
    <n v="27"/>
    <n v="1815"/>
    <n v="0"/>
    <n v="1737"/>
    <n v="0.91"/>
    <x v="10"/>
  </r>
  <r>
    <x v="11"/>
    <x v="0"/>
    <x v="3"/>
    <x v="10"/>
    <n v="19"/>
    <n v="1710"/>
    <n v="1"/>
    <n v="1476"/>
    <n v="0.91"/>
    <x v="11"/>
  </r>
  <r>
    <x v="12"/>
    <x v="0"/>
    <x v="2"/>
    <x v="0"/>
    <n v="27"/>
    <n v="1738"/>
    <n v="4"/>
    <n v="690"/>
    <n v="0.8"/>
    <x v="12"/>
  </r>
  <r>
    <x v="13"/>
    <x v="0"/>
    <x v="0"/>
    <x v="0"/>
    <n v="27"/>
    <n v="1520"/>
    <n v="4"/>
    <n v="765"/>
    <n v="0.86"/>
    <x v="13"/>
  </r>
  <r>
    <x v="14"/>
    <x v="0"/>
    <x v="3"/>
    <x v="2"/>
    <n v="17"/>
    <n v="1371"/>
    <n v="0"/>
    <n v="1089"/>
    <n v="0.93"/>
    <x v="14"/>
  </r>
  <r>
    <x v="15"/>
    <x v="0"/>
    <x v="2"/>
    <x v="10"/>
    <n v="23"/>
    <n v="1172"/>
    <n v="2"/>
    <n v="734"/>
    <n v="0.75"/>
    <x v="15"/>
  </r>
  <r>
    <x v="16"/>
    <x v="0"/>
    <x v="2"/>
    <x v="11"/>
    <n v="22"/>
    <n v="1040"/>
    <n v="6"/>
    <n v="218"/>
    <n v="0.68"/>
    <x v="16"/>
  </r>
  <r>
    <x v="17"/>
    <x v="0"/>
    <x v="3"/>
    <x v="6"/>
    <n v="13"/>
    <n v="960"/>
    <n v="2"/>
    <n v="592"/>
    <n v="0.82"/>
    <x v="17"/>
  </r>
  <r>
    <x v="18"/>
    <x v="0"/>
    <x v="2"/>
    <x v="12"/>
    <n v="23"/>
    <n v="1059"/>
    <n v="2"/>
    <n v="659"/>
    <n v="0.82"/>
    <x v="18"/>
  </r>
  <r>
    <x v="19"/>
    <x v="0"/>
    <x v="2"/>
    <x v="13"/>
    <n v="17"/>
    <n v="748"/>
    <n v="4"/>
    <n v="217"/>
    <n v="0.74"/>
    <x v="19"/>
  </r>
  <r>
    <x v="20"/>
    <x v="0"/>
    <x v="1"/>
    <x v="8"/>
    <n v="7"/>
    <n v="585"/>
    <n v="0"/>
    <n v="243"/>
    <n v="0.82"/>
    <x v="20"/>
  </r>
  <r>
    <x v="21"/>
    <x v="0"/>
    <x v="0"/>
    <x v="12"/>
    <n v="5"/>
    <n v="261"/>
    <n v="0"/>
    <n v="215"/>
    <n v="0.89"/>
    <x v="21"/>
  </r>
  <r>
    <x v="22"/>
    <x v="0"/>
    <x v="1"/>
    <x v="14"/>
    <n v="1"/>
    <n v="90"/>
    <n v="0"/>
    <n v="26"/>
    <n v="0.92"/>
    <x v="22"/>
  </r>
  <r>
    <x v="23"/>
    <x v="0"/>
    <x v="2"/>
    <x v="2"/>
    <n v="1"/>
    <n v="60"/>
    <n v="0"/>
    <n v="16"/>
    <n v="0.69"/>
    <x v="23"/>
  </r>
  <r>
    <x v="24"/>
    <x v="0"/>
    <x v="3"/>
    <x v="8"/>
    <n v="2"/>
    <n v="90"/>
    <n v="0"/>
    <n v="63"/>
    <n v="0.81"/>
    <x v="24"/>
  </r>
  <r>
    <x v="25"/>
    <x v="0"/>
    <x v="3"/>
    <x v="11"/>
    <n v="1"/>
    <n v="45"/>
    <n v="0"/>
    <n v="29"/>
    <n v="0.93"/>
    <x v="25"/>
  </r>
  <r>
    <x v="26"/>
    <x v="0"/>
    <x v="0"/>
    <x v="9"/>
    <n v="2"/>
    <n v="42"/>
    <n v="0"/>
    <n v="26"/>
    <n v="0.85"/>
    <x v="26"/>
  </r>
  <r>
    <x v="27"/>
    <x v="1"/>
    <x v="1"/>
    <x v="9"/>
    <n v="36"/>
    <n v="3240"/>
    <n v="0"/>
    <n v="1090"/>
    <n v="0.83"/>
    <x v="27"/>
  </r>
  <r>
    <x v="28"/>
    <x v="1"/>
    <x v="3"/>
    <x v="3"/>
    <n v="32"/>
    <n v="2843"/>
    <n v="1"/>
    <n v="2671"/>
    <n v="0.94"/>
    <x v="28"/>
  </r>
  <r>
    <x v="29"/>
    <x v="1"/>
    <x v="0"/>
    <x v="2"/>
    <n v="34"/>
    <n v="2748"/>
    <n v="2"/>
    <n v="2728"/>
    <n v="0.92"/>
    <x v="29"/>
  </r>
  <r>
    <x v="30"/>
    <x v="1"/>
    <x v="2"/>
    <x v="8"/>
    <n v="31"/>
    <n v="2536"/>
    <n v="10"/>
    <n v="1127"/>
    <n v="0.85"/>
    <x v="30"/>
  </r>
  <r>
    <x v="31"/>
    <x v="1"/>
    <x v="3"/>
    <x v="9"/>
    <n v="28"/>
    <n v="2299"/>
    <n v="2"/>
    <n v="2094"/>
    <n v="0.86"/>
    <x v="31"/>
  </r>
  <r>
    <x v="32"/>
    <x v="1"/>
    <x v="0"/>
    <x v="8"/>
    <n v="26"/>
    <n v="2065"/>
    <n v="2"/>
    <n v="1427"/>
    <n v="0.9"/>
    <x v="32"/>
  </r>
  <r>
    <x v="33"/>
    <x v="1"/>
    <x v="0"/>
    <x v="6"/>
    <n v="28"/>
    <n v="2029"/>
    <n v="13"/>
    <n v="1707"/>
    <n v="0.91"/>
    <x v="33"/>
  </r>
  <r>
    <x v="34"/>
    <x v="1"/>
    <x v="0"/>
    <x v="6"/>
    <n v="25"/>
    <n v="1997"/>
    <n v="6"/>
    <n v="1406"/>
    <n v="0.76"/>
    <x v="34"/>
  </r>
  <r>
    <x v="35"/>
    <x v="1"/>
    <x v="2"/>
    <x v="6"/>
    <n v="27"/>
    <n v="1949"/>
    <n v="9"/>
    <n v="1086"/>
    <n v="0.84"/>
    <x v="35"/>
  </r>
  <r>
    <x v="36"/>
    <x v="1"/>
    <x v="2"/>
    <x v="3"/>
    <n v="29"/>
    <n v="2063"/>
    <n v="9"/>
    <n v="754"/>
    <n v="0.85"/>
    <x v="36"/>
  </r>
  <r>
    <x v="37"/>
    <x v="1"/>
    <x v="3"/>
    <x v="5"/>
    <n v="24"/>
    <n v="1946"/>
    <n v="1"/>
    <n v="1897"/>
    <n v="0.89"/>
    <x v="37"/>
  </r>
  <r>
    <x v="38"/>
    <x v="1"/>
    <x v="3"/>
    <x v="9"/>
    <n v="22"/>
    <n v="1933"/>
    <n v="4"/>
    <n v="1713"/>
    <n v="0.94"/>
    <x v="38"/>
  </r>
  <r>
    <x v="39"/>
    <x v="1"/>
    <x v="2"/>
    <x v="4"/>
    <n v="28"/>
    <n v="1616"/>
    <n v="9"/>
    <n v="838"/>
    <n v="0.82"/>
    <x v="39"/>
  </r>
  <r>
    <x v="40"/>
    <x v="1"/>
    <x v="3"/>
    <x v="3"/>
    <n v="20"/>
    <n v="1478"/>
    <n v="0"/>
    <n v="1475"/>
    <n v="0.9"/>
    <x v="40"/>
  </r>
  <r>
    <x v="41"/>
    <x v="1"/>
    <x v="2"/>
    <x v="4"/>
    <n v="24"/>
    <n v="1306"/>
    <n v="7"/>
    <n v="442"/>
    <n v="0.81"/>
    <x v="41"/>
  </r>
  <r>
    <x v="42"/>
    <x v="1"/>
    <x v="3"/>
    <x v="9"/>
    <n v="16"/>
    <n v="1344"/>
    <n v="0"/>
    <n v="1261"/>
    <n v="0.92"/>
    <x v="42"/>
  </r>
  <r>
    <x v="43"/>
    <x v="1"/>
    <x v="0"/>
    <x v="7"/>
    <n v="21"/>
    <n v="1188"/>
    <n v="0"/>
    <n v="1001"/>
    <n v="0.88"/>
    <x v="43"/>
  </r>
  <r>
    <x v="44"/>
    <x v="1"/>
    <x v="3"/>
    <x v="9"/>
    <n v="13"/>
    <n v="953"/>
    <n v="2"/>
    <n v="651"/>
    <n v="0.82"/>
    <x v="44"/>
  </r>
  <r>
    <x v="45"/>
    <x v="1"/>
    <x v="3"/>
    <x v="8"/>
    <n v="10"/>
    <n v="797"/>
    <n v="1"/>
    <n v="755"/>
    <n v="0.93"/>
    <x v="45"/>
  </r>
  <r>
    <x v="46"/>
    <x v="1"/>
    <x v="2"/>
    <x v="15"/>
    <n v="12"/>
    <n v="559"/>
    <n v="4"/>
    <n v="170"/>
    <n v="0.84"/>
    <x v="46"/>
  </r>
  <r>
    <x v="47"/>
    <x v="1"/>
    <x v="3"/>
    <x v="12"/>
    <n v="6"/>
    <n v="383"/>
    <n v="0"/>
    <n v="344"/>
    <n v="0.94"/>
    <x v="47"/>
  </r>
  <r>
    <x v="48"/>
    <x v="1"/>
    <x v="1"/>
    <x v="16"/>
    <n v="1"/>
    <n v="90"/>
    <n v="0"/>
    <n v="16"/>
    <n v="0.94"/>
    <x v="48"/>
  </r>
  <r>
    <x v="49"/>
    <x v="1"/>
    <x v="1"/>
    <x v="8"/>
    <n v="1"/>
    <n v="90"/>
    <n v="0"/>
    <n v="28"/>
    <n v="0.82"/>
    <x v="49"/>
  </r>
  <r>
    <x v="50"/>
    <x v="1"/>
    <x v="2"/>
    <x v="17"/>
    <n v="1"/>
    <n v="40"/>
    <n v="0"/>
    <n v="7"/>
    <n v="0.71"/>
    <x v="50"/>
  </r>
  <r>
    <x v="51"/>
    <x v="2"/>
    <x v="0"/>
    <x v="8"/>
    <n v="37"/>
    <n v="3099"/>
    <n v="18"/>
    <n v="2283"/>
    <n v="0.75"/>
    <x v="51"/>
  </r>
  <r>
    <x v="52"/>
    <x v="2"/>
    <x v="3"/>
    <x v="11"/>
    <n v="34"/>
    <n v="3060"/>
    <n v="2"/>
    <n v="2065"/>
    <n v="0.86"/>
    <x v="52"/>
  </r>
  <r>
    <x v="53"/>
    <x v="2"/>
    <x v="3"/>
    <x v="10"/>
    <n v="34"/>
    <n v="3047"/>
    <n v="2"/>
    <n v="2139"/>
    <n v="0.89"/>
    <x v="53"/>
  </r>
  <r>
    <x v="54"/>
    <x v="2"/>
    <x v="2"/>
    <x v="11"/>
    <n v="37"/>
    <n v="2920"/>
    <n v="11"/>
    <n v="1234"/>
    <n v="0.81"/>
    <x v="54"/>
  </r>
  <r>
    <x v="55"/>
    <x v="2"/>
    <x v="3"/>
    <x v="8"/>
    <n v="32"/>
    <n v="2654"/>
    <n v="1"/>
    <n v="2015"/>
    <n v="0.82"/>
    <x v="55"/>
  </r>
  <r>
    <x v="56"/>
    <x v="2"/>
    <x v="3"/>
    <x v="9"/>
    <n v="29"/>
    <n v="2585"/>
    <n v="1"/>
    <n v="1800"/>
    <n v="0.91"/>
    <x v="56"/>
  </r>
  <r>
    <x v="57"/>
    <x v="2"/>
    <x v="0"/>
    <x v="10"/>
    <n v="30"/>
    <n v="2390"/>
    <n v="1"/>
    <n v="1763"/>
    <n v="0.88"/>
    <x v="57"/>
  </r>
  <r>
    <x v="58"/>
    <x v="2"/>
    <x v="1"/>
    <x v="6"/>
    <n v="26"/>
    <n v="2295"/>
    <n v="0"/>
    <n v="594"/>
    <n v="0.77"/>
    <x v="58"/>
  </r>
  <r>
    <x v="59"/>
    <x v="2"/>
    <x v="0"/>
    <x v="3"/>
    <n v="32"/>
    <n v="2129"/>
    <n v="4"/>
    <n v="1270"/>
    <n v="0.87"/>
    <x v="59"/>
  </r>
  <r>
    <x v="60"/>
    <x v="2"/>
    <x v="0"/>
    <x v="10"/>
    <n v="26"/>
    <n v="1897"/>
    <n v="3"/>
    <n v="1343"/>
    <n v="0.83"/>
    <x v="60"/>
  </r>
  <r>
    <x v="61"/>
    <x v="2"/>
    <x v="2"/>
    <x v="18"/>
    <n v="31"/>
    <n v="1822"/>
    <n v="7"/>
    <n v="732"/>
    <n v="0.83"/>
    <x v="61"/>
  </r>
  <r>
    <x v="62"/>
    <x v="2"/>
    <x v="2"/>
    <x v="2"/>
    <n v="22"/>
    <n v="1480"/>
    <n v="4"/>
    <n v="488"/>
    <n v="0.83"/>
    <x v="62"/>
  </r>
  <r>
    <x v="63"/>
    <x v="2"/>
    <x v="2"/>
    <x v="13"/>
    <n v="26"/>
    <n v="1375"/>
    <n v="10"/>
    <n v="343"/>
    <n v="0.79"/>
    <x v="63"/>
  </r>
  <r>
    <x v="64"/>
    <x v="2"/>
    <x v="1"/>
    <x v="3"/>
    <n v="13"/>
    <n v="1125"/>
    <n v="0"/>
    <n v="314"/>
    <n v="0.75"/>
    <x v="64"/>
  </r>
  <r>
    <x v="65"/>
    <x v="2"/>
    <x v="0"/>
    <x v="19"/>
    <n v="20"/>
    <n v="1106"/>
    <n v="0"/>
    <n v="975"/>
    <n v="0.91"/>
    <x v="65"/>
  </r>
  <r>
    <x v="66"/>
    <x v="2"/>
    <x v="2"/>
    <x v="11"/>
    <n v="15"/>
    <n v="910"/>
    <n v="3"/>
    <n v="304"/>
    <n v="0.78"/>
    <x v="66"/>
  </r>
  <r>
    <x v="67"/>
    <x v="2"/>
    <x v="3"/>
    <x v="9"/>
    <n v="12"/>
    <n v="916"/>
    <n v="0"/>
    <n v="547"/>
    <n v="0.9"/>
    <x v="67"/>
  </r>
  <r>
    <x v="68"/>
    <x v="2"/>
    <x v="3"/>
    <x v="10"/>
    <n v="9"/>
    <n v="690"/>
    <n v="0"/>
    <n v="570"/>
    <n v="0.81"/>
    <x v="68"/>
  </r>
  <r>
    <x v="69"/>
    <x v="2"/>
    <x v="2"/>
    <x v="15"/>
    <n v="9"/>
    <n v="509"/>
    <n v="1"/>
    <n v="294"/>
    <n v="0.84"/>
    <x v="69"/>
  </r>
  <r>
    <x v="70"/>
    <x v="2"/>
    <x v="0"/>
    <x v="3"/>
    <n v="19"/>
    <n v="524"/>
    <n v="1"/>
    <n v="279"/>
    <n v="0.84"/>
    <x v="70"/>
  </r>
  <r>
    <x v="71"/>
    <x v="2"/>
    <x v="3"/>
    <x v="11"/>
    <n v="9"/>
    <n v="404"/>
    <n v="0"/>
    <n v="263"/>
    <n v="0.9"/>
    <x v="71"/>
  </r>
  <r>
    <x v="72"/>
    <x v="2"/>
    <x v="3"/>
    <x v="12"/>
    <n v="4"/>
    <n v="188"/>
    <n v="0"/>
    <n v="140"/>
    <n v="0.86"/>
    <x v="72"/>
  </r>
  <r>
    <x v="73"/>
    <x v="2"/>
    <x v="2"/>
    <x v="18"/>
    <n v="3"/>
    <n v="166"/>
    <n v="0"/>
    <n v="64"/>
    <n v="0.84"/>
    <x v="73"/>
  </r>
  <r>
    <x v="74"/>
    <x v="2"/>
    <x v="2"/>
    <x v="18"/>
    <n v="2"/>
    <n v="155"/>
    <n v="1"/>
    <n v="53"/>
    <n v="0.81"/>
    <x v="74"/>
  </r>
  <r>
    <x v="75"/>
    <x v="2"/>
    <x v="3"/>
    <x v="11"/>
    <n v="1"/>
    <n v="80"/>
    <n v="0"/>
    <n v="75"/>
    <n v="0.87"/>
    <x v="75"/>
  </r>
  <r>
    <x v="76"/>
    <x v="2"/>
    <x v="2"/>
    <x v="20"/>
    <n v="2"/>
    <n v="11"/>
    <n v="0"/>
    <n v="8"/>
    <n v="0.75"/>
    <x v="76"/>
  </r>
  <r>
    <x v="77"/>
    <x v="2"/>
    <x v="2"/>
    <x v="19"/>
    <n v="1"/>
    <n v="10"/>
    <n v="0"/>
    <n v="1"/>
    <n v="1"/>
    <x v="77"/>
  </r>
  <r>
    <x v="78"/>
    <x v="2"/>
    <x v="0"/>
    <x v="17"/>
    <n v="1"/>
    <n v="9"/>
    <n v="0"/>
    <n v="3"/>
    <n v="1"/>
    <x v="78"/>
  </r>
  <r>
    <x v="79"/>
    <x v="2"/>
    <x v="3"/>
    <x v="17"/>
    <n v="1"/>
    <n v="1"/>
    <n v="0"/>
    <n v="1"/>
    <s v="    -  "/>
    <x v="79"/>
  </r>
  <r>
    <x v="80"/>
    <x v="3"/>
    <x v="3"/>
    <x v="9"/>
    <n v="38"/>
    <n v="3383"/>
    <n v="1"/>
    <n v="3214"/>
    <n v="0.8"/>
    <x v="80"/>
  </r>
  <r>
    <x v="81"/>
    <x v="3"/>
    <x v="2"/>
    <x v="1"/>
    <n v="37"/>
    <n v="3078"/>
    <n v="22"/>
    <n v="1288"/>
    <n v="0.83"/>
    <x v="81"/>
  </r>
  <r>
    <x v="82"/>
    <x v="3"/>
    <x v="3"/>
    <x v="0"/>
    <n v="36"/>
    <n v="3031"/>
    <n v="2"/>
    <n v="2941"/>
    <n v="0.75"/>
    <x v="82"/>
  </r>
  <r>
    <x v="83"/>
    <x v="3"/>
    <x v="0"/>
    <x v="6"/>
    <n v="38"/>
    <n v="2941"/>
    <n v="2"/>
    <n v="1747"/>
    <n v="0.93"/>
    <x v="83"/>
  </r>
  <r>
    <x v="84"/>
    <x v="3"/>
    <x v="1"/>
    <x v="10"/>
    <n v="33"/>
    <n v="2970"/>
    <n v="1"/>
    <n v="1137"/>
    <n v="0.85"/>
    <x v="84"/>
  </r>
  <r>
    <x v="85"/>
    <x v="3"/>
    <x v="2"/>
    <x v="1"/>
    <n v="36"/>
    <n v="2838"/>
    <n v="9"/>
    <n v="1308"/>
    <n v="0.8"/>
    <x v="85"/>
  </r>
  <r>
    <x v="86"/>
    <x v="3"/>
    <x v="2"/>
    <x v="1"/>
    <n v="35"/>
    <n v="2810"/>
    <n v="11"/>
    <n v="1064"/>
    <n v="0.75"/>
    <x v="86"/>
  </r>
  <r>
    <x v="87"/>
    <x v="3"/>
    <x v="3"/>
    <x v="9"/>
    <n v="30"/>
    <n v="2567"/>
    <n v="0"/>
    <n v="2049"/>
    <n v="0.91"/>
    <x v="87"/>
  </r>
  <r>
    <x v="88"/>
    <x v="3"/>
    <x v="0"/>
    <x v="6"/>
    <n v="24"/>
    <n v="1854"/>
    <n v="1"/>
    <n v="1674"/>
    <n v="0.9"/>
    <x v="88"/>
  </r>
  <r>
    <x v="89"/>
    <x v="3"/>
    <x v="0"/>
    <x v="5"/>
    <n v="21"/>
    <n v="1704"/>
    <n v="1"/>
    <n v="1812"/>
    <n v="0.87"/>
    <x v="89"/>
  </r>
  <r>
    <x v="90"/>
    <x v="3"/>
    <x v="3"/>
    <x v="3"/>
    <n v="17"/>
    <n v="1456"/>
    <n v="1"/>
    <n v="1058"/>
    <n v="0.87"/>
    <x v="90"/>
  </r>
  <r>
    <x v="91"/>
    <x v="3"/>
    <x v="0"/>
    <x v="12"/>
    <n v="24"/>
    <n v="1179"/>
    <n v="1"/>
    <n v="976"/>
    <n v="0.91"/>
    <x v="91"/>
  </r>
  <r>
    <x v="92"/>
    <x v="3"/>
    <x v="2"/>
    <x v="3"/>
    <n v="19"/>
    <n v="1112"/>
    <n v="9"/>
    <n v="451"/>
    <n v="0.73"/>
    <x v="92"/>
  </r>
  <r>
    <x v="93"/>
    <x v="3"/>
    <x v="0"/>
    <x v="16"/>
    <n v="26"/>
    <n v="1070"/>
    <n v="0"/>
    <n v="913"/>
    <n v="0.85"/>
    <x v="93"/>
  </r>
  <r>
    <x v="94"/>
    <x v="3"/>
    <x v="3"/>
    <x v="4"/>
    <n v="9"/>
    <n v="801"/>
    <n v="0"/>
    <n v="554"/>
    <n v="0.91"/>
    <x v="94"/>
  </r>
  <r>
    <x v="95"/>
    <x v="3"/>
    <x v="3"/>
    <x v="1"/>
    <n v="10"/>
    <n v="691"/>
    <n v="1"/>
    <n v="527"/>
    <n v="0.88"/>
    <x v="95"/>
  </r>
  <r>
    <x v="96"/>
    <x v="3"/>
    <x v="3"/>
    <x v="12"/>
    <n v="9"/>
    <n v="661"/>
    <n v="0"/>
    <n v="451"/>
    <n v="0.92"/>
    <x v="96"/>
  </r>
  <r>
    <x v="97"/>
    <x v="3"/>
    <x v="0"/>
    <x v="8"/>
    <n v="10"/>
    <n v="520"/>
    <n v="0"/>
    <n v="356"/>
    <n v="0.87"/>
    <x v="97"/>
  </r>
  <r>
    <x v="98"/>
    <x v="3"/>
    <x v="3"/>
    <x v="3"/>
    <n v="7"/>
    <n v="590"/>
    <n v="0"/>
    <n v="532"/>
    <n v="0.9"/>
    <x v="98"/>
  </r>
  <r>
    <x v="99"/>
    <x v="3"/>
    <x v="0"/>
    <x v="1"/>
    <n v="14"/>
    <n v="556"/>
    <n v="0"/>
    <n v="426"/>
    <n v="0.84"/>
    <x v="99"/>
  </r>
  <r>
    <x v="100"/>
    <x v="3"/>
    <x v="3"/>
    <x v="6"/>
    <n v="5"/>
    <n v="370"/>
    <n v="1"/>
    <n v="329"/>
    <n v="0.9"/>
    <x v="100"/>
  </r>
  <r>
    <x v="101"/>
    <x v="3"/>
    <x v="1"/>
    <x v="13"/>
    <n v="3"/>
    <n v="270"/>
    <n v="0"/>
    <n v="99"/>
    <n v="0.77"/>
    <x v="101"/>
  </r>
  <r>
    <x v="102"/>
    <x v="3"/>
    <x v="3"/>
    <x v="12"/>
    <n v="6"/>
    <n v="249"/>
    <n v="0"/>
    <n v="213"/>
    <n v="0.73"/>
    <x v="102"/>
  </r>
  <r>
    <x v="103"/>
    <x v="3"/>
    <x v="0"/>
    <x v="8"/>
    <n v="9"/>
    <n v="293"/>
    <n v="1"/>
    <n v="139"/>
    <n v="0.8"/>
    <x v="103"/>
  </r>
  <r>
    <x v="104"/>
    <x v="3"/>
    <x v="2"/>
    <x v="9"/>
    <n v="13"/>
    <n v="253"/>
    <n v="1"/>
    <n v="138"/>
    <n v="0.75"/>
    <x v="104"/>
  </r>
  <r>
    <x v="105"/>
    <x v="3"/>
    <x v="2"/>
    <x v="8"/>
    <n v="9"/>
    <n v="186"/>
    <n v="0"/>
    <n v="60"/>
    <n v="0.77"/>
    <x v="105"/>
  </r>
  <r>
    <x v="106"/>
    <x v="3"/>
    <x v="1"/>
    <x v="0"/>
    <n v="2"/>
    <n v="180"/>
    <n v="0"/>
    <n v="62"/>
    <n v="0.82"/>
    <x v="106"/>
  </r>
  <r>
    <x v="107"/>
    <x v="3"/>
    <x v="3"/>
    <x v="2"/>
    <n v="2"/>
    <n v="7"/>
    <n v="0"/>
    <n v="8"/>
    <n v="0.75"/>
    <x v="76"/>
  </r>
  <r>
    <x v="108"/>
    <x v="4"/>
    <x v="1"/>
    <x v="13"/>
    <n v="38"/>
    <n v="3420"/>
    <n v="0"/>
    <n v="1218"/>
    <n v="0.73"/>
    <x v="107"/>
  </r>
  <r>
    <x v="109"/>
    <x v="4"/>
    <x v="0"/>
    <x v="3"/>
    <n v="38"/>
    <n v="3357"/>
    <n v="6"/>
    <n v="2559"/>
    <n v="0.79"/>
    <x v="108"/>
  </r>
  <r>
    <x v="110"/>
    <x v="4"/>
    <x v="2"/>
    <x v="13"/>
    <n v="34"/>
    <n v="2840"/>
    <n v="15"/>
    <n v="452"/>
    <n v="0.66"/>
    <x v="109"/>
  </r>
  <r>
    <x v="111"/>
    <x v="4"/>
    <x v="3"/>
    <x v="15"/>
    <n v="28"/>
    <n v="2473"/>
    <n v="2"/>
    <n v="1764"/>
    <n v="0.88"/>
    <x v="110"/>
  </r>
  <r>
    <x v="112"/>
    <x v="4"/>
    <x v="3"/>
    <x v="2"/>
    <n v="27"/>
    <n v="2345"/>
    <n v="2"/>
    <n v="1512"/>
    <n v="0.84"/>
    <x v="111"/>
  </r>
  <r>
    <x v="113"/>
    <x v="4"/>
    <x v="3"/>
    <x v="12"/>
    <n v="28"/>
    <n v="2262"/>
    <n v="0"/>
    <n v="1672"/>
    <n v="0.88"/>
    <x v="112"/>
  </r>
  <r>
    <x v="114"/>
    <x v="4"/>
    <x v="0"/>
    <x v="3"/>
    <n v="26"/>
    <n v="2176"/>
    <n v="1"/>
    <n v="1363"/>
    <n v="0.88"/>
    <x v="113"/>
  </r>
  <r>
    <x v="115"/>
    <x v="4"/>
    <x v="0"/>
    <x v="3"/>
    <n v="31"/>
    <n v="2099"/>
    <n v="8"/>
    <n v="1116"/>
    <n v="0.77"/>
    <x v="114"/>
  </r>
  <r>
    <x v="116"/>
    <x v="4"/>
    <x v="3"/>
    <x v="11"/>
    <n v="23"/>
    <n v="2070"/>
    <n v="2"/>
    <n v="1248"/>
    <n v="0.79"/>
    <x v="115"/>
  </r>
  <r>
    <x v="117"/>
    <x v="4"/>
    <x v="2"/>
    <x v="11"/>
    <n v="25"/>
    <n v="1945"/>
    <n v="9"/>
    <n v="626"/>
    <n v="0.75"/>
    <x v="116"/>
  </r>
  <r>
    <x v="118"/>
    <x v="4"/>
    <x v="3"/>
    <x v="2"/>
    <n v="23"/>
    <n v="1819"/>
    <n v="1"/>
    <n v="1351"/>
    <n v="0.89"/>
    <x v="117"/>
  </r>
  <r>
    <x v="119"/>
    <x v="4"/>
    <x v="3"/>
    <x v="5"/>
    <n v="31"/>
    <n v="1746"/>
    <n v="1"/>
    <n v="923"/>
    <n v="0.69"/>
    <x v="118"/>
  </r>
  <r>
    <x v="120"/>
    <x v="4"/>
    <x v="2"/>
    <x v="3"/>
    <n v="25"/>
    <n v="1459"/>
    <n v="12"/>
    <n v="501"/>
    <n v="0.8"/>
    <x v="119"/>
  </r>
  <r>
    <x v="121"/>
    <x v="4"/>
    <x v="0"/>
    <x v="1"/>
    <n v="23"/>
    <n v="1459"/>
    <n v="0"/>
    <n v="965"/>
    <n v="0.91"/>
    <x v="120"/>
  </r>
  <r>
    <x v="122"/>
    <x v="4"/>
    <x v="0"/>
    <x v="10"/>
    <n v="25"/>
    <n v="1331"/>
    <n v="2"/>
    <n v="499"/>
    <n v="0.77"/>
    <x v="121"/>
  </r>
  <r>
    <x v="123"/>
    <x v="4"/>
    <x v="3"/>
    <x v="12"/>
    <n v="14"/>
    <n v="969"/>
    <n v="1"/>
    <n v="484"/>
    <n v="0.74"/>
    <x v="122"/>
  </r>
  <r>
    <x v="124"/>
    <x v="4"/>
    <x v="3"/>
    <x v="9"/>
    <n v="15"/>
    <n v="959"/>
    <n v="0"/>
    <n v="525"/>
    <n v="0.78"/>
    <x v="123"/>
  </r>
  <r>
    <x v="125"/>
    <x v="4"/>
    <x v="0"/>
    <x v="9"/>
    <n v="15"/>
    <n v="718"/>
    <n v="1"/>
    <n v="313"/>
    <n v="0.79"/>
    <x v="124"/>
  </r>
  <r>
    <x v="126"/>
    <x v="4"/>
    <x v="3"/>
    <x v="8"/>
    <n v="12"/>
    <n v="722"/>
    <n v="1"/>
    <n v="466"/>
    <n v="0.86"/>
    <x v="125"/>
  </r>
  <r>
    <x v="127"/>
    <x v="4"/>
    <x v="3"/>
    <x v="16"/>
    <n v="9"/>
    <n v="702"/>
    <n v="0"/>
    <n v="589"/>
    <n v="0.81"/>
    <x v="126"/>
  </r>
  <r>
    <x v="128"/>
    <x v="4"/>
    <x v="0"/>
    <x v="11"/>
    <n v="10"/>
    <n v="316"/>
    <n v="0"/>
    <n v="235"/>
    <n v="0.81"/>
    <x v="127"/>
  </r>
  <r>
    <x v="129"/>
    <x v="4"/>
    <x v="0"/>
    <x v="3"/>
    <n v="9"/>
    <n v="281"/>
    <n v="0"/>
    <n v="129"/>
    <n v="0.71"/>
    <x v="128"/>
  </r>
  <r>
    <x v="130"/>
    <x v="4"/>
    <x v="0"/>
    <x v="18"/>
    <n v="2"/>
    <n v="85"/>
    <n v="0"/>
    <n v="26"/>
    <n v="0.73"/>
    <x v="129"/>
  </r>
  <r>
    <x v="131"/>
    <x v="4"/>
    <x v="2"/>
    <x v="15"/>
    <n v="1"/>
    <n v="20"/>
    <n v="0"/>
    <n v="11"/>
    <n v="0.73"/>
    <x v="130"/>
  </r>
  <r>
    <x v="132"/>
    <x v="4"/>
    <x v="2"/>
    <x v="2"/>
    <n v="1"/>
    <n v="19"/>
    <n v="0"/>
    <n v="11"/>
    <n v="0.64"/>
    <x v="131"/>
  </r>
  <r>
    <x v="133"/>
    <x v="4"/>
    <x v="3"/>
    <x v="21"/>
    <n v="3"/>
    <n v="18"/>
    <n v="0"/>
    <n v="5"/>
    <n v="1"/>
    <x v="132"/>
  </r>
  <r>
    <x v="134"/>
    <x v="4"/>
    <x v="0"/>
    <x v="4"/>
    <n v="1"/>
    <n v="10"/>
    <n v="0"/>
    <n v="9"/>
    <n v="0.78"/>
    <x v="133"/>
  </r>
  <r>
    <x v="135"/>
    <x v="5"/>
    <x v="0"/>
    <x v="8"/>
    <n v="38"/>
    <n v="3419"/>
    <n v="10"/>
    <n v="1539"/>
    <n v="0.77"/>
    <x v="134"/>
  </r>
  <r>
    <x v="136"/>
    <x v="5"/>
    <x v="3"/>
    <x v="5"/>
    <n v="36"/>
    <n v="3170"/>
    <n v="0"/>
    <n v="2060"/>
    <n v="0.75"/>
    <x v="135"/>
  </r>
  <r>
    <x v="137"/>
    <x v="5"/>
    <x v="1"/>
    <x v="7"/>
    <n v="35"/>
    <n v="3150"/>
    <n v="0"/>
    <n v="1002"/>
    <n v="0.61"/>
    <x v="136"/>
  </r>
  <r>
    <x v="138"/>
    <x v="5"/>
    <x v="3"/>
    <x v="10"/>
    <n v="34"/>
    <n v="3054"/>
    <n v="0"/>
    <n v="1692"/>
    <n v="0.71"/>
    <x v="137"/>
  </r>
  <r>
    <x v="139"/>
    <x v="5"/>
    <x v="0"/>
    <x v="0"/>
    <n v="32"/>
    <n v="2879"/>
    <n v="2"/>
    <n v="1506"/>
    <n v="0.86"/>
    <x v="138"/>
  </r>
  <r>
    <x v="140"/>
    <x v="5"/>
    <x v="2"/>
    <x v="2"/>
    <n v="33"/>
    <n v="2572"/>
    <n v="5"/>
    <n v="1102"/>
    <n v="0.77"/>
    <x v="139"/>
  </r>
  <r>
    <x v="141"/>
    <x v="5"/>
    <x v="2"/>
    <x v="3"/>
    <n v="38"/>
    <n v="2562"/>
    <n v="8"/>
    <n v="734"/>
    <n v="0.68"/>
    <x v="140"/>
  </r>
  <r>
    <x v="142"/>
    <x v="5"/>
    <x v="3"/>
    <x v="15"/>
    <n v="28"/>
    <n v="2492"/>
    <n v="3"/>
    <n v="960"/>
    <n v="0.84"/>
    <x v="141"/>
  </r>
  <r>
    <x v="143"/>
    <x v="5"/>
    <x v="2"/>
    <x v="5"/>
    <n v="26"/>
    <n v="1974"/>
    <n v="10"/>
    <n v="490"/>
    <n v="0.67"/>
    <x v="142"/>
  </r>
  <r>
    <x v="144"/>
    <x v="5"/>
    <x v="3"/>
    <x v="5"/>
    <n v="22"/>
    <n v="1925"/>
    <n v="3"/>
    <n v="718"/>
    <n v="0.83"/>
    <x v="143"/>
  </r>
  <r>
    <x v="145"/>
    <x v="5"/>
    <x v="0"/>
    <x v="10"/>
    <n v="16"/>
    <n v="1421"/>
    <n v="9"/>
    <n v="669"/>
    <n v="0.81"/>
    <x v="144"/>
  </r>
  <r>
    <x v="146"/>
    <x v="5"/>
    <x v="3"/>
    <x v="3"/>
    <n v="18"/>
    <n v="1381"/>
    <n v="2"/>
    <n v="563"/>
    <n v="0.84"/>
    <x v="145"/>
  </r>
  <r>
    <x v="147"/>
    <x v="5"/>
    <x v="2"/>
    <x v="2"/>
    <n v="30"/>
    <n v="1391"/>
    <n v="1"/>
    <n v="527"/>
    <n v="0.78"/>
    <x v="146"/>
  </r>
  <r>
    <x v="148"/>
    <x v="5"/>
    <x v="3"/>
    <x v="1"/>
    <n v="14"/>
    <n v="1198"/>
    <n v="1"/>
    <n v="465"/>
    <n v="0.77"/>
    <x v="147"/>
  </r>
  <r>
    <x v="149"/>
    <x v="5"/>
    <x v="3"/>
    <x v="9"/>
    <n v="12"/>
    <n v="1006"/>
    <n v="0"/>
    <n v="552"/>
    <n v="0.8"/>
    <x v="148"/>
  </r>
  <r>
    <x v="150"/>
    <x v="5"/>
    <x v="2"/>
    <x v="9"/>
    <n v="16"/>
    <n v="937"/>
    <n v="3"/>
    <n v="252"/>
    <n v="0.68"/>
    <x v="149"/>
  </r>
  <r>
    <x v="151"/>
    <x v="5"/>
    <x v="0"/>
    <x v="13"/>
    <n v="21"/>
    <n v="712"/>
    <n v="0"/>
    <n v="429"/>
    <n v="0.87"/>
    <x v="150"/>
  </r>
  <r>
    <x v="152"/>
    <x v="5"/>
    <x v="3"/>
    <x v="10"/>
    <n v="14"/>
    <n v="569"/>
    <n v="1"/>
    <n v="279"/>
    <n v="0.73"/>
    <x v="151"/>
  </r>
  <r>
    <x v="153"/>
    <x v="5"/>
    <x v="0"/>
    <x v="10"/>
    <n v="17"/>
    <n v="566"/>
    <n v="1"/>
    <n v="368"/>
    <n v="0.89"/>
    <x v="152"/>
  </r>
  <r>
    <x v="154"/>
    <x v="5"/>
    <x v="3"/>
    <x v="4"/>
    <n v="14"/>
    <n v="523"/>
    <n v="1"/>
    <n v="219"/>
    <n v="0.7"/>
    <x v="153"/>
  </r>
  <r>
    <x v="155"/>
    <x v="5"/>
    <x v="1"/>
    <x v="13"/>
    <n v="3"/>
    <n v="270"/>
    <n v="0"/>
    <n v="66"/>
    <n v="0.55000000000000004"/>
    <x v="154"/>
  </r>
  <r>
    <x v="156"/>
    <x v="5"/>
    <x v="2"/>
    <x v="5"/>
    <n v="15"/>
    <n v="375"/>
    <n v="0"/>
    <n v="157"/>
    <n v="0.79"/>
    <x v="155"/>
  </r>
  <r>
    <x v="157"/>
    <x v="5"/>
    <x v="2"/>
    <x v="15"/>
    <n v="3"/>
    <n v="5"/>
    <n v="0"/>
    <n v="3"/>
    <n v="1"/>
    <x v="78"/>
  </r>
  <r>
    <x v="158"/>
    <x v="5"/>
    <x v="2"/>
    <x v="10"/>
    <n v="2"/>
    <n v="3"/>
    <n v="0"/>
    <n v="6"/>
    <n v="0.67"/>
    <x v="156"/>
  </r>
  <r>
    <x v="159"/>
    <x v="6"/>
    <x v="0"/>
    <x v="2"/>
    <n v="38"/>
    <n v="3420"/>
    <n v="2"/>
    <n v="2687"/>
    <n v="0.89"/>
    <x v="157"/>
  </r>
  <r>
    <x v="160"/>
    <x v="6"/>
    <x v="1"/>
    <x v="13"/>
    <n v="38"/>
    <n v="3420"/>
    <n v="0"/>
    <n v="1067"/>
    <n v="0.72"/>
    <x v="158"/>
  </r>
  <r>
    <x v="161"/>
    <x v="6"/>
    <x v="2"/>
    <x v="1"/>
    <n v="37"/>
    <n v="3114"/>
    <n v="17"/>
    <n v="1199"/>
    <n v="0.77"/>
    <x v="159"/>
  </r>
  <r>
    <x v="162"/>
    <x v="6"/>
    <x v="2"/>
    <x v="10"/>
    <n v="35"/>
    <n v="3082"/>
    <n v="23"/>
    <n v="937"/>
    <n v="0.7"/>
    <x v="160"/>
  </r>
  <r>
    <x v="163"/>
    <x v="6"/>
    <x v="3"/>
    <x v="9"/>
    <n v="28"/>
    <n v="2520"/>
    <n v="0"/>
    <n v="1654"/>
    <n v="0.85"/>
    <x v="161"/>
  </r>
  <r>
    <x v="164"/>
    <x v="6"/>
    <x v="0"/>
    <x v="3"/>
    <n v="33"/>
    <n v="2091"/>
    <n v="3"/>
    <n v="1165"/>
    <n v="0.85"/>
    <x v="162"/>
  </r>
  <r>
    <x v="165"/>
    <x v="6"/>
    <x v="3"/>
    <x v="3"/>
    <n v="27"/>
    <n v="2244"/>
    <n v="0"/>
    <n v="1393"/>
    <n v="0.77"/>
    <x v="163"/>
  </r>
  <r>
    <x v="166"/>
    <x v="6"/>
    <x v="3"/>
    <x v="19"/>
    <n v="25"/>
    <n v="2240"/>
    <n v="1"/>
    <n v="1366"/>
    <n v="0.84"/>
    <x v="164"/>
  </r>
  <r>
    <x v="167"/>
    <x v="6"/>
    <x v="3"/>
    <x v="10"/>
    <n v="19"/>
    <n v="1605"/>
    <n v="2"/>
    <n v="954"/>
    <n v="0.81"/>
    <x v="165"/>
  </r>
  <r>
    <x v="168"/>
    <x v="6"/>
    <x v="3"/>
    <x v="2"/>
    <n v="18"/>
    <n v="1486"/>
    <n v="0"/>
    <n v="977"/>
    <n v="0.87"/>
    <x v="166"/>
  </r>
  <r>
    <x v="169"/>
    <x v="6"/>
    <x v="0"/>
    <x v="5"/>
    <n v="25"/>
    <n v="1585"/>
    <n v="0"/>
    <n v="792"/>
    <n v="0.84"/>
    <x v="167"/>
  </r>
  <r>
    <x v="170"/>
    <x v="6"/>
    <x v="2"/>
    <x v="10"/>
    <n v="30"/>
    <n v="1411"/>
    <n v="3"/>
    <n v="600"/>
    <n v="0.75"/>
    <x v="168"/>
  </r>
  <r>
    <x v="171"/>
    <x v="6"/>
    <x v="3"/>
    <x v="10"/>
    <n v="20"/>
    <n v="1346"/>
    <n v="0"/>
    <n v="783"/>
    <n v="0.78"/>
    <x v="169"/>
  </r>
  <r>
    <x v="172"/>
    <x v="6"/>
    <x v="3"/>
    <x v="1"/>
    <n v="17"/>
    <n v="1240"/>
    <n v="0"/>
    <n v="826"/>
    <n v="0.81"/>
    <x v="170"/>
  </r>
  <r>
    <x v="173"/>
    <x v="6"/>
    <x v="2"/>
    <x v="11"/>
    <n v="21"/>
    <n v="1208"/>
    <n v="1"/>
    <n v="428"/>
    <n v="0.81"/>
    <x v="171"/>
  </r>
  <r>
    <x v="174"/>
    <x v="6"/>
    <x v="0"/>
    <x v="2"/>
    <n v="18"/>
    <n v="945"/>
    <n v="1"/>
    <n v="589"/>
    <n v="0.79"/>
    <x v="172"/>
  </r>
  <r>
    <x v="175"/>
    <x v="6"/>
    <x v="2"/>
    <x v="19"/>
    <n v="20"/>
    <n v="920"/>
    <n v="11"/>
    <n v="408"/>
    <n v="0.7"/>
    <x v="173"/>
  </r>
  <r>
    <x v="176"/>
    <x v="6"/>
    <x v="0"/>
    <x v="2"/>
    <n v="15"/>
    <n v="861"/>
    <n v="0"/>
    <n v="658"/>
    <n v="0.84"/>
    <x v="174"/>
  </r>
  <r>
    <x v="177"/>
    <x v="6"/>
    <x v="3"/>
    <x v="11"/>
    <n v="12"/>
    <n v="733"/>
    <n v="0"/>
    <n v="411"/>
    <n v="0.89"/>
    <x v="175"/>
  </r>
  <r>
    <x v="178"/>
    <x v="6"/>
    <x v="0"/>
    <x v="2"/>
    <n v="15"/>
    <n v="620"/>
    <n v="0"/>
    <n v="337"/>
    <n v="0.8"/>
    <x v="176"/>
  </r>
  <r>
    <x v="179"/>
    <x v="6"/>
    <x v="3"/>
    <x v="0"/>
    <n v="6"/>
    <n v="487"/>
    <n v="0"/>
    <n v="229"/>
    <n v="0.84"/>
    <x v="177"/>
  </r>
  <r>
    <x v="180"/>
    <x v="6"/>
    <x v="2"/>
    <x v="1"/>
    <n v="23"/>
    <n v="717"/>
    <n v="1"/>
    <n v="368"/>
    <n v="0.79"/>
    <x v="178"/>
  </r>
  <r>
    <x v="181"/>
    <x v="6"/>
    <x v="2"/>
    <x v="8"/>
    <n v="9"/>
    <n v="308"/>
    <n v="1"/>
    <n v="44"/>
    <n v="0.56999999999999995"/>
    <x v="179"/>
  </r>
  <r>
    <x v="182"/>
    <x v="6"/>
    <x v="2"/>
    <x v="20"/>
    <n v="1"/>
    <n v="1"/>
    <n v="0"/>
    <n v="0"/>
    <n v="-0.01"/>
    <x v="180"/>
  </r>
  <r>
    <x v="183"/>
    <x v="7"/>
    <x v="1"/>
    <x v="1"/>
    <n v="35"/>
    <n v="3131"/>
    <n v="0"/>
    <n v="1156"/>
    <n v="0.8"/>
    <x v="181"/>
  </r>
  <r>
    <x v="184"/>
    <x v="7"/>
    <x v="2"/>
    <x v="18"/>
    <n v="32"/>
    <n v="2553"/>
    <n v="5"/>
    <n v="1155"/>
    <n v="0.75"/>
    <x v="182"/>
  </r>
  <r>
    <x v="185"/>
    <x v="7"/>
    <x v="0"/>
    <x v="10"/>
    <n v="31"/>
    <n v="2522"/>
    <n v="1"/>
    <n v="2164"/>
    <n v="0.9"/>
    <x v="183"/>
  </r>
  <r>
    <x v="186"/>
    <x v="7"/>
    <x v="3"/>
    <x v="2"/>
    <n v="30"/>
    <n v="2558"/>
    <n v="0"/>
    <n v="1768"/>
    <n v="0.89"/>
    <x v="184"/>
  </r>
  <r>
    <x v="187"/>
    <x v="7"/>
    <x v="2"/>
    <x v="19"/>
    <n v="29"/>
    <n v="2332"/>
    <n v="10"/>
    <n v="691"/>
    <n v="0.75"/>
    <x v="185"/>
  </r>
  <r>
    <x v="188"/>
    <x v="7"/>
    <x v="3"/>
    <x v="3"/>
    <n v="27"/>
    <n v="2299"/>
    <n v="1"/>
    <n v="1490"/>
    <n v="0.76"/>
    <x v="186"/>
  </r>
  <r>
    <x v="189"/>
    <x v="7"/>
    <x v="3"/>
    <x v="8"/>
    <n v="25"/>
    <n v="2089"/>
    <n v="1"/>
    <n v="1302"/>
    <n v="0.83"/>
    <x v="187"/>
  </r>
  <r>
    <x v="190"/>
    <x v="7"/>
    <x v="3"/>
    <x v="11"/>
    <n v="23"/>
    <n v="1996"/>
    <n v="2"/>
    <n v="1492"/>
    <n v="0.86"/>
    <x v="188"/>
  </r>
  <r>
    <x v="191"/>
    <x v="7"/>
    <x v="2"/>
    <x v="6"/>
    <n v="31"/>
    <n v="1923"/>
    <n v="13"/>
    <n v="524"/>
    <n v="0.78"/>
    <x v="189"/>
  </r>
  <r>
    <x v="192"/>
    <x v="7"/>
    <x v="0"/>
    <x v="10"/>
    <n v="24"/>
    <n v="1534"/>
    <n v="0"/>
    <n v="1112"/>
    <n v="0.87"/>
    <x v="190"/>
  </r>
  <r>
    <x v="193"/>
    <x v="7"/>
    <x v="0"/>
    <x v="4"/>
    <n v="20"/>
    <n v="1440"/>
    <n v="2"/>
    <n v="724"/>
    <n v="0.88"/>
    <x v="191"/>
  </r>
  <r>
    <x v="194"/>
    <x v="7"/>
    <x v="0"/>
    <x v="3"/>
    <n v="25"/>
    <n v="1615"/>
    <n v="0"/>
    <n v="1286"/>
    <n v="0.87"/>
    <x v="192"/>
  </r>
  <r>
    <x v="195"/>
    <x v="7"/>
    <x v="0"/>
    <x v="1"/>
    <n v="23"/>
    <n v="1544"/>
    <n v="1"/>
    <n v="1003"/>
    <n v="0.93"/>
    <x v="193"/>
  </r>
  <r>
    <x v="196"/>
    <x v="7"/>
    <x v="3"/>
    <x v="13"/>
    <n v="20"/>
    <n v="1396"/>
    <n v="1"/>
    <n v="965"/>
    <n v="0.84"/>
    <x v="194"/>
  </r>
  <r>
    <x v="197"/>
    <x v="7"/>
    <x v="2"/>
    <x v="8"/>
    <n v="29"/>
    <n v="1616"/>
    <n v="10"/>
    <n v="674"/>
    <n v="0.76"/>
    <x v="195"/>
  </r>
  <r>
    <x v="198"/>
    <x v="7"/>
    <x v="2"/>
    <x v="19"/>
    <n v="25"/>
    <n v="1406"/>
    <n v="1"/>
    <n v="787"/>
    <n v="0.79"/>
    <x v="196"/>
  </r>
  <r>
    <x v="199"/>
    <x v="7"/>
    <x v="3"/>
    <x v="9"/>
    <n v="10"/>
    <n v="900"/>
    <n v="0"/>
    <n v="592"/>
    <n v="0.91"/>
    <x v="197"/>
  </r>
  <r>
    <x v="200"/>
    <x v="7"/>
    <x v="0"/>
    <x v="0"/>
    <n v="14"/>
    <n v="866"/>
    <n v="1"/>
    <n v="521"/>
    <n v="0.86"/>
    <x v="198"/>
  </r>
  <r>
    <x v="201"/>
    <x v="7"/>
    <x v="3"/>
    <x v="8"/>
    <n v="10"/>
    <n v="753"/>
    <n v="0"/>
    <n v="575"/>
    <n v="0.8"/>
    <x v="199"/>
  </r>
  <r>
    <x v="202"/>
    <x v="7"/>
    <x v="3"/>
    <x v="1"/>
    <n v="10"/>
    <n v="746"/>
    <n v="0"/>
    <n v="463"/>
    <n v="0.76"/>
    <x v="200"/>
  </r>
  <r>
    <x v="203"/>
    <x v="7"/>
    <x v="2"/>
    <x v="12"/>
    <n v="14"/>
    <n v="589"/>
    <n v="2"/>
    <n v="159"/>
    <n v="0.79"/>
    <x v="201"/>
  </r>
  <r>
    <x v="204"/>
    <x v="7"/>
    <x v="3"/>
    <x v="11"/>
    <n v="11"/>
    <n v="490"/>
    <n v="0"/>
    <n v="288"/>
    <n v="0.79"/>
    <x v="202"/>
  </r>
  <r>
    <x v="205"/>
    <x v="7"/>
    <x v="2"/>
    <x v="0"/>
    <n v="17"/>
    <n v="423"/>
    <n v="2"/>
    <n v="89"/>
    <n v="0.82"/>
    <x v="203"/>
  </r>
  <r>
    <x v="206"/>
    <x v="7"/>
    <x v="1"/>
    <x v="1"/>
    <n v="3"/>
    <n v="270"/>
    <n v="0"/>
    <n v="67"/>
    <n v="0.93"/>
    <x v="204"/>
  </r>
  <r>
    <x v="207"/>
    <x v="7"/>
    <x v="0"/>
    <x v="4"/>
    <n v="7"/>
    <n v="238"/>
    <n v="0"/>
    <n v="91"/>
    <n v="0.76"/>
    <x v="205"/>
  </r>
  <r>
    <x v="208"/>
    <x v="7"/>
    <x v="3"/>
    <x v="10"/>
    <n v="1"/>
    <n v="90"/>
    <n v="0"/>
    <n v="64"/>
    <n v="0.84"/>
    <x v="73"/>
  </r>
  <r>
    <x v="209"/>
    <x v="7"/>
    <x v="2"/>
    <x v="4"/>
    <n v="2"/>
    <n v="71"/>
    <n v="0"/>
    <n v="30"/>
    <n v="0.56999999999999995"/>
    <x v="206"/>
  </r>
  <r>
    <x v="210"/>
    <x v="7"/>
    <x v="3"/>
    <x v="1"/>
    <n v="3"/>
    <n v="47"/>
    <n v="0"/>
    <n v="48"/>
    <n v="0.85"/>
    <x v="207"/>
  </r>
  <r>
    <x v="211"/>
    <x v="7"/>
    <x v="1"/>
    <x v="8"/>
    <n v="1"/>
    <n v="16"/>
    <n v="0"/>
    <n v="11"/>
    <n v="0.64"/>
    <x v="131"/>
  </r>
  <r>
    <x v="212"/>
    <x v="8"/>
    <x v="3"/>
    <x v="6"/>
    <n v="38"/>
    <n v="3409"/>
    <n v="8"/>
    <n v="2212"/>
    <n v="0.82"/>
    <x v="208"/>
  </r>
  <r>
    <x v="213"/>
    <x v="8"/>
    <x v="3"/>
    <x v="1"/>
    <n v="38"/>
    <n v="3399"/>
    <n v="0"/>
    <n v="2661"/>
    <n v="0.79"/>
    <x v="209"/>
  </r>
  <r>
    <x v="214"/>
    <x v="8"/>
    <x v="2"/>
    <x v="9"/>
    <n v="38"/>
    <n v="3050"/>
    <n v="17"/>
    <n v="506"/>
    <n v="0.76"/>
    <x v="210"/>
  </r>
  <r>
    <x v="215"/>
    <x v="8"/>
    <x v="1"/>
    <x v="4"/>
    <n v="35"/>
    <n v="3150"/>
    <n v="0"/>
    <n v="1348"/>
    <n v="0.81"/>
    <x v="211"/>
  </r>
  <r>
    <x v="216"/>
    <x v="8"/>
    <x v="0"/>
    <x v="3"/>
    <n v="36"/>
    <n v="2847"/>
    <n v="8"/>
    <n v="1162"/>
    <n v="0.68"/>
    <x v="212"/>
  </r>
  <r>
    <x v="217"/>
    <x v="8"/>
    <x v="3"/>
    <x v="1"/>
    <n v="36"/>
    <n v="2461"/>
    <n v="2"/>
    <n v="1630"/>
    <n v="0.8"/>
    <x v="213"/>
  </r>
  <r>
    <x v="218"/>
    <x v="8"/>
    <x v="0"/>
    <x v="2"/>
    <n v="29"/>
    <n v="2428"/>
    <n v="1"/>
    <n v="1462"/>
    <n v="0.83"/>
    <x v="214"/>
  </r>
  <r>
    <x v="219"/>
    <x v="8"/>
    <x v="0"/>
    <x v="5"/>
    <n v="35"/>
    <n v="2393"/>
    <n v="4"/>
    <n v="1495"/>
    <n v="0.79"/>
    <x v="215"/>
  </r>
  <r>
    <x v="220"/>
    <x v="8"/>
    <x v="0"/>
    <x v="3"/>
    <n v="30"/>
    <n v="2360"/>
    <n v="6"/>
    <n v="1057"/>
    <n v="0.67"/>
    <x v="216"/>
  </r>
  <r>
    <x v="221"/>
    <x v="8"/>
    <x v="3"/>
    <x v="1"/>
    <n v="25"/>
    <n v="2185"/>
    <n v="1"/>
    <n v="1555"/>
    <n v="0.88"/>
    <x v="217"/>
  </r>
  <r>
    <x v="222"/>
    <x v="8"/>
    <x v="3"/>
    <x v="4"/>
    <n v="27"/>
    <n v="2075"/>
    <n v="1"/>
    <n v="1259"/>
    <n v="0.87"/>
    <x v="218"/>
  </r>
  <r>
    <x v="223"/>
    <x v="8"/>
    <x v="0"/>
    <x v="0"/>
    <n v="27"/>
    <n v="1340"/>
    <n v="1"/>
    <n v="467"/>
    <n v="0.72"/>
    <x v="219"/>
  </r>
  <r>
    <x v="224"/>
    <x v="8"/>
    <x v="0"/>
    <x v="6"/>
    <n v="26"/>
    <n v="1288"/>
    <n v="7"/>
    <n v="573"/>
    <n v="0.75"/>
    <x v="220"/>
  </r>
  <r>
    <x v="225"/>
    <x v="8"/>
    <x v="3"/>
    <x v="9"/>
    <n v="15"/>
    <n v="1204"/>
    <n v="1"/>
    <n v="665"/>
    <n v="0.85"/>
    <x v="221"/>
  </r>
  <r>
    <x v="226"/>
    <x v="8"/>
    <x v="0"/>
    <x v="9"/>
    <n v="22"/>
    <n v="1156"/>
    <n v="3"/>
    <n v="328"/>
    <n v="0.74"/>
    <x v="222"/>
  </r>
  <r>
    <x v="227"/>
    <x v="8"/>
    <x v="3"/>
    <x v="2"/>
    <n v="17"/>
    <n v="1132"/>
    <n v="0"/>
    <n v="757"/>
    <n v="0.86"/>
    <x v="223"/>
  </r>
  <r>
    <x v="228"/>
    <x v="8"/>
    <x v="0"/>
    <x v="4"/>
    <n v="13"/>
    <n v="461"/>
    <n v="0"/>
    <n v="206"/>
    <n v="0.88"/>
    <x v="224"/>
  </r>
  <r>
    <x v="229"/>
    <x v="8"/>
    <x v="0"/>
    <x v="7"/>
    <n v="16"/>
    <n v="427"/>
    <n v="0"/>
    <n v="391"/>
    <n v="0.74"/>
    <x v="225"/>
  </r>
  <r>
    <x v="230"/>
    <x v="8"/>
    <x v="1"/>
    <x v="13"/>
    <n v="3"/>
    <n v="270"/>
    <n v="0"/>
    <n v="94"/>
    <n v="0.87"/>
    <x v="226"/>
  </r>
  <r>
    <x v="231"/>
    <x v="8"/>
    <x v="3"/>
    <x v="19"/>
    <n v="2"/>
    <n v="113"/>
    <n v="0"/>
    <n v="56"/>
    <n v="0.82"/>
    <x v="227"/>
  </r>
  <r>
    <x v="232"/>
    <x v="8"/>
    <x v="0"/>
    <x v="4"/>
    <n v="14"/>
    <n v="355"/>
    <n v="0"/>
    <n v="117"/>
    <n v="0.74"/>
    <x v="228"/>
  </r>
  <r>
    <x v="233"/>
    <x v="8"/>
    <x v="3"/>
    <x v="12"/>
    <n v="1"/>
    <n v="38"/>
    <n v="0"/>
    <n v="23"/>
    <n v="0.74"/>
    <x v="229"/>
  </r>
  <r>
    <x v="234"/>
    <x v="8"/>
    <x v="3"/>
    <x v="4"/>
    <n v="2"/>
    <n v="33"/>
    <n v="0"/>
    <n v="19"/>
    <n v="0.84"/>
    <x v="230"/>
  </r>
  <r>
    <x v="235"/>
    <x v="9"/>
    <x v="3"/>
    <x v="10"/>
    <n v="35"/>
    <n v="2991"/>
    <n v="3"/>
    <n v="1835"/>
    <n v="0.89"/>
    <x v="231"/>
  </r>
  <r>
    <x v="236"/>
    <x v="9"/>
    <x v="2"/>
    <x v="3"/>
    <n v="34"/>
    <n v="2861"/>
    <n v="7"/>
    <n v="772"/>
    <n v="0.69"/>
    <x v="232"/>
  </r>
  <r>
    <x v="237"/>
    <x v="9"/>
    <x v="2"/>
    <x v="3"/>
    <n v="33"/>
    <n v="2871"/>
    <n v="16"/>
    <n v="669"/>
    <n v="0.72"/>
    <x v="233"/>
  </r>
  <r>
    <x v="238"/>
    <x v="9"/>
    <x v="1"/>
    <x v="9"/>
    <n v="31"/>
    <n v="2742"/>
    <n v="0"/>
    <n v="1152"/>
    <n v="0.66"/>
    <x v="234"/>
  </r>
  <r>
    <x v="239"/>
    <x v="9"/>
    <x v="3"/>
    <x v="10"/>
    <n v="30"/>
    <n v="2681"/>
    <n v="0"/>
    <n v="1690"/>
    <n v="0.73"/>
    <x v="235"/>
  </r>
  <r>
    <x v="240"/>
    <x v="9"/>
    <x v="3"/>
    <x v="11"/>
    <n v="31"/>
    <n v="2685"/>
    <n v="0"/>
    <n v="1302"/>
    <n v="0.85"/>
    <x v="236"/>
  </r>
  <r>
    <x v="241"/>
    <x v="9"/>
    <x v="0"/>
    <x v="10"/>
    <n v="29"/>
    <n v="2443"/>
    <n v="2"/>
    <n v="1332"/>
    <n v="0.86"/>
    <x v="237"/>
  </r>
  <r>
    <x v="242"/>
    <x v="9"/>
    <x v="3"/>
    <x v="3"/>
    <n v="28"/>
    <n v="2287"/>
    <n v="1"/>
    <n v="1200"/>
    <n v="0.79"/>
    <x v="238"/>
  </r>
  <r>
    <x v="243"/>
    <x v="9"/>
    <x v="0"/>
    <x v="5"/>
    <n v="36"/>
    <n v="2253"/>
    <n v="6"/>
    <n v="947"/>
    <n v="0.79"/>
    <x v="239"/>
  </r>
  <r>
    <x v="244"/>
    <x v="9"/>
    <x v="0"/>
    <x v="6"/>
    <n v="24"/>
    <n v="2051"/>
    <n v="0"/>
    <n v="1048"/>
    <n v="0.86"/>
    <x v="240"/>
  </r>
  <r>
    <x v="245"/>
    <x v="9"/>
    <x v="3"/>
    <x v="8"/>
    <n v="24"/>
    <n v="1937"/>
    <n v="2"/>
    <n v="1227"/>
    <n v="0.91"/>
    <x v="241"/>
  </r>
  <r>
    <x v="246"/>
    <x v="9"/>
    <x v="2"/>
    <x v="6"/>
    <n v="23"/>
    <n v="1764"/>
    <n v="6"/>
    <n v="1111"/>
    <n v="0.79"/>
    <x v="242"/>
  </r>
  <r>
    <x v="247"/>
    <x v="9"/>
    <x v="3"/>
    <x v="19"/>
    <n v="25"/>
    <n v="1613"/>
    <n v="0"/>
    <n v="766"/>
    <n v="0.82"/>
    <x v="243"/>
  </r>
  <r>
    <x v="248"/>
    <x v="9"/>
    <x v="0"/>
    <x v="10"/>
    <n v="28"/>
    <n v="1570"/>
    <n v="0"/>
    <n v="901"/>
    <n v="0.83"/>
    <x v="244"/>
  </r>
  <r>
    <x v="249"/>
    <x v="9"/>
    <x v="2"/>
    <x v="2"/>
    <n v="30"/>
    <n v="1542"/>
    <n v="1"/>
    <n v="688"/>
    <n v="0.77"/>
    <x v="245"/>
  </r>
  <r>
    <x v="250"/>
    <x v="9"/>
    <x v="0"/>
    <x v="11"/>
    <n v="25"/>
    <n v="1423"/>
    <n v="0"/>
    <n v="684"/>
    <n v="0.84"/>
    <x v="246"/>
  </r>
  <r>
    <x v="251"/>
    <x v="9"/>
    <x v="1"/>
    <x v="5"/>
    <n v="7"/>
    <n v="630"/>
    <n v="0"/>
    <n v="199"/>
    <n v="0.71"/>
    <x v="247"/>
  </r>
  <r>
    <x v="252"/>
    <x v="9"/>
    <x v="0"/>
    <x v="10"/>
    <n v="12"/>
    <n v="455"/>
    <n v="1"/>
    <n v="272"/>
    <n v="0.79"/>
    <x v="248"/>
  </r>
  <r>
    <x v="253"/>
    <x v="9"/>
    <x v="0"/>
    <x v="5"/>
    <n v="8"/>
    <n v="266"/>
    <n v="0"/>
    <n v="234"/>
    <n v="0.88"/>
    <x v="249"/>
  </r>
  <r>
    <x v="254"/>
    <x v="9"/>
    <x v="2"/>
    <x v="12"/>
    <n v="3"/>
    <n v="88"/>
    <n v="0"/>
    <n v="26"/>
    <n v="0.85"/>
    <x v="26"/>
  </r>
  <r>
    <x v="255"/>
    <x v="9"/>
    <x v="3"/>
    <x v="12"/>
    <n v="2"/>
    <n v="81"/>
    <n v="0"/>
    <n v="34"/>
    <n v="0.79"/>
    <x v="250"/>
  </r>
  <r>
    <x v="256"/>
    <x v="9"/>
    <x v="3"/>
    <x v="3"/>
    <n v="4"/>
    <n v="79"/>
    <n v="0"/>
    <n v="61"/>
    <n v="0.77"/>
    <x v="251"/>
  </r>
  <r>
    <x v="257"/>
    <x v="9"/>
    <x v="0"/>
    <x v="1"/>
    <n v="11"/>
    <n v="148"/>
    <n v="0"/>
    <n v="48"/>
    <n v="0.71"/>
    <x v="252"/>
  </r>
  <r>
    <x v="258"/>
    <x v="9"/>
    <x v="2"/>
    <x v="6"/>
    <n v="5"/>
    <n v="48"/>
    <n v="0"/>
    <n v="10"/>
    <n v="0.8"/>
    <x v="253"/>
  </r>
  <r>
    <x v="259"/>
    <x v="9"/>
    <x v="1"/>
    <x v="4"/>
    <n v="1"/>
    <n v="48"/>
    <n v="0"/>
    <n v="17"/>
    <n v="0.53"/>
    <x v="254"/>
  </r>
  <r>
    <x v="260"/>
    <x v="9"/>
    <x v="2"/>
    <x v="4"/>
    <n v="2"/>
    <n v="15"/>
    <n v="0"/>
    <n v="9"/>
    <n v="0.78"/>
    <x v="133"/>
  </r>
  <r>
    <x v="261"/>
    <x v="9"/>
    <x v="2"/>
    <x v="19"/>
    <n v="1"/>
    <n v="13"/>
    <n v="0"/>
    <n v="1"/>
    <n v="1"/>
    <x v="77"/>
  </r>
  <r>
    <x v="262"/>
    <x v="9"/>
    <x v="0"/>
    <x v="2"/>
    <n v="1"/>
    <n v="12"/>
    <n v="0"/>
    <n v="9"/>
    <n v="0.67"/>
    <x v="255"/>
  </r>
  <r>
    <x v="263"/>
    <x v="9"/>
    <x v="0"/>
    <x v="11"/>
    <n v="1"/>
    <n v="3"/>
    <n v="0"/>
    <n v="2"/>
    <n v="1"/>
    <x v="256"/>
  </r>
  <r>
    <x v="264"/>
    <x v="10"/>
    <x v="1"/>
    <x v="10"/>
    <n v="38"/>
    <n v="3420"/>
    <n v="0"/>
    <n v="1295"/>
    <n v="0.66"/>
    <x v="257"/>
  </r>
  <r>
    <x v="265"/>
    <x v="10"/>
    <x v="3"/>
    <x v="2"/>
    <n v="38"/>
    <n v="3404"/>
    <n v="0"/>
    <n v="2147"/>
    <n v="0.77"/>
    <x v="258"/>
  </r>
  <r>
    <x v="266"/>
    <x v="10"/>
    <x v="0"/>
    <x v="8"/>
    <n v="37"/>
    <n v="3330"/>
    <n v="3"/>
    <n v="1398"/>
    <n v="0.77"/>
    <x v="259"/>
  </r>
  <r>
    <x v="267"/>
    <x v="10"/>
    <x v="2"/>
    <x v="2"/>
    <n v="37"/>
    <n v="3328"/>
    <n v="14"/>
    <n v="832"/>
    <n v="0.73"/>
    <x v="260"/>
  </r>
  <r>
    <x v="268"/>
    <x v="10"/>
    <x v="3"/>
    <x v="10"/>
    <n v="36"/>
    <n v="3194"/>
    <n v="2"/>
    <n v="1585"/>
    <n v="0.8"/>
    <x v="261"/>
  </r>
  <r>
    <x v="269"/>
    <x v="10"/>
    <x v="3"/>
    <x v="11"/>
    <n v="36"/>
    <n v="3196"/>
    <n v="2"/>
    <n v="1244"/>
    <n v="0.87"/>
    <x v="262"/>
  </r>
  <r>
    <x v="270"/>
    <x v="10"/>
    <x v="0"/>
    <x v="11"/>
    <n v="33"/>
    <n v="2781"/>
    <n v="0"/>
    <n v="1431"/>
    <n v="0.85"/>
    <x v="263"/>
  </r>
  <r>
    <x v="271"/>
    <x v="10"/>
    <x v="2"/>
    <x v="2"/>
    <n v="36"/>
    <n v="2317"/>
    <n v="7"/>
    <n v="796"/>
    <n v="0.71"/>
    <x v="264"/>
  </r>
  <r>
    <x v="272"/>
    <x v="10"/>
    <x v="3"/>
    <x v="11"/>
    <n v="28"/>
    <n v="2372"/>
    <n v="0"/>
    <n v="1298"/>
    <n v="0.74"/>
    <x v="265"/>
  </r>
  <r>
    <x v="273"/>
    <x v="10"/>
    <x v="2"/>
    <x v="2"/>
    <n v="26"/>
    <n v="2185"/>
    <n v="6"/>
    <n v="1100"/>
    <n v="0.79"/>
    <x v="266"/>
  </r>
  <r>
    <x v="26"/>
    <x v="10"/>
    <x v="0"/>
    <x v="9"/>
    <n v="24"/>
    <n v="1531"/>
    <n v="3"/>
    <n v="764"/>
    <n v="0.81"/>
    <x v="267"/>
  </r>
  <r>
    <x v="274"/>
    <x v="10"/>
    <x v="2"/>
    <x v="8"/>
    <n v="28"/>
    <n v="1613"/>
    <n v="10"/>
    <n v="613"/>
    <n v="0.71"/>
    <x v="268"/>
  </r>
  <r>
    <x v="275"/>
    <x v="10"/>
    <x v="2"/>
    <x v="8"/>
    <n v="21"/>
    <n v="1166"/>
    <n v="2"/>
    <n v="328"/>
    <n v="0.7"/>
    <x v="269"/>
  </r>
  <r>
    <x v="276"/>
    <x v="10"/>
    <x v="0"/>
    <x v="9"/>
    <n v="13"/>
    <n v="749"/>
    <n v="0"/>
    <n v="273"/>
    <n v="0.86"/>
    <x v="270"/>
  </r>
  <r>
    <x v="277"/>
    <x v="10"/>
    <x v="3"/>
    <x v="15"/>
    <n v="14"/>
    <n v="839"/>
    <n v="0"/>
    <n v="594"/>
    <n v="0.78"/>
    <x v="271"/>
  </r>
  <r>
    <x v="278"/>
    <x v="10"/>
    <x v="3"/>
    <x v="8"/>
    <n v="7"/>
    <n v="630"/>
    <n v="1"/>
    <n v="216"/>
    <n v="0.78"/>
    <x v="272"/>
  </r>
  <r>
    <x v="279"/>
    <x v="10"/>
    <x v="0"/>
    <x v="12"/>
    <n v="22"/>
    <n v="626"/>
    <n v="0"/>
    <n v="220"/>
    <n v="0.86"/>
    <x v="273"/>
  </r>
  <r>
    <x v="280"/>
    <x v="10"/>
    <x v="0"/>
    <x v="8"/>
    <n v="9"/>
    <n v="294"/>
    <n v="0"/>
    <n v="161"/>
    <n v="0.76"/>
    <x v="274"/>
  </r>
  <r>
    <x v="281"/>
    <x v="10"/>
    <x v="0"/>
    <x v="6"/>
    <n v="4"/>
    <n v="225"/>
    <n v="1"/>
    <n v="155"/>
    <n v="0.75"/>
    <x v="275"/>
  </r>
  <r>
    <x v="282"/>
    <x v="10"/>
    <x v="2"/>
    <x v="11"/>
    <n v="15"/>
    <n v="277"/>
    <n v="1"/>
    <n v="79"/>
    <n v="0.73"/>
    <x v="276"/>
  </r>
  <r>
    <x v="283"/>
    <x v="10"/>
    <x v="2"/>
    <x v="20"/>
    <n v="2"/>
    <n v="20"/>
    <n v="0"/>
    <n v="8"/>
    <n v="0.63"/>
    <x v="277"/>
  </r>
  <r>
    <x v="284"/>
    <x v="10"/>
    <x v="0"/>
    <x v="3"/>
    <n v="3"/>
    <n v="18"/>
    <n v="0"/>
    <n v="4"/>
    <n v="1"/>
    <x v="278"/>
  </r>
  <r>
    <x v="285"/>
    <x v="10"/>
    <x v="3"/>
    <x v="19"/>
    <n v="1"/>
    <n v="16"/>
    <n v="0"/>
    <n v="11"/>
    <n v="0.91"/>
    <x v="279"/>
  </r>
  <r>
    <x v="286"/>
    <x v="10"/>
    <x v="2"/>
    <x v="18"/>
    <n v="1"/>
    <n v="1"/>
    <n v="0"/>
    <n v="4"/>
    <n v="0.5"/>
    <x v="256"/>
  </r>
  <r>
    <x v="287"/>
    <x v="11"/>
    <x v="0"/>
    <x v="1"/>
    <n v="30"/>
    <n v="2617"/>
    <n v="1"/>
    <n v="1417"/>
    <n v="0.74"/>
    <x v="280"/>
  </r>
  <r>
    <x v="288"/>
    <x v="11"/>
    <x v="0"/>
    <x v="9"/>
    <n v="34"/>
    <n v="2429"/>
    <n v="4"/>
    <n v="877"/>
    <n v="0.81"/>
    <x v="281"/>
  </r>
  <r>
    <x v="289"/>
    <x v="11"/>
    <x v="1"/>
    <x v="6"/>
    <n v="25"/>
    <n v="2250"/>
    <n v="0"/>
    <n v="726"/>
    <n v="0.5"/>
    <x v="282"/>
  </r>
  <r>
    <x v="290"/>
    <x v="11"/>
    <x v="3"/>
    <x v="19"/>
    <n v="24"/>
    <n v="2079"/>
    <n v="0"/>
    <n v="837"/>
    <n v="0.8"/>
    <x v="283"/>
  </r>
  <r>
    <x v="291"/>
    <x v="11"/>
    <x v="2"/>
    <x v="1"/>
    <n v="26"/>
    <n v="2084"/>
    <n v="12"/>
    <n v="366"/>
    <n v="0.7"/>
    <x v="284"/>
  </r>
  <r>
    <x v="292"/>
    <x v="11"/>
    <x v="2"/>
    <x v="3"/>
    <n v="31"/>
    <n v="1983"/>
    <n v="4"/>
    <n v="590"/>
    <n v="0.74"/>
    <x v="285"/>
  </r>
  <r>
    <x v="293"/>
    <x v="11"/>
    <x v="0"/>
    <x v="8"/>
    <n v="24"/>
    <n v="1942"/>
    <n v="0"/>
    <n v="790"/>
    <n v="0.8"/>
    <x v="286"/>
  </r>
  <r>
    <x v="294"/>
    <x v="11"/>
    <x v="3"/>
    <x v="5"/>
    <n v="22"/>
    <n v="1891"/>
    <n v="1"/>
    <n v="747"/>
    <n v="0.83"/>
    <x v="287"/>
  </r>
  <r>
    <x v="295"/>
    <x v="11"/>
    <x v="3"/>
    <x v="11"/>
    <n v="24"/>
    <n v="1837"/>
    <n v="0"/>
    <n v="833"/>
    <n v="0.76"/>
    <x v="288"/>
  </r>
  <r>
    <x v="296"/>
    <x v="11"/>
    <x v="3"/>
    <x v="9"/>
    <n v="19"/>
    <n v="1625"/>
    <n v="2"/>
    <n v="599"/>
    <n v="0.81"/>
    <x v="289"/>
  </r>
  <r>
    <x v="297"/>
    <x v="11"/>
    <x v="2"/>
    <x v="3"/>
    <n v="25"/>
    <n v="1560"/>
    <n v="3"/>
    <n v="436"/>
    <n v="0.8"/>
    <x v="290"/>
  </r>
  <r>
    <x v="298"/>
    <x v="11"/>
    <x v="3"/>
    <x v="8"/>
    <n v="26"/>
    <n v="1626"/>
    <n v="2"/>
    <n v="608"/>
    <n v="0.68"/>
    <x v="291"/>
  </r>
  <r>
    <x v="299"/>
    <x v="11"/>
    <x v="0"/>
    <x v="1"/>
    <n v="22"/>
    <n v="1422"/>
    <n v="2"/>
    <n v="533"/>
    <n v="0.81"/>
    <x v="292"/>
  </r>
  <r>
    <x v="300"/>
    <x v="11"/>
    <x v="0"/>
    <x v="11"/>
    <n v="22"/>
    <n v="1412"/>
    <n v="0"/>
    <n v="571"/>
    <n v="0.79"/>
    <x v="293"/>
  </r>
  <r>
    <x v="301"/>
    <x v="11"/>
    <x v="3"/>
    <x v="5"/>
    <n v="18"/>
    <n v="1350"/>
    <n v="0"/>
    <n v="607"/>
    <n v="0.68"/>
    <x v="294"/>
  </r>
  <r>
    <x v="302"/>
    <x v="11"/>
    <x v="3"/>
    <x v="8"/>
    <n v="16"/>
    <n v="1288"/>
    <n v="1"/>
    <n v="557"/>
    <n v="0.73"/>
    <x v="295"/>
  </r>
  <r>
    <x v="303"/>
    <x v="11"/>
    <x v="3"/>
    <x v="1"/>
    <n v="15"/>
    <n v="1255"/>
    <n v="1"/>
    <n v="534"/>
    <n v="0.77"/>
    <x v="296"/>
  </r>
  <r>
    <x v="304"/>
    <x v="11"/>
    <x v="3"/>
    <x v="1"/>
    <n v="18"/>
    <n v="1246"/>
    <n v="1"/>
    <n v="583"/>
    <n v="0.78"/>
    <x v="297"/>
  </r>
  <r>
    <x v="305"/>
    <x v="11"/>
    <x v="1"/>
    <x v="19"/>
    <n v="13"/>
    <n v="1170"/>
    <n v="0"/>
    <n v="427"/>
    <n v="0.73"/>
    <x v="298"/>
  </r>
  <r>
    <x v="207"/>
    <x v="11"/>
    <x v="0"/>
    <x v="4"/>
    <n v="14"/>
    <n v="978"/>
    <n v="8"/>
    <n v="235"/>
    <n v="0.77"/>
    <x v="299"/>
  </r>
  <r>
    <x v="306"/>
    <x v="11"/>
    <x v="3"/>
    <x v="9"/>
    <n v="13"/>
    <n v="825"/>
    <n v="0"/>
    <n v="400"/>
    <n v="0.74"/>
    <x v="300"/>
  </r>
  <r>
    <x v="307"/>
    <x v="11"/>
    <x v="2"/>
    <x v="9"/>
    <n v="18"/>
    <n v="928"/>
    <n v="0"/>
    <n v="369"/>
    <n v="0.66"/>
    <x v="301"/>
  </r>
  <r>
    <x v="308"/>
    <x v="11"/>
    <x v="3"/>
    <x v="10"/>
    <n v="6"/>
    <n v="436"/>
    <n v="0"/>
    <n v="172"/>
    <n v="0.65"/>
    <x v="302"/>
  </r>
  <r>
    <x v="309"/>
    <x v="11"/>
    <x v="2"/>
    <x v="6"/>
    <n v="18"/>
    <n v="514"/>
    <n v="1"/>
    <n v="114"/>
    <n v="0.8"/>
    <x v="303"/>
  </r>
  <r>
    <x v="310"/>
    <x v="11"/>
    <x v="2"/>
    <x v="19"/>
    <n v="18"/>
    <n v="392"/>
    <n v="1"/>
    <n v="141"/>
    <n v="0.63"/>
    <x v="304"/>
  </r>
  <r>
    <x v="311"/>
    <x v="11"/>
    <x v="0"/>
    <x v="4"/>
    <n v="5"/>
    <n v="377"/>
    <n v="0"/>
    <n v="148"/>
    <n v="0.79"/>
    <x v="305"/>
  </r>
  <r>
    <x v="312"/>
    <x v="11"/>
    <x v="0"/>
    <x v="17"/>
    <n v="1"/>
    <n v="4"/>
    <n v="0"/>
    <n v="1"/>
    <n v="1"/>
    <x v="77"/>
  </r>
  <r>
    <x v="313"/>
    <x v="12"/>
    <x v="1"/>
    <x v="15"/>
    <n v="37"/>
    <n v="3329"/>
    <n v="0"/>
    <n v="801"/>
    <n v="0.67"/>
    <x v="306"/>
  </r>
  <r>
    <x v="314"/>
    <x v="12"/>
    <x v="3"/>
    <x v="10"/>
    <n v="37"/>
    <n v="3303"/>
    <n v="1"/>
    <n v="1789"/>
    <n v="0.88"/>
    <x v="307"/>
  </r>
  <r>
    <x v="315"/>
    <x v="12"/>
    <x v="3"/>
    <x v="9"/>
    <n v="34"/>
    <n v="2983"/>
    <n v="1"/>
    <n v="1892"/>
    <n v="0.81"/>
    <x v="308"/>
  </r>
  <r>
    <x v="316"/>
    <x v="12"/>
    <x v="0"/>
    <x v="3"/>
    <n v="36"/>
    <n v="2675"/>
    <n v="5"/>
    <n v="1937"/>
    <n v="0.84"/>
    <x v="309"/>
  </r>
  <r>
    <x v="317"/>
    <x v="12"/>
    <x v="2"/>
    <x v="4"/>
    <n v="31"/>
    <n v="2550"/>
    <n v="5"/>
    <n v="1212"/>
    <n v="0.79"/>
    <x v="310"/>
  </r>
  <r>
    <x v="318"/>
    <x v="12"/>
    <x v="2"/>
    <x v="2"/>
    <n v="37"/>
    <n v="2649"/>
    <n v="2"/>
    <n v="879"/>
    <n v="0.66"/>
    <x v="311"/>
  </r>
  <r>
    <x v="319"/>
    <x v="12"/>
    <x v="0"/>
    <x v="13"/>
    <n v="33"/>
    <n v="2528"/>
    <n v="1"/>
    <n v="1817"/>
    <n v="0.85"/>
    <x v="312"/>
  </r>
  <r>
    <x v="320"/>
    <x v="12"/>
    <x v="0"/>
    <x v="8"/>
    <n v="33"/>
    <n v="2503"/>
    <n v="1"/>
    <n v="1162"/>
    <n v="0.88"/>
    <x v="313"/>
  </r>
  <r>
    <x v="321"/>
    <x v="12"/>
    <x v="3"/>
    <x v="5"/>
    <n v="27"/>
    <n v="2407"/>
    <n v="3"/>
    <n v="1411"/>
    <n v="0.82"/>
    <x v="314"/>
  </r>
  <r>
    <x v="322"/>
    <x v="12"/>
    <x v="0"/>
    <x v="2"/>
    <n v="24"/>
    <n v="1661"/>
    <n v="3"/>
    <n v="636"/>
    <n v="0.75"/>
    <x v="315"/>
  </r>
  <r>
    <x v="323"/>
    <x v="12"/>
    <x v="3"/>
    <x v="6"/>
    <n v="21"/>
    <n v="1879"/>
    <n v="1"/>
    <n v="1003"/>
    <n v="0.83"/>
    <x v="316"/>
  </r>
  <r>
    <x v="324"/>
    <x v="12"/>
    <x v="3"/>
    <x v="12"/>
    <n v="21"/>
    <n v="1404"/>
    <n v="1"/>
    <n v="785"/>
    <n v="0.84"/>
    <x v="317"/>
  </r>
  <r>
    <x v="325"/>
    <x v="12"/>
    <x v="3"/>
    <x v="3"/>
    <n v="18"/>
    <n v="1310"/>
    <n v="0"/>
    <n v="731"/>
    <n v="0.89"/>
    <x v="318"/>
  </r>
  <r>
    <x v="326"/>
    <x v="12"/>
    <x v="2"/>
    <x v="1"/>
    <n v="17"/>
    <n v="1110"/>
    <n v="1"/>
    <n v="306"/>
    <n v="0.81"/>
    <x v="319"/>
  </r>
  <r>
    <x v="327"/>
    <x v="12"/>
    <x v="2"/>
    <x v="18"/>
    <n v="32"/>
    <n v="1369"/>
    <n v="4"/>
    <n v="305"/>
    <n v="0.74"/>
    <x v="320"/>
  </r>
  <r>
    <x v="328"/>
    <x v="12"/>
    <x v="2"/>
    <x v="6"/>
    <n v="10"/>
    <n v="823"/>
    <n v="4"/>
    <n v="263"/>
    <n v="0.79"/>
    <x v="321"/>
  </r>
  <r>
    <x v="329"/>
    <x v="12"/>
    <x v="3"/>
    <x v="19"/>
    <n v="13"/>
    <n v="623"/>
    <n v="0"/>
    <n v="370"/>
    <n v="0.83"/>
    <x v="322"/>
  </r>
  <r>
    <x v="330"/>
    <x v="12"/>
    <x v="3"/>
    <x v="9"/>
    <n v="7"/>
    <n v="495"/>
    <n v="0"/>
    <n v="239"/>
    <n v="0.79"/>
    <x v="323"/>
  </r>
  <r>
    <x v="331"/>
    <x v="12"/>
    <x v="3"/>
    <x v="18"/>
    <n v="12"/>
    <n v="577"/>
    <n v="0"/>
    <n v="350"/>
    <n v="0.74"/>
    <x v="324"/>
  </r>
  <r>
    <x v="332"/>
    <x v="12"/>
    <x v="0"/>
    <x v="4"/>
    <n v="19"/>
    <n v="520"/>
    <n v="0"/>
    <n v="329"/>
    <n v="0.88"/>
    <x v="325"/>
  </r>
  <r>
    <x v="333"/>
    <x v="12"/>
    <x v="2"/>
    <x v="4"/>
    <n v="11"/>
    <n v="414"/>
    <n v="1"/>
    <n v="235"/>
    <n v="0.81"/>
    <x v="127"/>
  </r>
  <r>
    <x v="334"/>
    <x v="12"/>
    <x v="0"/>
    <x v="12"/>
    <n v="6"/>
    <n v="187"/>
    <n v="0"/>
    <n v="64"/>
    <n v="0.7"/>
    <x v="326"/>
  </r>
  <r>
    <x v="335"/>
    <x v="12"/>
    <x v="3"/>
    <x v="0"/>
    <n v="2"/>
    <n v="173"/>
    <n v="0"/>
    <n v="98"/>
    <n v="0.84"/>
    <x v="327"/>
  </r>
  <r>
    <x v="336"/>
    <x v="12"/>
    <x v="1"/>
    <x v="13"/>
    <n v="2"/>
    <n v="91"/>
    <n v="0"/>
    <n v="24"/>
    <n v="0.79"/>
    <x v="328"/>
  </r>
  <r>
    <x v="337"/>
    <x v="12"/>
    <x v="2"/>
    <x v="11"/>
    <n v="2"/>
    <n v="25"/>
    <n v="0"/>
    <n v="5"/>
    <n v="0.8"/>
    <x v="278"/>
  </r>
  <r>
    <x v="338"/>
    <x v="12"/>
    <x v="3"/>
    <x v="11"/>
    <n v="1"/>
    <n v="22"/>
    <n v="0"/>
    <n v="15"/>
    <n v="0.93"/>
    <x v="329"/>
  </r>
  <r>
    <x v="339"/>
    <x v="12"/>
    <x v="2"/>
    <x v="18"/>
    <n v="1"/>
    <n v="9"/>
    <n v="0"/>
    <n v="3"/>
    <n v="1"/>
    <x v="78"/>
  </r>
  <r>
    <x v="340"/>
    <x v="13"/>
    <x v="1"/>
    <x v="13"/>
    <n v="37"/>
    <n v="3330"/>
    <n v="0"/>
    <n v="1080"/>
    <n v="0.55000000000000004"/>
    <x v="330"/>
  </r>
  <r>
    <x v="341"/>
    <x v="13"/>
    <x v="3"/>
    <x v="5"/>
    <n v="36"/>
    <n v="3121"/>
    <n v="1"/>
    <n v="1216"/>
    <n v="0.79"/>
    <x v="331"/>
  </r>
  <r>
    <x v="342"/>
    <x v="13"/>
    <x v="2"/>
    <x v="10"/>
    <n v="30"/>
    <n v="2612"/>
    <n v="11"/>
    <n v="779"/>
    <n v="0.76"/>
    <x v="332"/>
  </r>
  <r>
    <x v="343"/>
    <x v="13"/>
    <x v="0"/>
    <x v="11"/>
    <n v="34"/>
    <n v="2559"/>
    <n v="4"/>
    <n v="1158"/>
    <n v="0.79"/>
    <x v="333"/>
  </r>
  <r>
    <x v="344"/>
    <x v="13"/>
    <x v="0"/>
    <x v="6"/>
    <n v="31"/>
    <n v="2359"/>
    <n v="1"/>
    <n v="1269"/>
    <n v="0.81"/>
    <x v="334"/>
  </r>
  <r>
    <x v="345"/>
    <x v="13"/>
    <x v="0"/>
    <x v="6"/>
    <n v="34"/>
    <n v="2258"/>
    <n v="1"/>
    <n v="864"/>
    <n v="0.68"/>
    <x v="335"/>
  </r>
  <r>
    <x v="346"/>
    <x v="13"/>
    <x v="3"/>
    <x v="5"/>
    <n v="26"/>
    <n v="2256"/>
    <n v="0"/>
    <n v="1079"/>
    <n v="0.73"/>
    <x v="336"/>
  </r>
  <r>
    <x v="347"/>
    <x v="13"/>
    <x v="2"/>
    <x v="1"/>
    <n v="33"/>
    <n v="2096"/>
    <n v="1"/>
    <n v="654"/>
    <n v="0.79"/>
    <x v="337"/>
  </r>
  <r>
    <x v="348"/>
    <x v="13"/>
    <x v="2"/>
    <x v="6"/>
    <n v="30"/>
    <n v="1816"/>
    <n v="10"/>
    <n v="574"/>
    <n v="0.64"/>
    <x v="338"/>
  </r>
  <r>
    <x v="349"/>
    <x v="13"/>
    <x v="3"/>
    <x v="16"/>
    <n v="20"/>
    <n v="1800"/>
    <n v="1"/>
    <n v="697"/>
    <n v="0.85"/>
    <x v="339"/>
  </r>
  <r>
    <x v="350"/>
    <x v="13"/>
    <x v="3"/>
    <x v="6"/>
    <n v="22"/>
    <n v="1777"/>
    <n v="0"/>
    <n v="1127"/>
    <n v="0.79"/>
    <x v="340"/>
  </r>
  <r>
    <x v="351"/>
    <x v="13"/>
    <x v="0"/>
    <x v="3"/>
    <n v="33"/>
    <n v="1820"/>
    <n v="2"/>
    <n v="628"/>
    <n v="0.85"/>
    <x v="341"/>
  </r>
  <r>
    <x v="352"/>
    <x v="13"/>
    <x v="3"/>
    <x v="4"/>
    <n v="19"/>
    <n v="1710"/>
    <n v="1"/>
    <n v="779"/>
    <n v="0.7"/>
    <x v="342"/>
  </r>
  <r>
    <x v="353"/>
    <x v="13"/>
    <x v="0"/>
    <x v="15"/>
    <n v="18"/>
    <n v="1466"/>
    <n v="0"/>
    <n v="769"/>
    <n v="0.82"/>
    <x v="343"/>
  </r>
  <r>
    <x v="354"/>
    <x v="13"/>
    <x v="0"/>
    <x v="10"/>
    <n v="27"/>
    <n v="1428"/>
    <n v="2"/>
    <n v="429"/>
    <n v="0.71"/>
    <x v="344"/>
  </r>
  <r>
    <x v="355"/>
    <x v="13"/>
    <x v="3"/>
    <x v="13"/>
    <n v="15"/>
    <n v="1350"/>
    <n v="1"/>
    <n v="604"/>
    <n v="0.84"/>
    <x v="345"/>
  </r>
  <r>
    <x v="356"/>
    <x v="13"/>
    <x v="3"/>
    <x v="6"/>
    <n v="13"/>
    <n v="1145"/>
    <n v="0"/>
    <n v="569"/>
    <n v="0.77"/>
    <x v="346"/>
  </r>
  <r>
    <x v="357"/>
    <x v="13"/>
    <x v="0"/>
    <x v="6"/>
    <n v="16"/>
    <n v="821"/>
    <n v="0"/>
    <n v="329"/>
    <n v="0.77"/>
    <x v="347"/>
  </r>
  <r>
    <x v="358"/>
    <x v="13"/>
    <x v="2"/>
    <x v="9"/>
    <n v="18"/>
    <n v="728"/>
    <n v="2"/>
    <n v="168"/>
    <n v="0.7"/>
    <x v="348"/>
  </r>
  <r>
    <x v="359"/>
    <x v="13"/>
    <x v="3"/>
    <x v="19"/>
    <n v="8"/>
    <n v="553"/>
    <n v="0"/>
    <n v="164"/>
    <n v="0.79"/>
    <x v="349"/>
  </r>
  <r>
    <x v="360"/>
    <x v="13"/>
    <x v="3"/>
    <x v="5"/>
    <n v="4"/>
    <n v="276"/>
    <n v="0"/>
    <n v="82"/>
    <n v="0.88"/>
    <x v="350"/>
  </r>
  <r>
    <x v="361"/>
    <x v="13"/>
    <x v="2"/>
    <x v="3"/>
    <n v="7"/>
    <n v="221"/>
    <n v="1"/>
    <n v="51"/>
    <n v="0.61"/>
    <x v="351"/>
  </r>
  <r>
    <x v="362"/>
    <x v="13"/>
    <x v="1"/>
    <x v="10"/>
    <n v="1"/>
    <n v="90"/>
    <n v="0"/>
    <n v="21"/>
    <n v="0.28999999999999998"/>
    <x v="352"/>
  </r>
  <r>
    <x v="363"/>
    <x v="13"/>
    <x v="3"/>
    <x v="5"/>
    <n v="1"/>
    <n v="2"/>
    <n v="0"/>
    <n v="2"/>
    <n v="1"/>
    <x v="256"/>
  </r>
  <r>
    <x v="364"/>
    <x v="14"/>
    <x v="0"/>
    <x v="8"/>
    <n v="38"/>
    <n v="3420"/>
    <n v="8"/>
    <n v="2619"/>
    <n v="0.81"/>
    <x v="353"/>
  </r>
  <r>
    <x v="365"/>
    <x v="14"/>
    <x v="3"/>
    <x v="2"/>
    <n v="36"/>
    <n v="3100"/>
    <n v="1"/>
    <n v="2005"/>
    <n v="0.85"/>
    <x v="354"/>
  </r>
  <r>
    <x v="366"/>
    <x v="14"/>
    <x v="0"/>
    <x v="1"/>
    <n v="33"/>
    <n v="2764"/>
    <n v="4"/>
    <n v="1258"/>
    <n v="0.8"/>
    <x v="355"/>
  </r>
  <r>
    <x v="367"/>
    <x v="14"/>
    <x v="1"/>
    <x v="5"/>
    <n v="30"/>
    <n v="2700"/>
    <n v="0"/>
    <n v="1069"/>
    <n v="0.64"/>
    <x v="356"/>
  </r>
  <r>
    <x v="368"/>
    <x v="14"/>
    <x v="2"/>
    <x v="2"/>
    <n v="36"/>
    <n v="2667"/>
    <n v="9"/>
    <n v="633"/>
    <n v="0.7"/>
    <x v="357"/>
  </r>
  <r>
    <x v="369"/>
    <x v="14"/>
    <x v="3"/>
    <x v="3"/>
    <n v="30"/>
    <n v="2645"/>
    <n v="0"/>
    <n v="1613"/>
    <n v="0.8"/>
    <x v="358"/>
  </r>
  <r>
    <x v="370"/>
    <x v="14"/>
    <x v="3"/>
    <x v="5"/>
    <n v="29"/>
    <n v="2598"/>
    <n v="0"/>
    <n v="1537"/>
    <n v="0.77"/>
    <x v="359"/>
  </r>
  <r>
    <x v="371"/>
    <x v="14"/>
    <x v="3"/>
    <x v="10"/>
    <n v="30"/>
    <n v="2574"/>
    <n v="3"/>
    <n v="1712"/>
    <n v="0.84"/>
    <x v="360"/>
  </r>
  <r>
    <x v="372"/>
    <x v="14"/>
    <x v="2"/>
    <x v="1"/>
    <n v="29"/>
    <n v="2173"/>
    <n v="12"/>
    <n v="519"/>
    <n v="0.66"/>
    <x v="361"/>
  </r>
  <r>
    <x v="373"/>
    <x v="14"/>
    <x v="0"/>
    <x v="1"/>
    <n v="21"/>
    <n v="1763"/>
    <n v="1"/>
    <n v="1258"/>
    <n v="0.83"/>
    <x v="362"/>
  </r>
  <r>
    <x v="261"/>
    <x v="14"/>
    <x v="0"/>
    <x v="19"/>
    <n v="21"/>
    <n v="1618"/>
    <n v="3"/>
    <n v="424"/>
    <n v="0.72"/>
    <x v="363"/>
  </r>
  <r>
    <x v="374"/>
    <x v="14"/>
    <x v="0"/>
    <x v="9"/>
    <n v="29"/>
    <n v="1738"/>
    <n v="2"/>
    <n v="743"/>
    <n v="0.76"/>
    <x v="364"/>
  </r>
  <r>
    <x v="375"/>
    <x v="14"/>
    <x v="3"/>
    <x v="9"/>
    <n v="18"/>
    <n v="1537"/>
    <n v="0"/>
    <n v="1016"/>
    <n v="0.83"/>
    <x v="365"/>
  </r>
  <r>
    <x v="376"/>
    <x v="14"/>
    <x v="0"/>
    <x v="11"/>
    <n v="27"/>
    <n v="1240"/>
    <n v="1"/>
    <n v="400"/>
    <n v="0.74"/>
    <x v="300"/>
  </r>
  <r>
    <x v="377"/>
    <x v="14"/>
    <x v="0"/>
    <x v="0"/>
    <n v="22"/>
    <n v="1020"/>
    <n v="0"/>
    <n v="587"/>
    <n v="0.85"/>
    <x v="366"/>
  </r>
  <r>
    <x v="103"/>
    <x v="14"/>
    <x v="0"/>
    <x v="8"/>
    <n v="10"/>
    <n v="711"/>
    <n v="2"/>
    <n v="257"/>
    <n v="0.72"/>
    <x v="367"/>
  </r>
  <r>
    <x v="378"/>
    <x v="14"/>
    <x v="3"/>
    <x v="0"/>
    <n v="12"/>
    <n v="844"/>
    <n v="0"/>
    <n v="376"/>
    <n v="0.82"/>
    <x v="368"/>
  </r>
  <r>
    <x v="379"/>
    <x v="14"/>
    <x v="1"/>
    <x v="15"/>
    <n v="8"/>
    <n v="720"/>
    <n v="0"/>
    <n v="274"/>
    <n v="0.56000000000000005"/>
    <x v="369"/>
  </r>
  <r>
    <x v="380"/>
    <x v="14"/>
    <x v="2"/>
    <x v="0"/>
    <n v="18"/>
    <n v="745"/>
    <n v="1"/>
    <n v="146"/>
    <n v="0.73"/>
    <x v="370"/>
  </r>
  <r>
    <x v="381"/>
    <x v="14"/>
    <x v="0"/>
    <x v="4"/>
    <n v="3"/>
    <n v="172"/>
    <n v="0"/>
    <n v="78"/>
    <n v="0.82"/>
    <x v="371"/>
  </r>
  <r>
    <x v="382"/>
    <x v="14"/>
    <x v="2"/>
    <x v="13"/>
    <n v="11"/>
    <n v="210"/>
    <n v="0"/>
    <n v="59"/>
    <n v="0.64"/>
    <x v="372"/>
  </r>
  <r>
    <x v="383"/>
    <x v="14"/>
    <x v="3"/>
    <x v="0"/>
    <n v="3"/>
    <n v="103"/>
    <n v="0"/>
    <n v="64"/>
    <n v="0.83"/>
    <x v="373"/>
  </r>
  <r>
    <x v="384"/>
    <x v="14"/>
    <x v="3"/>
    <x v="12"/>
    <n v="1"/>
    <n v="90"/>
    <n v="0"/>
    <n v="26"/>
    <n v="0.69"/>
    <x v="374"/>
  </r>
  <r>
    <x v="385"/>
    <x v="14"/>
    <x v="3"/>
    <x v="4"/>
    <n v="1"/>
    <n v="66"/>
    <n v="0"/>
    <n v="22"/>
    <n v="0.91"/>
    <x v="375"/>
  </r>
  <r>
    <x v="386"/>
    <x v="14"/>
    <x v="0"/>
    <x v="18"/>
    <n v="2"/>
    <n v="3"/>
    <n v="0"/>
    <n v="3"/>
    <n v="0.67"/>
    <x v="376"/>
  </r>
  <r>
    <x v="387"/>
    <x v="14"/>
    <x v="2"/>
    <x v="0"/>
    <n v="13"/>
    <n v="111"/>
    <n v="0"/>
    <n v="33"/>
    <n v="0.67"/>
    <x v="377"/>
  </r>
  <r>
    <x v="388"/>
    <x v="14"/>
    <x v="2"/>
    <x v="4"/>
    <n v="4"/>
    <n v="61"/>
    <n v="0"/>
    <n v="15"/>
    <n v="0.87"/>
    <x v="378"/>
  </r>
  <r>
    <x v="389"/>
    <x v="14"/>
    <x v="0"/>
    <x v="18"/>
    <n v="3"/>
    <n v="39"/>
    <n v="0"/>
    <n v="13"/>
    <n v="0.62"/>
    <x v="379"/>
  </r>
  <r>
    <x v="390"/>
    <x v="14"/>
    <x v="3"/>
    <x v="18"/>
    <n v="1"/>
    <n v="13"/>
    <n v="0"/>
    <n v="2"/>
    <s v="    -  "/>
    <x v="79"/>
  </r>
  <r>
    <x v="391"/>
    <x v="15"/>
    <x v="3"/>
    <x v="11"/>
    <n v="36"/>
    <n v="3191"/>
    <n v="0"/>
    <n v="1766"/>
    <n v="0.83"/>
    <x v="380"/>
  </r>
  <r>
    <x v="392"/>
    <x v="15"/>
    <x v="0"/>
    <x v="3"/>
    <n v="36"/>
    <n v="3111"/>
    <n v="1"/>
    <n v="1676"/>
    <n v="0.87"/>
    <x v="381"/>
  </r>
  <r>
    <x v="393"/>
    <x v="15"/>
    <x v="3"/>
    <x v="1"/>
    <n v="33"/>
    <n v="2931"/>
    <n v="5"/>
    <n v="2151"/>
    <n v="0.9"/>
    <x v="382"/>
  </r>
  <r>
    <x v="394"/>
    <x v="15"/>
    <x v="2"/>
    <x v="8"/>
    <n v="35"/>
    <n v="2607"/>
    <n v="5"/>
    <n v="1085"/>
    <n v="0.75"/>
    <x v="383"/>
  </r>
  <r>
    <x v="395"/>
    <x v="15"/>
    <x v="3"/>
    <x v="8"/>
    <n v="29"/>
    <n v="2594"/>
    <n v="1"/>
    <n v="1794"/>
    <n v="0.83"/>
    <x v="384"/>
  </r>
  <r>
    <x v="396"/>
    <x v="15"/>
    <x v="2"/>
    <x v="3"/>
    <n v="33"/>
    <n v="2512"/>
    <n v="8"/>
    <n v="656"/>
    <n v="0.77"/>
    <x v="385"/>
  </r>
  <r>
    <x v="397"/>
    <x v="15"/>
    <x v="0"/>
    <x v="6"/>
    <n v="34"/>
    <n v="2484"/>
    <n v="3"/>
    <n v="1669"/>
    <n v="0.76"/>
    <x v="386"/>
  </r>
  <r>
    <x v="398"/>
    <x v="15"/>
    <x v="1"/>
    <x v="11"/>
    <n v="27"/>
    <n v="2430"/>
    <n v="0"/>
    <n v="1095"/>
    <n v="0.72"/>
    <x v="387"/>
  </r>
  <r>
    <x v="399"/>
    <x v="15"/>
    <x v="3"/>
    <x v="1"/>
    <n v="28"/>
    <n v="2281"/>
    <n v="1"/>
    <n v="1491"/>
    <n v="0.77"/>
    <x v="388"/>
  </r>
  <r>
    <x v="400"/>
    <x v="15"/>
    <x v="3"/>
    <x v="1"/>
    <n v="27"/>
    <n v="2061"/>
    <n v="1"/>
    <n v="1242"/>
    <n v="0.77"/>
    <x v="389"/>
  </r>
  <r>
    <x v="401"/>
    <x v="15"/>
    <x v="3"/>
    <x v="9"/>
    <n v="21"/>
    <n v="1672"/>
    <n v="2"/>
    <n v="975"/>
    <n v="0.7"/>
    <x v="390"/>
  </r>
  <r>
    <x v="402"/>
    <x v="15"/>
    <x v="2"/>
    <x v="6"/>
    <n v="24"/>
    <n v="1545"/>
    <n v="6"/>
    <n v="268"/>
    <n v="0.82"/>
    <x v="391"/>
  </r>
  <r>
    <x v="403"/>
    <x v="15"/>
    <x v="0"/>
    <x v="15"/>
    <n v="30"/>
    <n v="1596"/>
    <n v="1"/>
    <n v="936"/>
    <n v="0.85"/>
    <x v="392"/>
  </r>
  <r>
    <x v="404"/>
    <x v="15"/>
    <x v="0"/>
    <x v="0"/>
    <n v="21"/>
    <n v="1115"/>
    <n v="1"/>
    <n v="407"/>
    <n v="0.79"/>
    <x v="393"/>
  </r>
  <r>
    <x v="206"/>
    <x v="15"/>
    <x v="1"/>
    <x v="1"/>
    <n v="11"/>
    <n v="990"/>
    <n v="0"/>
    <n v="399"/>
    <n v="0.79"/>
    <x v="394"/>
  </r>
  <r>
    <x v="405"/>
    <x v="15"/>
    <x v="3"/>
    <x v="12"/>
    <n v="11"/>
    <n v="886"/>
    <n v="1"/>
    <n v="500"/>
    <n v="0.78"/>
    <x v="395"/>
  </r>
  <r>
    <x v="406"/>
    <x v="15"/>
    <x v="0"/>
    <x v="0"/>
    <n v="15"/>
    <n v="896"/>
    <n v="1"/>
    <n v="446"/>
    <n v="0.9"/>
    <x v="396"/>
  </r>
  <r>
    <x v="407"/>
    <x v="15"/>
    <x v="2"/>
    <x v="4"/>
    <n v="17"/>
    <n v="791"/>
    <n v="2"/>
    <n v="101"/>
    <n v="0.78"/>
    <x v="397"/>
  </r>
  <r>
    <x v="408"/>
    <x v="15"/>
    <x v="3"/>
    <x v="0"/>
    <n v="12"/>
    <n v="647"/>
    <n v="0"/>
    <n v="268"/>
    <n v="0.75"/>
    <x v="398"/>
  </r>
  <r>
    <x v="409"/>
    <x v="15"/>
    <x v="2"/>
    <x v="9"/>
    <n v="21"/>
    <n v="528"/>
    <n v="0"/>
    <n v="265"/>
    <n v="0.74"/>
    <x v="399"/>
  </r>
  <r>
    <x v="410"/>
    <x v="15"/>
    <x v="0"/>
    <x v="1"/>
    <n v="7"/>
    <n v="213"/>
    <n v="0"/>
    <n v="96"/>
    <n v="0.76"/>
    <x v="400"/>
  </r>
  <r>
    <x v="411"/>
    <x v="15"/>
    <x v="3"/>
    <x v="8"/>
    <n v="3"/>
    <n v="206"/>
    <n v="0"/>
    <n v="87"/>
    <n v="0.71"/>
    <x v="401"/>
  </r>
  <r>
    <x v="412"/>
    <x v="15"/>
    <x v="2"/>
    <x v="9"/>
    <n v="3"/>
    <n v="103"/>
    <n v="0"/>
    <n v="29"/>
    <n v="0.76"/>
    <x v="402"/>
  </r>
  <r>
    <x v="413"/>
    <x v="15"/>
    <x v="2"/>
    <x v="0"/>
    <n v="9"/>
    <n v="171"/>
    <n v="0"/>
    <n v="43"/>
    <n v="0.47"/>
    <x v="403"/>
  </r>
  <r>
    <x v="414"/>
    <x v="15"/>
    <x v="3"/>
    <x v="1"/>
    <n v="1"/>
    <n v="9"/>
    <n v="0"/>
    <n v="9"/>
    <n v="0.89"/>
    <x v="404"/>
  </r>
  <r>
    <x v="415"/>
    <x v="15"/>
    <x v="2"/>
    <x v="12"/>
    <n v="1"/>
    <n v="5"/>
    <n v="0"/>
    <n v="1"/>
    <s v="    -  "/>
    <x v="79"/>
  </r>
  <r>
    <x v="416"/>
    <x v="15"/>
    <x v="0"/>
    <x v="4"/>
    <n v="1"/>
    <n v="1"/>
    <n v="0"/>
    <n v="1"/>
    <s v="    -  "/>
    <x v="79"/>
  </r>
  <r>
    <x v="417"/>
    <x v="16"/>
    <x v="0"/>
    <x v="5"/>
    <n v="38"/>
    <n v="3410"/>
    <n v="3"/>
    <n v="2125"/>
    <n v="0.74"/>
    <x v="405"/>
  </r>
  <r>
    <x v="418"/>
    <x v="16"/>
    <x v="3"/>
    <x v="10"/>
    <n v="36"/>
    <n v="3240"/>
    <n v="1"/>
    <n v="1167"/>
    <n v="0.72"/>
    <x v="406"/>
  </r>
  <r>
    <x v="419"/>
    <x v="16"/>
    <x v="0"/>
    <x v="4"/>
    <n v="36"/>
    <n v="3069"/>
    <n v="2"/>
    <n v="1336"/>
    <n v="0.69"/>
    <x v="407"/>
  </r>
  <r>
    <x v="420"/>
    <x v="16"/>
    <x v="3"/>
    <x v="19"/>
    <n v="34"/>
    <n v="3060"/>
    <n v="1"/>
    <n v="1498"/>
    <n v="0.69"/>
    <x v="408"/>
  </r>
  <r>
    <x v="421"/>
    <x v="16"/>
    <x v="1"/>
    <x v="1"/>
    <n v="32"/>
    <n v="2880"/>
    <n v="0"/>
    <n v="979"/>
    <n v="0.51"/>
    <x v="409"/>
  </r>
  <r>
    <x v="422"/>
    <x v="16"/>
    <x v="0"/>
    <x v="2"/>
    <n v="33"/>
    <n v="2813"/>
    <n v="0"/>
    <n v="1187"/>
    <n v="0.79"/>
    <x v="410"/>
  </r>
  <r>
    <x v="423"/>
    <x v="16"/>
    <x v="2"/>
    <x v="1"/>
    <n v="33"/>
    <n v="2741"/>
    <n v="12"/>
    <n v="658"/>
    <n v="0.67"/>
    <x v="411"/>
  </r>
  <r>
    <x v="424"/>
    <x v="16"/>
    <x v="3"/>
    <x v="5"/>
    <n v="30"/>
    <n v="2693"/>
    <n v="2"/>
    <n v="1044"/>
    <n v="0.75"/>
    <x v="412"/>
  </r>
  <r>
    <x v="425"/>
    <x v="16"/>
    <x v="3"/>
    <x v="9"/>
    <n v="29"/>
    <n v="2426"/>
    <n v="0"/>
    <n v="1298"/>
    <n v="0.7"/>
    <x v="413"/>
  </r>
  <r>
    <x v="426"/>
    <x v="16"/>
    <x v="0"/>
    <x v="6"/>
    <n v="22"/>
    <n v="1363"/>
    <n v="2"/>
    <n v="472"/>
    <n v="0.75"/>
    <x v="414"/>
  </r>
  <r>
    <x v="427"/>
    <x v="16"/>
    <x v="2"/>
    <x v="1"/>
    <n v="28"/>
    <n v="1371"/>
    <n v="3"/>
    <n v="266"/>
    <n v="0.73"/>
    <x v="415"/>
  </r>
  <r>
    <x v="428"/>
    <x v="16"/>
    <x v="0"/>
    <x v="19"/>
    <n v="16"/>
    <n v="1350"/>
    <n v="0"/>
    <n v="499"/>
    <n v="0.83"/>
    <x v="416"/>
  </r>
  <r>
    <x v="429"/>
    <x v="16"/>
    <x v="2"/>
    <x v="5"/>
    <n v="22"/>
    <n v="1331"/>
    <n v="3"/>
    <n v="307"/>
    <n v="0.64"/>
    <x v="417"/>
  </r>
  <r>
    <x v="430"/>
    <x v="16"/>
    <x v="3"/>
    <x v="19"/>
    <n v="20"/>
    <n v="1266"/>
    <n v="0"/>
    <n v="580"/>
    <n v="0.75"/>
    <x v="418"/>
  </r>
  <r>
    <x v="431"/>
    <x v="16"/>
    <x v="2"/>
    <x v="19"/>
    <n v="31"/>
    <n v="1265"/>
    <n v="1"/>
    <n v="283"/>
    <n v="0.74"/>
    <x v="419"/>
  </r>
  <r>
    <x v="432"/>
    <x v="16"/>
    <x v="0"/>
    <x v="1"/>
    <n v="19"/>
    <n v="1052"/>
    <n v="1"/>
    <n v="393"/>
    <n v="0.68"/>
    <x v="420"/>
  </r>
  <r>
    <x v="433"/>
    <x v="16"/>
    <x v="3"/>
    <x v="6"/>
    <n v="8"/>
    <n v="637"/>
    <n v="0"/>
    <n v="255"/>
    <n v="0.71"/>
    <x v="421"/>
  </r>
  <r>
    <x v="434"/>
    <x v="16"/>
    <x v="1"/>
    <x v="3"/>
    <n v="4"/>
    <n v="360"/>
    <n v="0"/>
    <n v="113"/>
    <n v="0.51"/>
    <x v="422"/>
  </r>
  <r>
    <x v="435"/>
    <x v="16"/>
    <x v="3"/>
    <x v="7"/>
    <n v="4"/>
    <n v="274"/>
    <n v="0"/>
    <n v="165"/>
    <n v="0.7"/>
    <x v="423"/>
  </r>
  <r>
    <x v="436"/>
    <x v="16"/>
    <x v="3"/>
    <x v="11"/>
    <n v="3"/>
    <n v="270"/>
    <n v="1"/>
    <n v="146"/>
    <n v="0.71"/>
    <x v="424"/>
  </r>
  <r>
    <x v="437"/>
    <x v="16"/>
    <x v="0"/>
    <x v="19"/>
    <n v="7"/>
    <n v="261"/>
    <n v="0"/>
    <n v="124"/>
    <n v="0.83"/>
    <x v="425"/>
  </r>
  <r>
    <x v="438"/>
    <x v="16"/>
    <x v="0"/>
    <x v="4"/>
    <n v="6"/>
    <n v="264"/>
    <n v="0"/>
    <n v="85"/>
    <n v="0.73"/>
    <x v="426"/>
  </r>
  <r>
    <x v="439"/>
    <x v="16"/>
    <x v="1"/>
    <x v="9"/>
    <n v="2"/>
    <n v="180"/>
    <n v="0"/>
    <n v="56"/>
    <n v="0.48"/>
    <x v="427"/>
  </r>
  <r>
    <x v="440"/>
    <x v="16"/>
    <x v="2"/>
    <x v="0"/>
    <n v="4"/>
    <n v="40"/>
    <n v="0"/>
    <n v="6"/>
    <n v="0.83"/>
    <x v="428"/>
  </r>
  <r>
    <x v="441"/>
    <x v="16"/>
    <x v="2"/>
    <x v="17"/>
    <n v="2"/>
    <n v="4"/>
    <n v="0"/>
    <n v="1"/>
    <s v="    -  "/>
    <x v="79"/>
  </r>
  <r>
    <x v="442"/>
    <x v="17"/>
    <x v="1"/>
    <x v="10"/>
    <n v="36"/>
    <n v="3240"/>
    <n v="0"/>
    <n v="1001"/>
    <n v="0.74"/>
    <x v="429"/>
  </r>
  <r>
    <x v="443"/>
    <x v="17"/>
    <x v="3"/>
    <x v="11"/>
    <n v="33"/>
    <n v="2953"/>
    <n v="0"/>
    <n v="1824"/>
    <n v="0.87"/>
    <x v="430"/>
  </r>
  <r>
    <x v="444"/>
    <x v="17"/>
    <x v="2"/>
    <x v="11"/>
    <n v="34"/>
    <n v="2747"/>
    <n v="4"/>
    <n v="1168"/>
    <n v="0.75"/>
    <x v="431"/>
  </r>
  <r>
    <x v="445"/>
    <x v="17"/>
    <x v="3"/>
    <x v="3"/>
    <n v="31"/>
    <n v="2664"/>
    <n v="2"/>
    <n v="1711"/>
    <n v="0.78"/>
    <x v="432"/>
  </r>
  <r>
    <x v="446"/>
    <x v="17"/>
    <x v="3"/>
    <x v="2"/>
    <n v="31"/>
    <n v="2730"/>
    <n v="1"/>
    <n v="1833"/>
    <n v="0.83"/>
    <x v="433"/>
  </r>
  <r>
    <x v="447"/>
    <x v="17"/>
    <x v="0"/>
    <x v="2"/>
    <n v="36"/>
    <n v="2587"/>
    <n v="0"/>
    <n v="1410"/>
    <n v="0.85"/>
    <x v="434"/>
  </r>
  <r>
    <x v="448"/>
    <x v="17"/>
    <x v="0"/>
    <x v="10"/>
    <n v="33"/>
    <n v="2372"/>
    <n v="5"/>
    <n v="826"/>
    <n v="0.74"/>
    <x v="435"/>
  </r>
  <r>
    <x v="449"/>
    <x v="17"/>
    <x v="2"/>
    <x v="9"/>
    <n v="36"/>
    <n v="2472"/>
    <n v="3"/>
    <n v="834"/>
    <n v="0.72"/>
    <x v="436"/>
  </r>
  <r>
    <x v="450"/>
    <x v="17"/>
    <x v="0"/>
    <x v="8"/>
    <n v="31"/>
    <n v="2247"/>
    <n v="0"/>
    <n v="1460"/>
    <n v="0.86"/>
    <x v="437"/>
  </r>
  <r>
    <x v="451"/>
    <x v="17"/>
    <x v="3"/>
    <x v="11"/>
    <n v="28"/>
    <n v="2162"/>
    <n v="0"/>
    <n v="1352"/>
    <n v="0.73"/>
    <x v="438"/>
  </r>
  <r>
    <x v="23"/>
    <x v="17"/>
    <x v="0"/>
    <x v="2"/>
    <n v="30"/>
    <n v="1909"/>
    <n v="1"/>
    <n v="716"/>
    <n v="0.83"/>
    <x v="439"/>
  </r>
  <r>
    <x v="452"/>
    <x v="17"/>
    <x v="0"/>
    <x v="9"/>
    <n v="28"/>
    <n v="1703"/>
    <n v="1"/>
    <n v="860"/>
    <n v="0.85"/>
    <x v="440"/>
  </r>
  <r>
    <x v="453"/>
    <x v="17"/>
    <x v="3"/>
    <x v="2"/>
    <n v="22"/>
    <n v="1481"/>
    <n v="0"/>
    <n v="863"/>
    <n v="0.74"/>
    <x v="441"/>
  </r>
  <r>
    <x v="454"/>
    <x v="17"/>
    <x v="2"/>
    <x v="8"/>
    <n v="27"/>
    <n v="1402"/>
    <n v="3"/>
    <n v="384"/>
    <n v="0.76"/>
    <x v="442"/>
  </r>
  <r>
    <x v="455"/>
    <x v="17"/>
    <x v="2"/>
    <x v="0"/>
    <n v="15"/>
    <n v="810"/>
    <n v="3"/>
    <n v="179"/>
    <n v="0.88"/>
    <x v="443"/>
  </r>
  <r>
    <x v="456"/>
    <x v="17"/>
    <x v="0"/>
    <x v="6"/>
    <n v="10"/>
    <n v="759"/>
    <n v="1"/>
    <n v="621"/>
    <n v="0.89"/>
    <x v="444"/>
  </r>
  <r>
    <x v="457"/>
    <x v="17"/>
    <x v="3"/>
    <x v="9"/>
    <n v="16"/>
    <n v="669"/>
    <n v="1"/>
    <n v="420"/>
    <n v="0.7"/>
    <x v="445"/>
  </r>
  <r>
    <x v="458"/>
    <x v="17"/>
    <x v="3"/>
    <x v="15"/>
    <n v="7"/>
    <n v="630"/>
    <n v="0"/>
    <n v="434"/>
    <n v="0.91"/>
    <x v="446"/>
  </r>
  <r>
    <x v="459"/>
    <x v="17"/>
    <x v="0"/>
    <x v="3"/>
    <n v="11"/>
    <n v="374"/>
    <n v="0"/>
    <n v="166"/>
    <n v="0.9"/>
    <x v="447"/>
  </r>
  <r>
    <x v="460"/>
    <x v="17"/>
    <x v="3"/>
    <x v="15"/>
    <n v="3"/>
    <n v="270"/>
    <n v="0"/>
    <n v="185"/>
    <n v="0.83"/>
    <x v="448"/>
  </r>
  <r>
    <x v="461"/>
    <x v="17"/>
    <x v="3"/>
    <x v="1"/>
    <n v="4"/>
    <n v="263"/>
    <n v="0"/>
    <n v="175"/>
    <n v="0.79"/>
    <x v="449"/>
  </r>
  <r>
    <x v="462"/>
    <x v="17"/>
    <x v="0"/>
    <x v="17"/>
    <n v="4"/>
    <n v="255"/>
    <n v="1"/>
    <n v="86"/>
    <n v="0.78"/>
    <x v="450"/>
  </r>
  <r>
    <x v="463"/>
    <x v="17"/>
    <x v="2"/>
    <x v="8"/>
    <n v="11"/>
    <n v="315"/>
    <n v="0"/>
    <n v="128"/>
    <n v="0.72"/>
    <x v="451"/>
  </r>
  <r>
    <x v="464"/>
    <x v="17"/>
    <x v="1"/>
    <x v="3"/>
    <n v="2"/>
    <n v="180"/>
    <n v="0"/>
    <n v="46"/>
    <n v="0.8"/>
    <x v="452"/>
  </r>
  <r>
    <x v="465"/>
    <x v="17"/>
    <x v="3"/>
    <x v="5"/>
    <n v="2"/>
    <n v="123"/>
    <n v="0"/>
    <n v="82"/>
    <n v="0.95"/>
    <x v="453"/>
  </r>
  <r>
    <x v="466"/>
    <x v="17"/>
    <x v="2"/>
    <x v="1"/>
    <n v="5"/>
    <n v="119"/>
    <n v="0"/>
    <n v="42"/>
    <n v="0.79"/>
    <x v="454"/>
  </r>
  <r>
    <x v="467"/>
    <x v="17"/>
    <x v="3"/>
    <x v="9"/>
    <n v="1"/>
    <n v="90"/>
    <n v="0"/>
    <n v="39"/>
    <n v="0.95"/>
    <x v="455"/>
  </r>
  <r>
    <x v="468"/>
    <x v="17"/>
    <x v="3"/>
    <x v="4"/>
    <n v="1"/>
    <n v="15"/>
    <n v="0"/>
    <n v="15"/>
    <n v="0.93"/>
    <x v="329"/>
  </r>
  <r>
    <x v="469"/>
    <x v="18"/>
    <x v="1"/>
    <x v="10"/>
    <n v="37"/>
    <n v="3330"/>
    <n v="0"/>
    <n v="1282"/>
    <n v="0.5"/>
    <x v="456"/>
  </r>
  <r>
    <x v="470"/>
    <x v="18"/>
    <x v="3"/>
    <x v="2"/>
    <n v="35"/>
    <n v="2932"/>
    <n v="1"/>
    <n v="1177"/>
    <n v="0.6"/>
    <x v="457"/>
  </r>
  <r>
    <x v="471"/>
    <x v="18"/>
    <x v="3"/>
    <x v="9"/>
    <n v="33"/>
    <n v="2780"/>
    <n v="2"/>
    <n v="948"/>
    <n v="0.74"/>
    <x v="458"/>
  </r>
  <r>
    <x v="472"/>
    <x v="18"/>
    <x v="0"/>
    <x v="2"/>
    <n v="33"/>
    <n v="2577"/>
    <n v="11"/>
    <n v="1066"/>
    <n v="0.72"/>
    <x v="459"/>
  </r>
  <r>
    <x v="473"/>
    <x v="18"/>
    <x v="3"/>
    <x v="6"/>
    <n v="30"/>
    <n v="2584"/>
    <n v="3"/>
    <n v="809"/>
    <n v="0.78"/>
    <x v="460"/>
  </r>
  <r>
    <x v="474"/>
    <x v="18"/>
    <x v="0"/>
    <x v="4"/>
    <n v="30"/>
    <n v="2531"/>
    <n v="2"/>
    <n v="954"/>
    <n v="0.78"/>
    <x v="461"/>
  </r>
  <r>
    <x v="475"/>
    <x v="18"/>
    <x v="3"/>
    <x v="10"/>
    <n v="25"/>
    <n v="2234"/>
    <n v="0"/>
    <n v="1176"/>
    <n v="0.75"/>
    <x v="462"/>
  </r>
  <r>
    <x v="476"/>
    <x v="18"/>
    <x v="3"/>
    <x v="0"/>
    <n v="28"/>
    <n v="2102"/>
    <n v="0"/>
    <n v="857"/>
    <n v="0.66"/>
    <x v="463"/>
  </r>
  <r>
    <x v="477"/>
    <x v="18"/>
    <x v="0"/>
    <x v="6"/>
    <n v="33"/>
    <n v="1828"/>
    <n v="2"/>
    <n v="567"/>
    <n v="0.69"/>
    <x v="464"/>
  </r>
  <r>
    <x v="478"/>
    <x v="18"/>
    <x v="2"/>
    <x v="8"/>
    <n v="28"/>
    <n v="1560"/>
    <n v="5"/>
    <n v="450"/>
    <n v="0.71"/>
    <x v="465"/>
  </r>
  <r>
    <x v="479"/>
    <x v="18"/>
    <x v="0"/>
    <x v="1"/>
    <n v="19"/>
    <n v="1487"/>
    <n v="0"/>
    <n v="712"/>
    <n v="0.85"/>
    <x v="466"/>
  </r>
  <r>
    <x v="480"/>
    <x v="18"/>
    <x v="0"/>
    <x v="9"/>
    <n v="16"/>
    <n v="1317"/>
    <n v="0"/>
    <n v="530"/>
    <n v="0.83"/>
    <x v="467"/>
  </r>
  <r>
    <x v="481"/>
    <x v="18"/>
    <x v="0"/>
    <x v="5"/>
    <n v="18"/>
    <n v="1242"/>
    <n v="0"/>
    <n v="381"/>
    <n v="0.74"/>
    <x v="468"/>
  </r>
  <r>
    <x v="482"/>
    <x v="18"/>
    <x v="0"/>
    <x v="11"/>
    <n v="20"/>
    <n v="1235"/>
    <n v="1"/>
    <n v="351"/>
    <n v="0.73"/>
    <x v="469"/>
  </r>
  <r>
    <x v="204"/>
    <x v="18"/>
    <x v="0"/>
    <x v="11"/>
    <n v="15"/>
    <n v="1230"/>
    <n v="0"/>
    <n v="402"/>
    <n v="0.76"/>
    <x v="470"/>
  </r>
  <r>
    <x v="483"/>
    <x v="18"/>
    <x v="2"/>
    <x v="1"/>
    <n v="16"/>
    <n v="1189"/>
    <n v="3"/>
    <n v="230"/>
    <n v="0.7"/>
    <x v="471"/>
  </r>
  <r>
    <x v="484"/>
    <x v="18"/>
    <x v="2"/>
    <x v="11"/>
    <n v="21"/>
    <n v="1127"/>
    <n v="1"/>
    <n v="228"/>
    <n v="0.73"/>
    <x v="472"/>
  </r>
  <r>
    <x v="485"/>
    <x v="18"/>
    <x v="3"/>
    <x v="5"/>
    <n v="10"/>
    <n v="809"/>
    <n v="0"/>
    <n v="309"/>
    <n v="0.72"/>
    <x v="473"/>
  </r>
  <r>
    <x v="486"/>
    <x v="18"/>
    <x v="3"/>
    <x v="21"/>
    <n v="13"/>
    <n v="767"/>
    <n v="0"/>
    <n v="311"/>
    <n v="0.85"/>
    <x v="474"/>
  </r>
  <r>
    <x v="157"/>
    <x v="18"/>
    <x v="0"/>
    <x v="15"/>
    <n v="8"/>
    <n v="526"/>
    <n v="0"/>
    <n v="133"/>
    <n v="0.79"/>
    <x v="475"/>
  </r>
  <r>
    <x v="487"/>
    <x v="18"/>
    <x v="0"/>
    <x v="2"/>
    <n v="11"/>
    <n v="546"/>
    <n v="0"/>
    <n v="365"/>
    <n v="0.84"/>
    <x v="476"/>
  </r>
  <r>
    <x v="488"/>
    <x v="18"/>
    <x v="3"/>
    <x v="13"/>
    <n v="4"/>
    <n v="229"/>
    <n v="0"/>
    <n v="76"/>
    <n v="0.63"/>
    <x v="477"/>
  </r>
  <r>
    <x v="489"/>
    <x v="18"/>
    <x v="2"/>
    <x v="19"/>
    <n v="19"/>
    <n v="561"/>
    <n v="2"/>
    <n v="86"/>
    <n v="0.74"/>
    <x v="478"/>
  </r>
  <r>
    <x v="490"/>
    <x v="18"/>
    <x v="2"/>
    <x v="15"/>
    <n v="3"/>
    <n v="148"/>
    <n v="0"/>
    <n v="49"/>
    <n v="0.65"/>
    <x v="479"/>
  </r>
  <r>
    <x v="491"/>
    <x v="18"/>
    <x v="0"/>
    <x v="11"/>
    <n v="5"/>
    <n v="118"/>
    <n v="0"/>
    <n v="35"/>
    <n v="0.86"/>
    <x v="480"/>
  </r>
  <r>
    <x v="492"/>
    <x v="18"/>
    <x v="1"/>
    <x v="19"/>
    <n v="1"/>
    <n v="90"/>
    <n v="0"/>
    <n v="37"/>
    <n v="0.43"/>
    <x v="481"/>
  </r>
  <r>
    <x v="493"/>
    <x v="18"/>
    <x v="3"/>
    <x v="6"/>
    <n v="1"/>
    <n v="90"/>
    <n v="0"/>
    <n v="52"/>
    <n v="0.71"/>
    <x v="482"/>
  </r>
  <r>
    <x v="494"/>
    <x v="18"/>
    <x v="2"/>
    <x v="19"/>
    <n v="5"/>
    <n v="138"/>
    <n v="0"/>
    <n v="34"/>
    <n v="0.74"/>
    <x v="483"/>
  </r>
  <r>
    <x v="495"/>
    <x v="18"/>
    <x v="0"/>
    <x v="11"/>
    <n v="3"/>
    <n v="62"/>
    <n v="0"/>
    <n v="23"/>
    <n v="0.65"/>
    <x v="484"/>
  </r>
  <r>
    <x v="496"/>
    <x v="18"/>
    <x v="0"/>
    <x v="4"/>
    <n v="2"/>
    <n v="32"/>
    <n v="0"/>
    <n v="16"/>
    <n v="0.81"/>
    <x v="485"/>
  </r>
  <r>
    <x v="497"/>
    <x v="19"/>
    <x v="1"/>
    <x v="11"/>
    <n v="38"/>
    <n v="3420"/>
    <n v="0"/>
    <n v="1141"/>
    <n v="0.49"/>
    <x v="486"/>
  </r>
  <r>
    <x v="498"/>
    <x v="19"/>
    <x v="3"/>
    <x v="10"/>
    <n v="32"/>
    <n v="2787"/>
    <n v="0"/>
    <n v="1160"/>
    <n v="0.79"/>
    <x v="487"/>
  </r>
  <r>
    <x v="499"/>
    <x v="19"/>
    <x v="3"/>
    <x v="15"/>
    <n v="31"/>
    <n v="2576"/>
    <n v="0"/>
    <n v="1105"/>
    <n v="0.81"/>
    <x v="488"/>
  </r>
  <r>
    <x v="500"/>
    <x v="19"/>
    <x v="3"/>
    <x v="5"/>
    <n v="30"/>
    <n v="2700"/>
    <n v="0"/>
    <n v="1427"/>
    <n v="0.78"/>
    <x v="489"/>
  </r>
  <r>
    <x v="501"/>
    <x v="19"/>
    <x v="3"/>
    <x v="10"/>
    <n v="31"/>
    <n v="2629"/>
    <n v="0"/>
    <n v="1094"/>
    <n v="0.85"/>
    <x v="490"/>
  </r>
  <r>
    <x v="502"/>
    <x v="19"/>
    <x v="0"/>
    <x v="1"/>
    <n v="31"/>
    <n v="2575"/>
    <n v="0"/>
    <n v="1212"/>
    <n v="0.78"/>
    <x v="491"/>
  </r>
  <r>
    <x v="503"/>
    <x v="19"/>
    <x v="2"/>
    <x v="15"/>
    <n v="35"/>
    <n v="2397"/>
    <n v="8"/>
    <n v="938"/>
    <n v="0.75"/>
    <x v="492"/>
  </r>
  <r>
    <x v="504"/>
    <x v="19"/>
    <x v="0"/>
    <x v="6"/>
    <n v="32"/>
    <n v="2220"/>
    <n v="0"/>
    <n v="1483"/>
    <n v="0.8"/>
    <x v="493"/>
  </r>
  <r>
    <x v="505"/>
    <x v="19"/>
    <x v="3"/>
    <x v="12"/>
    <n v="25"/>
    <n v="2089"/>
    <n v="0"/>
    <n v="1064"/>
    <n v="0.81"/>
    <x v="494"/>
  </r>
  <r>
    <x v="506"/>
    <x v="19"/>
    <x v="0"/>
    <x v="9"/>
    <n v="28"/>
    <n v="2032"/>
    <n v="0"/>
    <n v="1041"/>
    <n v="0.81"/>
    <x v="495"/>
  </r>
  <r>
    <x v="507"/>
    <x v="19"/>
    <x v="0"/>
    <x v="8"/>
    <n v="24"/>
    <n v="1604"/>
    <n v="1"/>
    <n v="839"/>
    <n v="0.79"/>
    <x v="496"/>
  </r>
  <r>
    <x v="508"/>
    <x v="19"/>
    <x v="2"/>
    <x v="3"/>
    <n v="25"/>
    <n v="1269"/>
    <n v="1"/>
    <n v="262"/>
    <n v="0.71"/>
    <x v="497"/>
  </r>
  <r>
    <x v="509"/>
    <x v="19"/>
    <x v="0"/>
    <x v="11"/>
    <n v="15"/>
    <n v="1120"/>
    <n v="1"/>
    <n v="464"/>
    <n v="0.82"/>
    <x v="498"/>
  </r>
  <r>
    <x v="510"/>
    <x v="19"/>
    <x v="2"/>
    <x v="2"/>
    <n v="23"/>
    <n v="1324"/>
    <n v="1"/>
    <n v="426"/>
    <n v="0.63"/>
    <x v="499"/>
  </r>
  <r>
    <x v="511"/>
    <x v="19"/>
    <x v="2"/>
    <x v="4"/>
    <n v="27"/>
    <n v="1128"/>
    <n v="0"/>
    <n v="225"/>
    <n v="0.69"/>
    <x v="500"/>
  </r>
  <r>
    <x v="512"/>
    <x v="19"/>
    <x v="3"/>
    <x v="4"/>
    <n v="16"/>
    <n v="1110"/>
    <n v="2"/>
    <n v="383"/>
    <n v="0.78"/>
    <x v="501"/>
  </r>
  <r>
    <x v="513"/>
    <x v="19"/>
    <x v="3"/>
    <x v="3"/>
    <n v="13"/>
    <n v="1004"/>
    <n v="1"/>
    <n v="443"/>
    <n v="0.73"/>
    <x v="502"/>
  </r>
  <r>
    <x v="514"/>
    <x v="19"/>
    <x v="3"/>
    <x v="9"/>
    <n v="11"/>
    <n v="877"/>
    <n v="0"/>
    <n v="439"/>
    <n v="0.81"/>
    <x v="503"/>
  </r>
  <r>
    <x v="515"/>
    <x v="19"/>
    <x v="2"/>
    <x v="16"/>
    <n v="16"/>
    <n v="735"/>
    <n v="3"/>
    <n v="123"/>
    <n v="0.7"/>
    <x v="504"/>
  </r>
  <r>
    <x v="516"/>
    <x v="19"/>
    <x v="3"/>
    <x v="3"/>
    <n v="8"/>
    <n v="550"/>
    <n v="0"/>
    <n v="223"/>
    <n v="0.65"/>
    <x v="505"/>
  </r>
  <r>
    <x v="517"/>
    <x v="19"/>
    <x v="3"/>
    <x v="22"/>
    <n v="10"/>
    <n v="526"/>
    <n v="0"/>
    <n v="186"/>
    <n v="0.76"/>
    <x v="506"/>
  </r>
  <r>
    <x v="518"/>
    <x v="19"/>
    <x v="2"/>
    <x v="17"/>
    <n v="4"/>
    <n v="284"/>
    <n v="1"/>
    <n v="34"/>
    <n v="0.71"/>
    <x v="507"/>
  </r>
  <r>
    <x v="519"/>
    <x v="19"/>
    <x v="2"/>
    <x v="2"/>
    <n v="11"/>
    <n v="296"/>
    <n v="0"/>
    <n v="50"/>
    <n v="0.8"/>
    <x v="508"/>
  </r>
  <r>
    <x v="520"/>
    <x v="19"/>
    <x v="3"/>
    <x v="9"/>
    <n v="2"/>
    <n v="180"/>
    <n v="0"/>
    <n v="77"/>
    <n v="0.78"/>
    <x v="509"/>
  </r>
  <r>
    <x v="521"/>
    <x v="19"/>
    <x v="0"/>
    <x v="0"/>
    <n v="1"/>
    <n v="12"/>
    <n v="0"/>
    <n v="3"/>
    <n v="1"/>
    <x v="78"/>
  </r>
  <r>
    <x v="522"/>
    <x v="19"/>
    <x v="3"/>
    <x v="20"/>
    <n v="1"/>
    <n v="11"/>
    <n v="0"/>
    <n v="1"/>
    <n v="1"/>
    <x v="77"/>
  </r>
  <r>
    <x v="523"/>
    <x v="19"/>
    <x v="3"/>
    <x v="17"/>
    <n v="1"/>
    <n v="1"/>
    <n v="0"/>
    <n v="0"/>
    <n v="-0.01"/>
    <x v="1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9DE6F0-30FA-4CCB-96B6-83D710559C6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R24" firstHeaderRow="1" firstDataRow="2" firstDataCol="1"/>
  <pivotFields count="10">
    <pivotField dataField="1" showAll="0">
      <items count="525">
        <item x="33"/>
        <item x="118"/>
        <item x="180"/>
        <item x="137"/>
        <item x="407"/>
        <item x="136"/>
        <item x="497"/>
        <item x="52"/>
        <item x="241"/>
        <item x="463"/>
        <item x="403"/>
        <item x="395"/>
        <item x="318"/>
        <item x="444"/>
        <item x="101"/>
        <item x="277"/>
        <item x="493"/>
        <item x="204"/>
        <item x="454"/>
        <item x="249"/>
        <item x="367"/>
        <item x="104"/>
        <item x="68"/>
        <item x="386"/>
        <item x="191"/>
        <item x="404"/>
        <item x="409"/>
        <item x="84"/>
        <item x="244"/>
        <item x="297"/>
        <item x="390"/>
        <item x="442"/>
        <item x="73"/>
        <item x="413"/>
        <item x="248"/>
        <item x="14"/>
        <item x="447"/>
        <item x="80"/>
        <item x="156"/>
        <item x="345"/>
        <item x="310"/>
        <item x="142"/>
        <item x="74"/>
        <item x="254"/>
        <item x="62"/>
        <item x="451"/>
        <item x="11"/>
        <item x="522"/>
        <item x="274"/>
        <item x="149"/>
        <item x="429"/>
        <item x="417"/>
        <item x="71"/>
        <item x="42"/>
        <item x="122"/>
        <item x="434"/>
        <item x="3"/>
        <item x="171"/>
        <item x="240"/>
        <item x="154"/>
        <item x="424"/>
        <item x="507"/>
        <item x="391"/>
        <item x="44"/>
        <item x="252"/>
        <item x="411"/>
        <item x="32"/>
        <item x="183"/>
        <item x="271"/>
        <item x="21"/>
        <item x="515"/>
        <item x="448"/>
        <item x="72"/>
        <item x="486"/>
        <item x="51"/>
        <item x="184"/>
        <item x="202"/>
        <item x="5"/>
        <item x="389"/>
        <item x="18"/>
        <item x="478"/>
        <item x="291"/>
        <item x="201"/>
        <item x="106"/>
        <item x="181"/>
        <item x="283"/>
        <item x="129"/>
        <item x="258"/>
        <item x="494"/>
        <item x="425"/>
        <item x="368"/>
        <item x="341"/>
        <item x="499"/>
        <item x="423"/>
        <item x="348"/>
        <item x="127"/>
        <item x="12"/>
        <item x="294"/>
        <item x="314"/>
        <item x="474"/>
        <item x="281"/>
        <item x="475"/>
        <item x="144"/>
        <item x="91"/>
        <item x="437"/>
        <item x="400"/>
        <item x="387"/>
        <item x="182"/>
        <item x="194"/>
        <item x="126"/>
        <item x="66"/>
        <item x="518"/>
        <item x="322"/>
        <item x="372"/>
        <item x="402"/>
        <item x="476"/>
        <item x="470"/>
        <item x="155"/>
        <item x="492"/>
        <item x="58"/>
        <item x="196"/>
        <item x="503"/>
        <item x="168"/>
        <item x="410"/>
        <item x="64"/>
        <item x="308"/>
        <item x="139"/>
        <item x="178"/>
        <item x="132"/>
        <item x="460"/>
        <item x="125"/>
        <item x="225"/>
        <item x="92"/>
        <item x="105"/>
        <item x="237"/>
        <item x="70"/>
        <item x="270"/>
        <item x="309"/>
        <item x="419"/>
        <item x="343"/>
        <item x="205"/>
        <item x="27"/>
        <item x="63"/>
        <item x="1"/>
        <item x="312"/>
        <item x="24"/>
        <item x="302"/>
        <item x="193"/>
        <item x="264"/>
        <item x="500"/>
        <item x="67"/>
        <item x="163"/>
        <item x="47"/>
        <item x="430"/>
        <item x="505"/>
        <item x="217"/>
        <item x="269"/>
        <item x="327"/>
        <item x="148"/>
        <item x="253"/>
        <item x="304"/>
        <item x="87"/>
        <item x="462"/>
        <item x="290"/>
        <item x="158"/>
        <item x="523"/>
        <item x="43"/>
        <item x="329"/>
        <item x="41"/>
        <item x="25"/>
        <item x="487"/>
        <item x="379"/>
        <item x="57"/>
        <item x="190"/>
        <item x="36"/>
        <item x="231"/>
        <item x="175"/>
        <item x="349"/>
        <item x="498"/>
        <item x="83"/>
        <item x="174"/>
        <item x="482"/>
        <item x="185"/>
        <item x="243"/>
        <item x="189"/>
        <item x="226"/>
        <item x="15"/>
        <item x="489"/>
        <item x="128"/>
        <item x="78"/>
        <item x="450"/>
        <item x="162"/>
        <item x="53"/>
        <item x="176"/>
        <item x="117"/>
        <item x="160"/>
        <item x="232"/>
        <item x="377"/>
        <item x="521"/>
        <item x="215"/>
        <item x="293"/>
        <item x="131"/>
        <item x="146"/>
        <item x="449"/>
        <item x="426"/>
        <item x="351"/>
        <item x="362"/>
        <item x="428"/>
        <item x="273"/>
        <item x="216"/>
        <item x="520"/>
        <item x="514"/>
        <item x="375"/>
        <item x="298"/>
        <item x="279"/>
        <item x="286"/>
        <item x="481"/>
        <item x="385"/>
        <item x="408"/>
        <item x="296"/>
        <item x="295"/>
        <item x="116"/>
        <item x="115"/>
        <item x="353"/>
        <item x="357"/>
        <item x="93"/>
        <item x="246"/>
        <item x="418"/>
        <item x="359"/>
        <item x="364"/>
        <item x="228"/>
        <item x="110"/>
        <item x="365"/>
        <item x="371"/>
        <item x="179"/>
        <item x="141"/>
        <item x="306"/>
        <item x="431"/>
        <item x="512"/>
        <item x="416"/>
        <item x="262"/>
        <item x="361"/>
        <item x="299"/>
        <item x="354"/>
        <item x="145"/>
        <item x="436"/>
        <item x="31"/>
        <item x="319"/>
        <item x="259"/>
        <item x="95"/>
        <item x="399"/>
        <item x="446"/>
        <item x="457"/>
        <item x="98"/>
        <item x="177"/>
        <item x="207"/>
        <item x="440"/>
        <item x="346"/>
        <item x="292"/>
        <item x="501"/>
        <item x="502"/>
        <item x="506"/>
        <item x="266"/>
        <item x="336"/>
        <item x="38"/>
        <item x="287"/>
        <item x="256"/>
        <item x="330"/>
        <item x="111"/>
        <item x="347"/>
        <item x="89"/>
        <item x="238"/>
        <item x="7"/>
        <item x="414"/>
        <item x="438"/>
        <item x="422"/>
        <item x="455"/>
        <item x="459"/>
        <item x="257"/>
        <item x="69"/>
        <item x="13"/>
        <item x="218"/>
        <item x="490"/>
        <item x="289"/>
        <item x="484"/>
        <item x="108"/>
        <item x="384"/>
        <item x="513"/>
        <item x="282"/>
        <item x="120"/>
        <item x="453"/>
        <item x="20"/>
        <item x="34"/>
        <item x="433"/>
        <item x="134"/>
        <item x="485"/>
        <item x="188"/>
        <item x="331"/>
        <item x="230"/>
        <item x="278"/>
        <item x="107"/>
        <item x="9"/>
        <item x="473"/>
        <item x="491"/>
        <item x="37"/>
        <item x="369"/>
        <item x="320"/>
        <item x="394"/>
        <item x="488"/>
        <item x="234"/>
        <item x="393"/>
        <item x="441"/>
        <item x="221"/>
        <item x="50"/>
        <item x="239"/>
        <item x="170"/>
        <item x="344"/>
        <item x="213"/>
        <item x="55"/>
        <item x="123"/>
        <item x="519"/>
        <item x="360"/>
        <item x="153"/>
        <item x="119"/>
        <item x="17"/>
        <item x="54"/>
        <item x="464"/>
        <item x="452"/>
        <item x="151"/>
        <item x="200"/>
        <item x="305"/>
        <item x="363"/>
        <item x="203"/>
        <item x="276"/>
        <item x="61"/>
        <item x="242"/>
        <item x="0"/>
        <item x="427"/>
        <item x="10"/>
        <item x="219"/>
        <item x="472"/>
        <item x="206"/>
        <item x="172"/>
        <item x="477"/>
        <item x="301"/>
        <item x="265"/>
        <item x="311"/>
        <item x="420"/>
        <item x="272"/>
        <item x="325"/>
        <item x="516"/>
        <item x="465"/>
        <item x="483"/>
        <item x="461"/>
        <item x="235"/>
        <item x="388"/>
        <item x="143"/>
        <item x="358"/>
        <item x="288"/>
        <item x="195"/>
        <item x="81"/>
        <item x="378"/>
        <item x="260"/>
        <item x="333"/>
        <item x="280"/>
        <item x="376"/>
        <item x="169"/>
        <item x="315"/>
        <item x="97"/>
        <item x="121"/>
        <item x="45"/>
        <item x="263"/>
        <item x="374"/>
        <item x="380"/>
        <item x="356"/>
        <item x="90"/>
        <item x="396"/>
        <item x="102"/>
        <item x="466"/>
        <item x="285"/>
        <item x="65"/>
        <item x="6"/>
        <item x="233"/>
        <item x="421"/>
        <item x="197"/>
        <item x="255"/>
        <item x="77"/>
        <item x="480"/>
        <item x="445"/>
        <item x="40"/>
        <item x="508"/>
        <item x="510"/>
        <item x="504"/>
        <item x="19"/>
        <item x="267"/>
        <item x="373"/>
        <item x="338"/>
        <item x="334"/>
        <item x="94"/>
        <item x="140"/>
        <item x="229"/>
        <item x="199"/>
        <item x="397"/>
        <item x="222"/>
        <item x="214"/>
        <item x="337"/>
        <item x="350"/>
        <item x="303"/>
        <item x="60"/>
        <item x="317"/>
        <item x="412"/>
        <item x="435"/>
        <item x="39"/>
        <item x="517"/>
        <item x="159"/>
        <item x="187"/>
        <item x="328"/>
        <item x="30"/>
        <item x="28"/>
        <item x="316"/>
        <item x="335"/>
        <item x="211"/>
        <item x="220"/>
        <item x="324"/>
        <item x="415"/>
        <item x="4"/>
        <item x="209"/>
        <item x="496"/>
        <item x="511"/>
        <item x="96"/>
        <item x="124"/>
        <item x="236"/>
        <item x="35"/>
        <item x="186"/>
        <item x="432"/>
        <item x="398"/>
        <item x="157"/>
        <item x="85"/>
        <item x="227"/>
        <item x="251"/>
        <item x="29"/>
        <item x="224"/>
        <item x="321"/>
        <item x="479"/>
        <item x="26"/>
        <item x="23"/>
        <item x="313"/>
        <item x="370"/>
        <item x="307"/>
        <item x="152"/>
        <item x="247"/>
        <item x="150"/>
        <item x="147"/>
        <item x="86"/>
        <item x="495"/>
        <item x="469"/>
        <item x="509"/>
        <item x="48"/>
        <item x="355"/>
        <item x="59"/>
        <item x="208"/>
        <item x="300"/>
        <item x="471"/>
        <item x="167"/>
        <item x="46"/>
        <item x="165"/>
        <item x="382"/>
        <item x="210"/>
        <item x="76"/>
        <item x="130"/>
        <item x="401"/>
        <item x="161"/>
        <item x="406"/>
        <item x="173"/>
        <item x="366"/>
        <item x="212"/>
        <item x="103"/>
        <item x="16"/>
        <item x="164"/>
        <item x="405"/>
        <item x="467"/>
        <item x="339"/>
        <item x="261"/>
        <item x="88"/>
        <item x="8"/>
        <item x="192"/>
        <item x="458"/>
        <item x="2"/>
        <item x="112"/>
        <item x="75"/>
        <item x="166"/>
        <item x="456"/>
        <item x="250"/>
        <item x="135"/>
        <item x="443"/>
        <item x="275"/>
        <item x="82"/>
        <item x="223"/>
        <item x="468"/>
        <item x="352"/>
        <item x="268"/>
        <item x="340"/>
        <item x="56"/>
        <item x="100"/>
        <item x="332"/>
        <item x="138"/>
        <item x="133"/>
        <item x="113"/>
        <item x="284"/>
        <item x="114"/>
        <item x="342"/>
        <item x="439"/>
        <item x="381"/>
        <item x="79"/>
        <item x="198"/>
        <item x="326"/>
        <item x="323"/>
        <item x="22"/>
        <item x="99"/>
        <item x="383"/>
        <item x="245"/>
        <item x="109"/>
        <item x="392"/>
        <item x="49"/>
        <item t="default"/>
      </items>
    </pivotField>
    <pivotField axis="axisRow" showAll="0">
      <items count="21">
        <item x="7"/>
        <item x="10"/>
        <item x="15"/>
        <item x="16"/>
        <item x="0"/>
        <item x="13"/>
        <item x="9"/>
        <item x="17"/>
        <item x="8"/>
        <item x="4"/>
        <item x="3"/>
        <item x="1"/>
        <item x="2"/>
        <item x="11"/>
        <item x="19"/>
        <item x="14"/>
        <item x="6"/>
        <item x="18"/>
        <item x="5"/>
        <item x="12"/>
        <item t="default"/>
      </items>
    </pivotField>
    <pivotField axis="axisCol" showAll="0">
      <items count="5">
        <item x="3"/>
        <item x="2"/>
        <item x="1"/>
        <item x="0"/>
        <item t="default"/>
      </items>
    </pivotField>
    <pivotField showAll="0"/>
    <pivotField showAll="0"/>
    <pivotField showAll="0"/>
    <pivotField showAll="0"/>
    <pivotField showAll="0"/>
    <pivotField showAll="0"/>
    <pivotField showAll="0">
      <items count="511">
        <item x="180"/>
        <item x="77"/>
        <item x="256"/>
        <item x="376"/>
        <item x="78"/>
        <item x="278"/>
        <item x="156"/>
        <item x="50"/>
        <item x="428"/>
        <item x="132"/>
        <item x="277"/>
        <item x="76"/>
        <item x="255"/>
        <item x="352"/>
        <item x="133"/>
        <item x="131"/>
        <item x="253"/>
        <item x="404"/>
        <item x="130"/>
        <item x="379"/>
        <item x="254"/>
        <item x="279"/>
        <item x="23"/>
        <item x="485"/>
        <item x="378"/>
        <item x="329"/>
        <item x="484"/>
        <item x="48"/>
        <item x="481"/>
        <item x="230"/>
        <item x="229"/>
        <item x="206"/>
        <item x="374"/>
        <item x="328"/>
        <item x="129"/>
        <item x="375"/>
        <item x="403"/>
        <item x="402"/>
        <item x="26"/>
        <item x="377"/>
        <item x="49"/>
        <item x="22"/>
        <item x="507"/>
        <item x="179"/>
        <item x="483"/>
        <item x="250"/>
        <item x="427"/>
        <item x="25"/>
        <item x="480"/>
        <item x="351"/>
        <item x="479"/>
        <item x="454"/>
        <item x="252"/>
        <item x="154"/>
        <item x="452"/>
        <item x="482"/>
        <item x="455"/>
        <item x="372"/>
        <item x="508"/>
        <item x="207"/>
        <item x="74"/>
        <item x="326"/>
        <item x="227"/>
        <item x="105"/>
        <item x="251"/>
        <item x="477"/>
        <item x="106"/>
        <item x="24"/>
        <item x="373"/>
        <item x="73"/>
        <item x="422"/>
        <item x="276"/>
        <item x="509"/>
        <item x="401"/>
        <item x="426"/>
        <item x="204"/>
        <item x="478"/>
        <item x="371"/>
        <item x="75"/>
        <item x="450"/>
        <item x="205"/>
        <item x="350"/>
        <item x="400"/>
        <item x="203"/>
        <item x="101"/>
        <item x="453"/>
        <item x="397"/>
        <item x="226"/>
        <item x="327"/>
        <item x="504"/>
        <item x="228"/>
        <item x="304"/>
        <item x="303"/>
        <item x="128"/>
        <item x="451"/>
        <item x="425"/>
        <item x="104"/>
        <item x="424"/>
        <item x="475"/>
        <item x="370"/>
        <item x="103"/>
        <item x="302"/>
        <item x="423"/>
        <item x="275"/>
        <item x="305"/>
        <item x="348"/>
        <item x="72"/>
        <item x="274"/>
        <item x="155"/>
        <item x="201"/>
        <item x="349"/>
        <item x="449"/>
        <item x="247"/>
        <item x="506"/>
        <item x="46"/>
        <item x="505"/>
        <item x="16"/>
        <item x="447"/>
        <item x="153"/>
        <item x="369"/>
        <item x="448"/>
        <item x="500"/>
        <item x="102"/>
        <item x="443"/>
        <item x="19"/>
        <item x="471"/>
        <item x="472"/>
        <item x="272"/>
        <item x="149"/>
        <item x="299"/>
        <item x="421"/>
        <item x="224"/>
        <item x="367"/>
        <item x="497"/>
        <item x="323"/>
        <item x="273"/>
        <item x="127"/>
        <item x="21"/>
        <item x="177"/>
        <item x="415"/>
        <item x="399"/>
        <item x="417"/>
        <item x="20"/>
        <item x="398"/>
        <item x="151"/>
        <item x="249"/>
        <item x="321"/>
        <item x="419"/>
        <item x="248"/>
        <item x="391"/>
        <item x="473"/>
        <item x="320"/>
        <item x="202"/>
        <item x="269"/>
        <item x="70"/>
        <item x="270"/>
        <item x="64"/>
        <item x="71"/>
        <item x="66"/>
        <item x="222"/>
        <item x="301"/>
        <item x="69"/>
        <item x="124"/>
        <item x="319"/>
        <item x="347"/>
        <item x="284"/>
        <item x="469"/>
        <item x="324"/>
        <item x="474"/>
        <item x="420"/>
        <item x="499"/>
        <item x="176"/>
        <item x="63"/>
        <item x="468"/>
        <item x="173"/>
        <item x="225"/>
        <item x="325"/>
        <item x="178"/>
        <item x="442"/>
        <item x="445"/>
        <item x="300"/>
        <item x="100"/>
        <item x="109"/>
        <item x="501"/>
        <item x="344"/>
        <item x="363"/>
        <item x="470"/>
        <item x="476"/>
        <item x="322"/>
        <item x="368"/>
        <item x="97"/>
        <item x="298"/>
        <item x="394"/>
        <item x="465"/>
        <item x="393"/>
        <item x="47"/>
        <item x="502"/>
        <item x="152"/>
        <item x="142"/>
        <item x="92"/>
        <item x="219"/>
        <item x="361"/>
        <item x="171"/>
        <item x="290"/>
        <item x="200"/>
        <item x="414"/>
        <item x="503"/>
        <item x="99"/>
        <item x="41"/>
        <item x="147"/>
        <item x="122"/>
        <item x="282"/>
        <item x="175"/>
        <item x="338"/>
        <item x="150"/>
        <item x="498"/>
        <item x="121"/>
        <item x="210"/>
        <item x="395"/>
        <item x="464"/>
        <item x="446"/>
        <item x="125"/>
        <item x="119"/>
        <item x="396"/>
        <item x="62"/>
        <item x="295"/>
        <item x="189"/>
        <item x="123"/>
        <item x="146"/>
        <item x="296"/>
        <item x="294"/>
        <item x="291"/>
        <item x="416"/>
        <item x="96"/>
        <item x="220"/>
        <item x="292"/>
        <item x="418"/>
        <item x="268"/>
        <item x="285"/>
        <item x="346"/>
        <item x="467"/>
        <item x="411"/>
        <item x="148"/>
        <item x="357"/>
        <item x="198"/>
        <item x="168"/>
        <item x="293"/>
        <item x="297"/>
        <item x="58"/>
        <item x="199"/>
        <item x="68"/>
        <item x="271"/>
        <item x="95"/>
        <item x="172"/>
        <item x="116"/>
        <item x="145"/>
        <item x="315"/>
        <item x="126"/>
        <item x="98"/>
        <item x="233"/>
        <item x="289"/>
        <item x="17"/>
        <item x="67"/>
        <item x="366"/>
        <item x="140"/>
        <item x="409"/>
        <item x="94"/>
        <item x="385"/>
        <item x="345"/>
        <item x="195"/>
        <item x="337"/>
        <item x="185"/>
        <item x="245"/>
        <item x="232"/>
        <item x="341"/>
        <item x="44"/>
        <item x="306"/>
        <item x="197"/>
        <item x="18"/>
        <item x="144"/>
        <item x="342"/>
        <item x="15"/>
        <item x="12"/>
        <item x="444"/>
        <item x="174"/>
        <item x="486"/>
        <item x="364"/>
        <item x="264"/>
        <item x="221"/>
        <item x="463"/>
        <item x="246"/>
        <item x="311"/>
        <item x="335"/>
        <item x="332"/>
        <item x="339"/>
        <item x="330"/>
        <item x="439"/>
        <item x="143"/>
        <item x="436"/>
        <item x="466"/>
        <item x="260"/>
        <item x="61"/>
        <item x="169"/>
        <item x="136"/>
        <item x="435"/>
        <item x="267"/>
        <item x="287"/>
        <item x="196"/>
        <item x="243"/>
        <item x="343"/>
        <item x="460"/>
        <item x="286"/>
        <item x="288"/>
        <item x="2"/>
        <item x="118"/>
        <item x="191"/>
        <item x="441"/>
        <item x="36"/>
        <item x="456"/>
        <item x="318"/>
        <item x="223"/>
        <item x="160"/>
        <item x="13"/>
        <item x="317"/>
        <item x="496"/>
        <item x="167"/>
        <item x="170"/>
        <item x="283"/>
        <item x="390"/>
        <item x="356"/>
        <item x="39"/>
        <item x="458"/>
        <item x="45"/>
        <item x="492"/>
        <item x="457"/>
        <item x="216"/>
        <item x="281"/>
        <item x="440"/>
        <item x="429"/>
        <item x="461"/>
        <item x="244"/>
        <item x="239"/>
        <item x="234"/>
        <item x="459"/>
        <item x="158"/>
        <item x="165"/>
        <item x="93"/>
        <item x="412"/>
        <item x="336"/>
        <item x="387"/>
        <item x="212"/>
        <item x="392"/>
        <item x="86"/>
        <item x="141"/>
        <item x="194"/>
        <item x="383"/>
        <item x="316"/>
        <item x="406"/>
        <item x="495"/>
        <item x="365"/>
        <item x="139"/>
        <item x="166"/>
        <item x="257"/>
        <item x="1"/>
        <item x="114"/>
        <item x="494"/>
        <item x="182"/>
        <item x="266"/>
        <item x="431"/>
        <item x="242"/>
        <item x="120"/>
        <item x="43"/>
        <item x="462"/>
        <item x="65"/>
        <item x="91"/>
        <item x="107"/>
        <item x="340"/>
        <item x="488"/>
        <item x="240"/>
        <item x="27"/>
        <item x="413"/>
        <item x="35"/>
        <item x="333"/>
        <item x="487"/>
        <item x="90"/>
        <item x="407"/>
        <item x="159"/>
        <item x="181"/>
        <item x="490"/>
        <item x="193"/>
        <item x="410"/>
        <item x="491"/>
        <item x="238"/>
        <item x="389"/>
        <item x="310"/>
        <item x="30"/>
        <item x="265"/>
        <item x="331"/>
        <item x="84"/>
        <item x="190"/>
        <item x="115"/>
        <item x="438"/>
        <item x="162"/>
        <item x="54"/>
        <item x="355"/>
        <item x="14"/>
        <item x="313"/>
        <item x="334"/>
        <item x="408"/>
        <item x="362"/>
        <item x="85"/>
        <item x="280"/>
        <item x="34"/>
        <item x="81"/>
        <item x="163"/>
        <item x="259"/>
        <item x="187"/>
        <item x="262"/>
        <item x="211"/>
        <item x="218"/>
        <item x="59"/>
        <item x="236"/>
        <item x="489"/>
        <item x="60"/>
        <item x="241"/>
        <item x="192"/>
        <item x="186"/>
        <item x="237"/>
        <item x="164"/>
        <item x="388"/>
        <item x="314"/>
        <item x="42"/>
        <item x="215"/>
        <item x="359"/>
        <item x="134"/>
        <item x="493"/>
        <item x="434"/>
        <item x="113"/>
        <item x="137"/>
        <item x="117"/>
        <item x="214"/>
        <item x="263"/>
        <item x="235"/>
        <item x="437"/>
        <item x="261"/>
        <item x="386"/>
        <item x="111"/>
        <item x="188"/>
        <item x="32"/>
        <item x="358"/>
        <item x="138"/>
        <item x="213"/>
        <item x="6"/>
        <item x="40"/>
        <item x="432"/>
        <item x="11"/>
        <item x="217"/>
        <item x="161"/>
        <item x="3"/>
        <item x="360"/>
        <item x="381"/>
        <item x="380"/>
        <item x="112"/>
        <item x="384"/>
        <item x="88"/>
        <item x="433"/>
        <item x="308"/>
        <item x="0"/>
        <item x="312"/>
        <item x="135"/>
        <item x="57"/>
        <item x="110"/>
        <item x="33"/>
        <item x="7"/>
        <item x="405"/>
        <item x="184"/>
        <item x="307"/>
        <item x="89"/>
        <item x="10"/>
        <item x="9"/>
        <item x="430"/>
        <item x="38"/>
        <item x="83"/>
        <item x="309"/>
        <item x="231"/>
        <item x="56"/>
        <item x="55"/>
        <item x="258"/>
        <item x="37"/>
        <item x="4"/>
        <item x="354"/>
        <item x="51"/>
        <item x="8"/>
        <item x="5"/>
        <item x="52"/>
        <item x="31"/>
        <item x="208"/>
        <item x="87"/>
        <item x="53"/>
        <item x="382"/>
        <item x="183"/>
        <item x="108"/>
        <item x="209"/>
        <item x="353"/>
        <item x="82"/>
        <item x="157"/>
        <item x="29"/>
        <item x="28"/>
        <item x="80"/>
        <item x="79"/>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5">
    <i>
      <x/>
    </i>
    <i>
      <x v="1"/>
    </i>
    <i>
      <x v="2"/>
    </i>
    <i>
      <x v="3"/>
    </i>
    <i t="grand">
      <x/>
    </i>
  </colItems>
  <dataFields count="1">
    <dataField name="Count of Name" fld="0" subtotal="count" baseField="0" baseItem="0"/>
  </dataFields>
  <formats count="1">
    <format dxfId="0">
      <pivotArea field="0"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5A754B-1034-44B2-8382-03D4AA0F043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K8" firstHeaderRow="0" firstDataRow="1" firstDataCol="1" rowPageCount="1" colPageCount="1"/>
  <pivotFields count="10">
    <pivotField showAll="0">
      <items count="525">
        <item x="33"/>
        <item x="118"/>
        <item x="180"/>
        <item x="137"/>
        <item x="407"/>
        <item x="136"/>
        <item x="497"/>
        <item x="52"/>
        <item x="241"/>
        <item x="463"/>
        <item x="403"/>
        <item x="395"/>
        <item x="318"/>
        <item x="444"/>
        <item x="101"/>
        <item x="277"/>
        <item x="493"/>
        <item x="204"/>
        <item x="454"/>
        <item x="249"/>
        <item x="367"/>
        <item x="104"/>
        <item x="68"/>
        <item x="386"/>
        <item x="191"/>
        <item x="404"/>
        <item x="409"/>
        <item x="84"/>
        <item x="244"/>
        <item x="297"/>
        <item x="390"/>
        <item x="442"/>
        <item x="73"/>
        <item x="413"/>
        <item x="248"/>
        <item x="14"/>
        <item x="447"/>
        <item x="80"/>
        <item x="156"/>
        <item x="345"/>
        <item x="310"/>
        <item x="142"/>
        <item x="74"/>
        <item x="254"/>
        <item x="62"/>
        <item x="451"/>
        <item x="11"/>
        <item x="522"/>
        <item x="274"/>
        <item x="149"/>
        <item x="429"/>
        <item x="417"/>
        <item x="71"/>
        <item x="42"/>
        <item x="122"/>
        <item x="434"/>
        <item x="3"/>
        <item x="171"/>
        <item x="240"/>
        <item x="154"/>
        <item x="424"/>
        <item x="507"/>
        <item x="391"/>
        <item x="44"/>
        <item x="252"/>
        <item x="411"/>
        <item x="32"/>
        <item x="183"/>
        <item x="271"/>
        <item x="21"/>
        <item x="515"/>
        <item x="448"/>
        <item x="72"/>
        <item x="486"/>
        <item x="51"/>
        <item x="184"/>
        <item x="202"/>
        <item x="5"/>
        <item x="389"/>
        <item x="18"/>
        <item x="478"/>
        <item x="291"/>
        <item x="201"/>
        <item x="106"/>
        <item x="181"/>
        <item x="283"/>
        <item x="129"/>
        <item x="258"/>
        <item x="494"/>
        <item x="425"/>
        <item x="368"/>
        <item x="341"/>
        <item x="499"/>
        <item x="423"/>
        <item x="348"/>
        <item x="127"/>
        <item x="12"/>
        <item x="294"/>
        <item x="314"/>
        <item x="474"/>
        <item x="281"/>
        <item x="475"/>
        <item x="144"/>
        <item x="91"/>
        <item x="437"/>
        <item x="400"/>
        <item x="387"/>
        <item x="182"/>
        <item x="194"/>
        <item x="126"/>
        <item x="66"/>
        <item x="518"/>
        <item x="322"/>
        <item x="372"/>
        <item x="402"/>
        <item x="476"/>
        <item x="470"/>
        <item x="155"/>
        <item x="492"/>
        <item x="58"/>
        <item x="196"/>
        <item x="503"/>
        <item x="168"/>
        <item x="410"/>
        <item x="64"/>
        <item x="308"/>
        <item x="139"/>
        <item x="178"/>
        <item x="132"/>
        <item x="460"/>
        <item x="125"/>
        <item x="225"/>
        <item x="92"/>
        <item x="105"/>
        <item x="237"/>
        <item x="70"/>
        <item x="270"/>
        <item x="309"/>
        <item x="419"/>
        <item x="343"/>
        <item x="205"/>
        <item x="27"/>
        <item x="63"/>
        <item x="1"/>
        <item x="312"/>
        <item x="24"/>
        <item x="302"/>
        <item x="193"/>
        <item x="264"/>
        <item x="500"/>
        <item x="67"/>
        <item x="163"/>
        <item x="47"/>
        <item x="430"/>
        <item x="505"/>
        <item x="217"/>
        <item x="269"/>
        <item x="327"/>
        <item x="148"/>
        <item x="253"/>
        <item x="304"/>
        <item x="87"/>
        <item x="462"/>
        <item x="290"/>
        <item x="158"/>
        <item x="523"/>
        <item x="43"/>
        <item x="329"/>
        <item x="41"/>
        <item x="25"/>
        <item x="487"/>
        <item x="379"/>
        <item x="57"/>
        <item x="190"/>
        <item x="36"/>
        <item x="231"/>
        <item x="175"/>
        <item x="349"/>
        <item x="498"/>
        <item x="83"/>
        <item x="174"/>
        <item x="482"/>
        <item x="185"/>
        <item x="243"/>
        <item x="189"/>
        <item x="226"/>
        <item x="15"/>
        <item x="489"/>
        <item x="128"/>
        <item x="78"/>
        <item x="450"/>
        <item x="162"/>
        <item x="53"/>
        <item x="176"/>
        <item x="117"/>
        <item x="160"/>
        <item x="232"/>
        <item x="377"/>
        <item x="521"/>
        <item x="215"/>
        <item x="293"/>
        <item x="131"/>
        <item x="146"/>
        <item x="449"/>
        <item x="426"/>
        <item x="351"/>
        <item x="362"/>
        <item x="428"/>
        <item x="273"/>
        <item x="216"/>
        <item x="520"/>
        <item x="514"/>
        <item x="375"/>
        <item x="298"/>
        <item x="279"/>
        <item x="286"/>
        <item x="481"/>
        <item x="385"/>
        <item x="408"/>
        <item x="296"/>
        <item x="295"/>
        <item x="116"/>
        <item x="115"/>
        <item x="353"/>
        <item x="357"/>
        <item x="93"/>
        <item x="246"/>
        <item x="418"/>
        <item x="359"/>
        <item x="364"/>
        <item x="228"/>
        <item x="110"/>
        <item x="365"/>
        <item x="371"/>
        <item x="179"/>
        <item x="141"/>
        <item x="306"/>
        <item x="431"/>
        <item x="512"/>
        <item x="416"/>
        <item x="262"/>
        <item x="361"/>
        <item x="299"/>
        <item x="354"/>
        <item x="145"/>
        <item x="436"/>
        <item x="31"/>
        <item x="319"/>
        <item x="259"/>
        <item x="95"/>
        <item x="399"/>
        <item x="446"/>
        <item x="457"/>
        <item x="98"/>
        <item x="177"/>
        <item x="207"/>
        <item x="440"/>
        <item x="346"/>
        <item x="292"/>
        <item x="501"/>
        <item x="502"/>
        <item x="506"/>
        <item x="266"/>
        <item x="336"/>
        <item x="38"/>
        <item x="287"/>
        <item x="256"/>
        <item x="330"/>
        <item x="111"/>
        <item x="347"/>
        <item x="89"/>
        <item x="238"/>
        <item x="7"/>
        <item x="414"/>
        <item x="438"/>
        <item x="422"/>
        <item x="455"/>
        <item x="459"/>
        <item x="257"/>
        <item x="69"/>
        <item x="13"/>
        <item x="218"/>
        <item x="490"/>
        <item x="289"/>
        <item x="484"/>
        <item x="108"/>
        <item x="384"/>
        <item x="513"/>
        <item x="282"/>
        <item x="120"/>
        <item x="453"/>
        <item x="20"/>
        <item x="34"/>
        <item x="433"/>
        <item x="134"/>
        <item x="485"/>
        <item x="188"/>
        <item x="331"/>
        <item x="230"/>
        <item x="278"/>
        <item x="107"/>
        <item x="9"/>
        <item x="473"/>
        <item x="491"/>
        <item x="37"/>
        <item x="369"/>
        <item x="320"/>
        <item x="394"/>
        <item x="488"/>
        <item x="234"/>
        <item x="393"/>
        <item x="441"/>
        <item x="221"/>
        <item x="50"/>
        <item x="239"/>
        <item x="170"/>
        <item x="344"/>
        <item x="213"/>
        <item x="55"/>
        <item x="123"/>
        <item x="519"/>
        <item x="360"/>
        <item x="153"/>
        <item x="119"/>
        <item x="17"/>
        <item x="54"/>
        <item x="464"/>
        <item x="452"/>
        <item x="151"/>
        <item x="200"/>
        <item x="305"/>
        <item x="363"/>
        <item x="203"/>
        <item x="276"/>
        <item x="61"/>
        <item x="242"/>
        <item x="0"/>
        <item x="427"/>
        <item x="10"/>
        <item x="219"/>
        <item x="472"/>
        <item x="206"/>
        <item x="172"/>
        <item x="477"/>
        <item x="301"/>
        <item x="265"/>
        <item x="311"/>
        <item x="420"/>
        <item x="272"/>
        <item x="325"/>
        <item x="516"/>
        <item x="465"/>
        <item x="483"/>
        <item x="461"/>
        <item x="235"/>
        <item x="388"/>
        <item x="143"/>
        <item x="358"/>
        <item x="288"/>
        <item x="195"/>
        <item x="81"/>
        <item x="378"/>
        <item x="260"/>
        <item x="333"/>
        <item x="280"/>
        <item x="376"/>
        <item x="169"/>
        <item x="315"/>
        <item x="97"/>
        <item x="121"/>
        <item x="45"/>
        <item x="263"/>
        <item x="374"/>
        <item x="380"/>
        <item x="356"/>
        <item x="90"/>
        <item x="396"/>
        <item x="102"/>
        <item x="466"/>
        <item x="285"/>
        <item x="65"/>
        <item x="6"/>
        <item x="233"/>
        <item x="421"/>
        <item x="197"/>
        <item x="255"/>
        <item x="77"/>
        <item x="480"/>
        <item x="445"/>
        <item x="40"/>
        <item x="508"/>
        <item x="510"/>
        <item x="504"/>
        <item x="19"/>
        <item x="267"/>
        <item x="373"/>
        <item x="338"/>
        <item x="334"/>
        <item x="94"/>
        <item x="140"/>
        <item x="229"/>
        <item x="199"/>
        <item x="397"/>
        <item x="222"/>
        <item x="214"/>
        <item x="337"/>
        <item x="350"/>
        <item x="303"/>
        <item x="60"/>
        <item x="317"/>
        <item x="412"/>
        <item x="435"/>
        <item x="39"/>
        <item x="517"/>
        <item x="159"/>
        <item x="187"/>
        <item x="328"/>
        <item x="30"/>
        <item x="28"/>
        <item x="316"/>
        <item x="335"/>
        <item x="211"/>
        <item x="220"/>
        <item x="324"/>
        <item x="415"/>
        <item x="4"/>
        <item x="209"/>
        <item x="496"/>
        <item x="511"/>
        <item x="96"/>
        <item x="124"/>
        <item x="236"/>
        <item x="35"/>
        <item x="186"/>
        <item x="432"/>
        <item x="398"/>
        <item x="157"/>
        <item x="85"/>
        <item x="227"/>
        <item x="251"/>
        <item x="29"/>
        <item x="224"/>
        <item x="321"/>
        <item x="479"/>
        <item x="26"/>
        <item x="23"/>
        <item x="313"/>
        <item x="370"/>
        <item x="307"/>
        <item x="152"/>
        <item x="247"/>
        <item x="150"/>
        <item x="147"/>
        <item x="86"/>
        <item x="495"/>
        <item x="469"/>
        <item x="509"/>
        <item x="48"/>
        <item x="355"/>
        <item x="59"/>
        <item x="208"/>
        <item x="300"/>
        <item x="471"/>
        <item x="167"/>
        <item x="46"/>
        <item x="165"/>
        <item x="382"/>
        <item x="210"/>
        <item x="76"/>
        <item x="130"/>
        <item x="401"/>
        <item x="161"/>
        <item x="406"/>
        <item x="173"/>
        <item x="366"/>
        <item x="212"/>
        <item x="103"/>
        <item x="16"/>
        <item x="164"/>
        <item x="405"/>
        <item x="467"/>
        <item x="339"/>
        <item x="261"/>
        <item x="88"/>
        <item x="8"/>
        <item x="192"/>
        <item x="458"/>
        <item x="2"/>
        <item x="112"/>
        <item x="75"/>
        <item x="166"/>
        <item x="456"/>
        <item x="250"/>
        <item x="135"/>
        <item x="443"/>
        <item x="275"/>
        <item x="82"/>
        <item x="223"/>
        <item x="468"/>
        <item x="352"/>
        <item x="268"/>
        <item x="340"/>
        <item x="56"/>
        <item x="100"/>
        <item x="332"/>
        <item x="138"/>
        <item x="133"/>
        <item x="113"/>
        <item x="284"/>
        <item x="114"/>
        <item x="342"/>
        <item x="439"/>
        <item x="381"/>
        <item x="79"/>
        <item x="198"/>
        <item x="326"/>
        <item x="323"/>
        <item x="22"/>
        <item x="99"/>
        <item x="383"/>
        <item x="245"/>
        <item x="109"/>
        <item x="392"/>
        <item x="49"/>
        <item t="default"/>
      </items>
    </pivotField>
    <pivotField axis="axisPage" showAll="0">
      <items count="21">
        <item x="7"/>
        <item x="10"/>
        <item x="15"/>
        <item x="16"/>
        <item x="0"/>
        <item x="13"/>
        <item x="9"/>
        <item x="17"/>
        <item x="8"/>
        <item x="4"/>
        <item x="3"/>
        <item x="1"/>
        <item x="2"/>
        <item x="11"/>
        <item x="19"/>
        <item x="14"/>
        <item x="6"/>
        <item x="18"/>
        <item x="5"/>
        <item x="12"/>
        <item t="default"/>
      </items>
    </pivotField>
    <pivotField axis="axisRow" showAll="0">
      <items count="5">
        <item x="3"/>
        <item x="2"/>
        <item x="1"/>
        <item x="0"/>
        <item t="default"/>
      </items>
    </pivotField>
    <pivotField showAll="0"/>
    <pivotField showAll="0"/>
    <pivotField dataField="1" showAll="0"/>
    <pivotField showAll="0"/>
    <pivotField dataField="1" showAll="0"/>
    <pivotField showAll="0"/>
    <pivotField showAll="0">
      <items count="511">
        <item x="180"/>
        <item x="77"/>
        <item x="256"/>
        <item x="376"/>
        <item x="78"/>
        <item x="278"/>
        <item x="156"/>
        <item x="50"/>
        <item x="428"/>
        <item x="132"/>
        <item x="277"/>
        <item x="76"/>
        <item x="255"/>
        <item x="352"/>
        <item x="133"/>
        <item x="131"/>
        <item x="253"/>
        <item x="404"/>
        <item x="130"/>
        <item x="379"/>
        <item x="254"/>
        <item x="279"/>
        <item x="23"/>
        <item x="485"/>
        <item x="378"/>
        <item x="329"/>
        <item x="484"/>
        <item x="48"/>
        <item x="481"/>
        <item x="230"/>
        <item x="229"/>
        <item x="206"/>
        <item x="374"/>
        <item x="328"/>
        <item x="129"/>
        <item x="375"/>
        <item x="403"/>
        <item x="402"/>
        <item x="26"/>
        <item x="377"/>
        <item x="49"/>
        <item x="22"/>
        <item x="507"/>
        <item x="179"/>
        <item x="483"/>
        <item x="250"/>
        <item x="427"/>
        <item x="25"/>
        <item x="480"/>
        <item x="351"/>
        <item x="479"/>
        <item x="454"/>
        <item x="252"/>
        <item x="154"/>
        <item x="452"/>
        <item x="482"/>
        <item x="455"/>
        <item x="372"/>
        <item x="508"/>
        <item x="207"/>
        <item x="74"/>
        <item x="326"/>
        <item x="227"/>
        <item x="105"/>
        <item x="251"/>
        <item x="477"/>
        <item x="106"/>
        <item x="24"/>
        <item x="373"/>
        <item x="73"/>
        <item x="422"/>
        <item x="276"/>
        <item x="509"/>
        <item x="401"/>
        <item x="426"/>
        <item x="204"/>
        <item x="478"/>
        <item x="371"/>
        <item x="75"/>
        <item x="450"/>
        <item x="205"/>
        <item x="350"/>
        <item x="400"/>
        <item x="203"/>
        <item x="101"/>
        <item x="453"/>
        <item x="397"/>
        <item x="226"/>
        <item x="327"/>
        <item x="504"/>
        <item x="228"/>
        <item x="304"/>
        <item x="303"/>
        <item x="128"/>
        <item x="451"/>
        <item x="425"/>
        <item x="104"/>
        <item x="424"/>
        <item x="475"/>
        <item x="370"/>
        <item x="103"/>
        <item x="302"/>
        <item x="423"/>
        <item x="275"/>
        <item x="305"/>
        <item x="348"/>
        <item x="72"/>
        <item x="274"/>
        <item x="155"/>
        <item x="201"/>
        <item x="349"/>
        <item x="449"/>
        <item x="247"/>
        <item x="506"/>
        <item x="46"/>
        <item x="505"/>
        <item x="16"/>
        <item x="447"/>
        <item x="153"/>
        <item x="369"/>
        <item x="448"/>
        <item x="500"/>
        <item x="102"/>
        <item x="443"/>
        <item x="19"/>
        <item x="471"/>
        <item x="472"/>
        <item x="272"/>
        <item x="149"/>
        <item x="299"/>
        <item x="421"/>
        <item x="224"/>
        <item x="367"/>
        <item x="497"/>
        <item x="323"/>
        <item x="273"/>
        <item x="127"/>
        <item x="21"/>
        <item x="177"/>
        <item x="415"/>
        <item x="399"/>
        <item x="417"/>
        <item x="20"/>
        <item x="398"/>
        <item x="151"/>
        <item x="249"/>
        <item x="321"/>
        <item x="419"/>
        <item x="248"/>
        <item x="391"/>
        <item x="473"/>
        <item x="320"/>
        <item x="202"/>
        <item x="269"/>
        <item x="70"/>
        <item x="270"/>
        <item x="64"/>
        <item x="71"/>
        <item x="66"/>
        <item x="222"/>
        <item x="301"/>
        <item x="69"/>
        <item x="124"/>
        <item x="319"/>
        <item x="347"/>
        <item x="284"/>
        <item x="469"/>
        <item x="324"/>
        <item x="474"/>
        <item x="420"/>
        <item x="499"/>
        <item x="176"/>
        <item x="63"/>
        <item x="468"/>
        <item x="173"/>
        <item x="225"/>
        <item x="325"/>
        <item x="178"/>
        <item x="442"/>
        <item x="445"/>
        <item x="300"/>
        <item x="100"/>
        <item x="109"/>
        <item x="501"/>
        <item x="344"/>
        <item x="363"/>
        <item x="470"/>
        <item x="476"/>
        <item x="322"/>
        <item x="368"/>
        <item x="97"/>
        <item x="298"/>
        <item x="394"/>
        <item x="465"/>
        <item x="393"/>
        <item x="47"/>
        <item x="502"/>
        <item x="152"/>
        <item x="142"/>
        <item x="92"/>
        <item x="219"/>
        <item x="361"/>
        <item x="171"/>
        <item x="290"/>
        <item x="200"/>
        <item x="414"/>
        <item x="503"/>
        <item x="99"/>
        <item x="41"/>
        <item x="147"/>
        <item x="122"/>
        <item x="282"/>
        <item x="175"/>
        <item x="338"/>
        <item x="150"/>
        <item x="498"/>
        <item x="121"/>
        <item x="210"/>
        <item x="395"/>
        <item x="464"/>
        <item x="446"/>
        <item x="125"/>
        <item x="119"/>
        <item x="396"/>
        <item x="62"/>
        <item x="295"/>
        <item x="189"/>
        <item x="123"/>
        <item x="146"/>
        <item x="296"/>
        <item x="294"/>
        <item x="291"/>
        <item x="416"/>
        <item x="96"/>
        <item x="220"/>
        <item x="292"/>
        <item x="418"/>
        <item x="268"/>
        <item x="285"/>
        <item x="346"/>
        <item x="467"/>
        <item x="411"/>
        <item x="148"/>
        <item x="357"/>
        <item x="198"/>
        <item x="168"/>
        <item x="293"/>
        <item x="297"/>
        <item x="58"/>
        <item x="199"/>
        <item x="68"/>
        <item x="271"/>
        <item x="95"/>
        <item x="172"/>
        <item x="116"/>
        <item x="145"/>
        <item x="315"/>
        <item x="126"/>
        <item x="98"/>
        <item x="233"/>
        <item x="289"/>
        <item x="17"/>
        <item x="67"/>
        <item x="366"/>
        <item x="140"/>
        <item x="409"/>
        <item x="94"/>
        <item x="385"/>
        <item x="345"/>
        <item x="195"/>
        <item x="337"/>
        <item x="185"/>
        <item x="245"/>
        <item x="232"/>
        <item x="341"/>
        <item x="44"/>
        <item x="306"/>
        <item x="197"/>
        <item x="18"/>
        <item x="144"/>
        <item x="342"/>
        <item x="15"/>
        <item x="12"/>
        <item x="444"/>
        <item x="174"/>
        <item x="486"/>
        <item x="364"/>
        <item x="264"/>
        <item x="221"/>
        <item x="463"/>
        <item x="246"/>
        <item x="311"/>
        <item x="335"/>
        <item x="332"/>
        <item x="339"/>
        <item x="330"/>
        <item x="439"/>
        <item x="143"/>
        <item x="436"/>
        <item x="466"/>
        <item x="260"/>
        <item x="61"/>
        <item x="169"/>
        <item x="136"/>
        <item x="435"/>
        <item x="267"/>
        <item x="287"/>
        <item x="196"/>
        <item x="243"/>
        <item x="343"/>
        <item x="460"/>
        <item x="286"/>
        <item x="288"/>
        <item x="2"/>
        <item x="118"/>
        <item x="191"/>
        <item x="441"/>
        <item x="36"/>
        <item x="456"/>
        <item x="318"/>
        <item x="223"/>
        <item x="160"/>
        <item x="13"/>
        <item x="317"/>
        <item x="496"/>
        <item x="167"/>
        <item x="170"/>
        <item x="283"/>
        <item x="390"/>
        <item x="356"/>
        <item x="39"/>
        <item x="458"/>
        <item x="45"/>
        <item x="492"/>
        <item x="457"/>
        <item x="216"/>
        <item x="281"/>
        <item x="440"/>
        <item x="429"/>
        <item x="461"/>
        <item x="244"/>
        <item x="239"/>
        <item x="234"/>
        <item x="459"/>
        <item x="158"/>
        <item x="165"/>
        <item x="93"/>
        <item x="412"/>
        <item x="336"/>
        <item x="387"/>
        <item x="212"/>
        <item x="392"/>
        <item x="86"/>
        <item x="141"/>
        <item x="194"/>
        <item x="383"/>
        <item x="316"/>
        <item x="406"/>
        <item x="495"/>
        <item x="365"/>
        <item x="139"/>
        <item x="166"/>
        <item x="257"/>
        <item x="1"/>
        <item x="114"/>
        <item x="494"/>
        <item x="182"/>
        <item x="266"/>
        <item x="431"/>
        <item x="242"/>
        <item x="120"/>
        <item x="43"/>
        <item x="462"/>
        <item x="65"/>
        <item x="91"/>
        <item x="107"/>
        <item x="340"/>
        <item x="488"/>
        <item x="240"/>
        <item x="27"/>
        <item x="413"/>
        <item x="35"/>
        <item x="333"/>
        <item x="487"/>
        <item x="90"/>
        <item x="407"/>
        <item x="159"/>
        <item x="181"/>
        <item x="490"/>
        <item x="193"/>
        <item x="410"/>
        <item x="491"/>
        <item x="238"/>
        <item x="389"/>
        <item x="310"/>
        <item x="30"/>
        <item x="265"/>
        <item x="331"/>
        <item x="84"/>
        <item x="190"/>
        <item x="115"/>
        <item x="438"/>
        <item x="162"/>
        <item x="54"/>
        <item x="355"/>
        <item x="14"/>
        <item x="313"/>
        <item x="334"/>
        <item x="408"/>
        <item x="362"/>
        <item x="85"/>
        <item x="280"/>
        <item x="34"/>
        <item x="81"/>
        <item x="163"/>
        <item x="259"/>
        <item x="187"/>
        <item x="262"/>
        <item x="211"/>
        <item x="218"/>
        <item x="59"/>
        <item x="236"/>
        <item x="489"/>
        <item x="60"/>
        <item x="241"/>
        <item x="192"/>
        <item x="186"/>
        <item x="237"/>
        <item x="164"/>
        <item x="388"/>
        <item x="314"/>
        <item x="42"/>
        <item x="215"/>
        <item x="359"/>
        <item x="134"/>
        <item x="493"/>
        <item x="434"/>
        <item x="113"/>
        <item x="137"/>
        <item x="117"/>
        <item x="214"/>
        <item x="263"/>
        <item x="235"/>
        <item x="437"/>
        <item x="261"/>
        <item x="386"/>
        <item x="111"/>
        <item x="188"/>
        <item x="32"/>
        <item x="358"/>
        <item x="138"/>
        <item x="213"/>
        <item x="6"/>
        <item x="40"/>
        <item x="432"/>
        <item x="11"/>
        <item x="217"/>
        <item x="161"/>
        <item x="3"/>
        <item x="360"/>
        <item x="381"/>
        <item x="380"/>
        <item x="112"/>
        <item x="384"/>
        <item x="88"/>
        <item x="433"/>
        <item x="308"/>
        <item x="0"/>
        <item x="312"/>
        <item x="135"/>
        <item x="57"/>
        <item x="110"/>
        <item x="33"/>
        <item x="7"/>
        <item x="405"/>
        <item x="184"/>
        <item x="307"/>
        <item x="89"/>
        <item x="10"/>
        <item x="9"/>
        <item x="430"/>
        <item x="38"/>
        <item x="83"/>
        <item x="309"/>
        <item x="231"/>
        <item x="56"/>
        <item x="55"/>
        <item x="258"/>
        <item x="37"/>
        <item x="4"/>
        <item x="354"/>
        <item x="51"/>
        <item x="8"/>
        <item x="5"/>
        <item x="52"/>
        <item x="31"/>
        <item x="208"/>
        <item x="87"/>
        <item x="53"/>
        <item x="382"/>
        <item x="183"/>
        <item x="108"/>
        <item x="209"/>
        <item x="353"/>
        <item x="82"/>
        <item x="157"/>
        <item x="29"/>
        <item x="28"/>
        <item x="80"/>
        <item x="79"/>
        <item t="default"/>
      </items>
    </pivotField>
  </pivotFields>
  <rowFields count="1">
    <field x="2"/>
  </rowFields>
  <rowItems count="5">
    <i>
      <x/>
    </i>
    <i>
      <x v="1"/>
    </i>
    <i>
      <x v="2"/>
    </i>
    <i>
      <x v="3"/>
    </i>
    <i t="grand">
      <x/>
    </i>
  </rowItems>
  <colFields count="1">
    <field x="-2"/>
  </colFields>
  <colItems count="4">
    <i>
      <x/>
    </i>
    <i i="1">
      <x v="1"/>
    </i>
    <i i="2">
      <x v="2"/>
    </i>
    <i i="3">
      <x v="3"/>
    </i>
  </colItems>
  <pageFields count="1">
    <pageField fld="1" item="0" hier="-1"/>
  </pageFields>
  <dataFields count="4">
    <dataField name="Sum of Mins" fld="5" baseField="0" baseItem="0"/>
    <dataField name="Average of Mins2" fld="5" subtotal="average" baseField="1" baseItem="0"/>
    <dataField name="Sum of Passes_Attempted" fld="7" baseField="0" baseItem="0"/>
    <dataField name="Average of Passes_Attempted2" fld="7" subtotal="average" baseField="1" baseItem="0" numFmtId="2"/>
  </dataFields>
  <formats count="1">
    <format dxfId="1">
      <pivotArea field="0"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BB44DF-EEB8-4551-BEEF-E6539E2F3C4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23" firstHeaderRow="0" firstDataRow="1" firstDataCol="1"/>
  <pivotFields count="10">
    <pivotField showAll="0">
      <items count="525">
        <item x="33"/>
        <item x="118"/>
        <item x="180"/>
        <item x="137"/>
        <item x="407"/>
        <item x="136"/>
        <item x="497"/>
        <item x="52"/>
        <item x="241"/>
        <item x="463"/>
        <item x="403"/>
        <item x="395"/>
        <item x="318"/>
        <item x="444"/>
        <item x="101"/>
        <item x="277"/>
        <item x="493"/>
        <item x="204"/>
        <item x="454"/>
        <item x="249"/>
        <item x="367"/>
        <item x="104"/>
        <item x="68"/>
        <item x="386"/>
        <item x="191"/>
        <item x="404"/>
        <item x="409"/>
        <item x="84"/>
        <item x="244"/>
        <item x="297"/>
        <item x="390"/>
        <item x="442"/>
        <item x="73"/>
        <item x="413"/>
        <item x="248"/>
        <item x="14"/>
        <item x="447"/>
        <item x="80"/>
        <item x="156"/>
        <item x="345"/>
        <item x="310"/>
        <item x="142"/>
        <item x="74"/>
        <item x="254"/>
        <item x="62"/>
        <item x="451"/>
        <item x="11"/>
        <item x="522"/>
        <item x="274"/>
        <item x="149"/>
        <item x="429"/>
        <item x="417"/>
        <item x="71"/>
        <item x="42"/>
        <item x="122"/>
        <item x="434"/>
        <item x="3"/>
        <item x="171"/>
        <item x="240"/>
        <item x="154"/>
        <item x="424"/>
        <item x="507"/>
        <item x="391"/>
        <item x="44"/>
        <item x="252"/>
        <item x="411"/>
        <item x="32"/>
        <item x="183"/>
        <item x="271"/>
        <item x="21"/>
        <item x="515"/>
        <item x="448"/>
        <item x="72"/>
        <item x="486"/>
        <item x="51"/>
        <item x="184"/>
        <item x="202"/>
        <item x="5"/>
        <item x="389"/>
        <item x="18"/>
        <item x="478"/>
        <item x="291"/>
        <item x="201"/>
        <item x="106"/>
        <item x="181"/>
        <item x="283"/>
        <item x="129"/>
        <item x="258"/>
        <item x="494"/>
        <item x="425"/>
        <item x="368"/>
        <item x="341"/>
        <item x="499"/>
        <item x="423"/>
        <item x="348"/>
        <item x="127"/>
        <item x="12"/>
        <item x="294"/>
        <item x="314"/>
        <item x="474"/>
        <item x="281"/>
        <item x="475"/>
        <item x="144"/>
        <item x="91"/>
        <item x="437"/>
        <item x="400"/>
        <item x="387"/>
        <item x="182"/>
        <item x="194"/>
        <item x="126"/>
        <item x="66"/>
        <item x="518"/>
        <item x="322"/>
        <item x="372"/>
        <item x="402"/>
        <item x="476"/>
        <item x="470"/>
        <item x="155"/>
        <item x="492"/>
        <item x="58"/>
        <item x="196"/>
        <item x="503"/>
        <item x="168"/>
        <item x="410"/>
        <item x="64"/>
        <item x="308"/>
        <item x="139"/>
        <item x="178"/>
        <item x="132"/>
        <item x="460"/>
        <item x="125"/>
        <item x="225"/>
        <item x="92"/>
        <item x="105"/>
        <item x="237"/>
        <item x="70"/>
        <item x="270"/>
        <item x="309"/>
        <item x="419"/>
        <item x="343"/>
        <item x="205"/>
        <item x="27"/>
        <item x="63"/>
        <item x="1"/>
        <item x="312"/>
        <item x="24"/>
        <item x="302"/>
        <item x="193"/>
        <item x="264"/>
        <item x="500"/>
        <item x="67"/>
        <item x="163"/>
        <item x="47"/>
        <item x="430"/>
        <item x="505"/>
        <item x="217"/>
        <item x="269"/>
        <item x="327"/>
        <item x="148"/>
        <item x="253"/>
        <item x="304"/>
        <item x="87"/>
        <item x="462"/>
        <item x="290"/>
        <item x="158"/>
        <item x="523"/>
        <item x="43"/>
        <item x="329"/>
        <item x="41"/>
        <item x="25"/>
        <item x="487"/>
        <item x="379"/>
        <item x="57"/>
        <item x="190"/>
        <item x="36"/>
        <item x="231"/>
        <item x="175"/>
        <item x="349"/>
        <item x="498"/>
        <item x="83"/>
        <item x="174"/>
        <item x="482"/>
        <item x="185"/>
        <item x="243"/>
        <item x="189"/>
        <item x="226"/>
        <item x="15"/>
        <item x="489"/>
        <item x="128"/>
        <item x="78"/>
        <item x="450"/>
        <item x="162"/>
        <item x="53"/>
        <item x="176"/>
        <item x="117"/>
        <item x="160"/>
        <item x="232"/>
        <item x="377"/>
        <item x="521"/>
        <item x="215"/>
        <item x="293"/>
        <item x="131"/>
        <item x="146"/>
        <item x="449"/>
        <item x="426"/>
        <item x="351"/>
        <item x="362"/>
        <item x="428"/>
        <item x="273"/>
        <item x="216"/>
        <item x="520"/>
        <item x="514"/>
        <item x="375"/>
        <item x="298"/>
        <item x="279"/>
        <item x="286"/>
        <item x="481"/>
        <item x="385"/>
        <item x="408"/>
        <item x="296"/>
        <item x="295"/>
        <item x="116"/>
        <item x="115"/>
        <item x="353"/>
        <item x="357"/>
        <item x="93"/>
        <item x="246"/>
        <item x="418"/>
        <item x="359"/>
        <item x="364"/>
        <item x="228"/>
        <item x="110"/>
        <item x="365"/>
        <item x="371"/>
        <item x="179"/>
        <item x="141"/>
        <item x="306"/>
        <item x="431"/>
        <item x="512"/>
        <item x="416"/>
        <item x="262"/>
        <item x="361"/>
        <item x="299"/>
        <item x="354"/>
        <item x="145"/>
        <item x="436"/>
        <item x="31"/>
        <item x="319"/>
        <item x="259"/>
        <item x="95"/>
        <item x="399"/>
        <item x="446"/>
        <item x="457"/>
        <item x="98"/>
        <item x="177"/>
        <item x="207"/>
        <item x="440"/>
        <item x="346"/>
        <item x="292"/>
        <item x="501"/>
        <item x="502"/>
        <item x="506"/>
        <item x="266"/>
        <item x="336"/>
        <item x="38"/>
        <item x="287"/>
        <item x="256"/>
        <item x="330"/>
        <item x="111"/>
        <item x="347"/>
        <item x="89"/>
        <item x="238"/>
        <item x="7"/>
        <item x="414"/>
        <item x="438"/>
        <item x="422"/>
        <item x="455"/>
        <item x="459"/>
        <item x="257"/>
        <item x="69"/>
        <item x="13"/>
        <item x="218"/>
        <item x="490"/>
        <item x="289"/>
        <item x="484"/>
        <item x="108"/>
        <item x="384"/>
        <item x="513"/>
        <item x="282"/>
        <item x="120"/>
        <item x="453"/>
        <item x="20"/>
        <item x="34"/>
        <item x="433"/>
        <item x="134"/>
        <item x="485"/>
        <item x="188"/>
        <item x="331"/>
        <item x="230"/>
        <item x="278"/>
        <item x="107"/>
        <item x="9"/>
        <item x="473"/>
        <item x="491"/>
        <item x="37"/>
        <item x="369"/>
        <item x="320"/>
        <item x="394"/>
        <item x="488"/>
        <item x="234"/>
        <item x="393"/>
        <item x="441"/>
        <item x="221"/>
        <item x="50"/>
        <item x="239"/>
        <item x="170"/>
        <item x="344"/>
        <item x="213"/>
        <item x="55"/>
        <item x="123"/>
        <item x="519"/>
        <item x="360"/>
        <item x="153"/>
        <item x="119"/>
        <item x="17"/>
        <item x="54"/>
        <item x="464"/>
        <item x="452"/>
        <item x="151"/>
        <item x="200"/>
        <item x="305"/>
        <item x="363"/>
        <item x="203"/>
        <item x="276"/>
        <item x="61"/>
        <item x="242"/>
        <item x="0"/>
        <item x="427"/>
        <item x="10"/>
        <item x="219"/>
        <item x="472"/>
        <item x="206"/>
        <item x="172"/>
        <item x="477"/>
        <item x="301"/>
        <item x="265"/>
        <item x="311"/>
        <item x="420"/>
        <item x="272"/>
        <item x="325"/>
        <item x="516"/>
        <item x="465"/>
        <item x="483"/>
        <item x="461"/>
        <item x="235"/>
        <item x="388"/>
        <item x="143"/>
        <item x="358"/>
        <item x="288"/>
        <item x="195"/>
        <item x="81"/>
        <item x="378"/>
        <item x="260"/>
        <item x="333"/>
        <item x="280"/>
        <item x="376"/>
        <item x="169"/>
        <item x="315"/>
        <item x="97"/>
        <item x="121"/>
        <item x="45"/>
        <item x="263"/>
        <item x="374"/>
        <item x="380"/>
        <item x="356"/>
        <item x="90"/>
        <item x="396"/>
        <item x="102"/>
        <item x="466"/>
        <item x="285"/>
        <item x="65"/>
        <item x="6"/>
        <item x="233"/>
        <item x="421"/>
        <item x="197"/>
        <item x="255"/>
        <item x="77"/>
        <item x="480"/>
        <item x="445"/>
        <item x="40"/>
        <item x="508"/>
        <item x="510"/>
        <item x="504"/>
        <item x="19"/>
        <item x="267"/>
        <item x="373"/>
        <item x="338"/>
        <item x="334"/>
        <item x="94"/>
        <item x="140"/>
        <item x="229"/>
        <item x="199"/>
        <item x="397"/>
        <item x="222"/>
        <item x="214"/>
        <item x="337"/>
        <item x="350"/>
        <item x="303"/>
        <item x="60"/>
        <item x="317"/>
        <item x="412"/>
        <item x="435"/>
        <item x="39"/>
        <item x="517"/>
        <item x="159"/>
        <item x="187"/>
        <item x="328"/>
        <item x="30"/>
        <item x="28"/>
        <item x="316"/>
        <item x="335"/>
        <item x="211"/>
        <item x="220"/>
        <item x="324"/>
        <item x="415"/>
        <item x="4"/>
        <item x="209"/>
        <item x="496"/>
        <item x="511"/>
        <item x="96"/>
        <item x="124"/>
        <item x="236"/>
        <item x="35"/>
        <item x="186"/>
        <item x="432"/>
        <item x="398"/>
        <item x="157"/>
        <item x="85"/>
        <item x="227"/>
        <item x="251"/>
        <item x="29"/>
        <item x="224"/>
        <item x="321"/>
        <item x="479"/>
        <item x="26"/>
        <item x="23"/>
        <item x="313"/>
        <item x="370"/>
        <item x="307"/>
        <item x="152"/>
        <item x="247"/>
        <item x="150"/>
        <item x="147"/>
        <item x="86"/>
        <item x="495"/>
        <item x="469"/>
        <item x="509"/>
        <item x="48"/>
        <item x="355"/>
        <item x="59"/>
        <item x="208"/>
        <item x="300"/>
        <item x="471"/>
        <item x="167"/>
        <item x="46"/>
        <item x="165"/>
        <item x="382"/>
        <item x="210"/>
        <item x="76"/>
        <item x="130"/>
        <item x="401"/>
        <item x="161"/>
        <item x="406"/>
        <item x="173"/>
        <item x="366"/>
        <item x="212"/>
        <item x="103"/>
        <item x="16"/>
        <item x="164"/>
        <item x="405"/>
        <item x="467"/>
        <item x="339"/>
        <item x="261"/>
        <item x="88"/>
        <item x="8"/>
        <item x="192"/>
        <item x="458"/>
        <item x="2"/>
        <item x="112"/>
        <item x="75"/>
        <item x="166"/>
        <item x="456"/>
        <item x="250"/>
        <item x="135"/>
        <item x="443"/>
        <item x="275"/>
        <item x="82"/>
        <item x="223"/>
        <item x="468"/>
        <item x="352"/>
        <item x="268"/>
        <item x="340"/>
        <item x="56"/>
        <item x="100"/>
        <item x="332"/>
        <item x="138"/>
        <item x="133"/>
        <item x="113"/>
        <item x="284"/>
        <item x="114"/>
        <item x="342"/>
        <item x="439"/>
        <item x="381"/>
        <item x="79"/>
        <item x="198"/>
        <item x="326"/>
        <item x="323"/>
        <item x="22"/>
        <item x="99"/>
        <item x="383"/>
        <item x="245"/>
        <item x="109"/>
        <item x="392"/>
        <item x="49"/>
        <item t="default"/>
      </items>
    </pivotField>
    <pivotField axis="axisRow" showAll="0">
      <items count="21">
        <item x="7"/>
        <item x="10"/>
        <item x="15"/>
        <item x="16"/>
        <item x="0"/>
        <item x="13"/>
        <item x="9"/>
        <item x="17"/>
        <item x="8"/>
        <item x="4"/>
        <item x="3"/>
        <item x="1"/>
        <item x="2"/>
        <item x="11"/>
        <item x="19"/>
        <item x="14"/>
        <item x="6"/>
        <item x="18"/>
        <item x="5"/>
        <item x="12"/>
        <item t="default"/>
      </items>
    </pivotField>
    <pivotField showAll="0">
      <items count="5">
        <item x="3"/>
        <item x="2"/>
        <item x="1"/>
        <item x="0"/>
        <item t="default"/>
      </items>
    </pivotField>
    <pivotField showAll="0"/>
    <pivotField showAll="0"/>
    <pivotField dataField="1" showAll="0"/>
    <pivotField showAll="0"/>
    <pivotField dataField="1" showAll="0"/>
    <pivotField showAll="0"/>
    <pivotField showAll="0">
      <items count="511">
        <item x="180"/>
        <item x="77"/>
        <item x="256"/>
        <item x="376"/>
        <item x="78"/>
        <item x="278"/>
        <item x="156"/>
        <item x="50"/>
        <item x="428"/>
        <item x="132"/>
        <item x="277"/>
        <item x="76"/>
        <item x="255"/>
        <item x="352"/>
        <item x="133"/>
        <item x="131"/>
        <item x="253"/>
        <item x="404"/>
        <item x="130"/>
        <item x="379"/>
        <item x="254"/>
        <item x="279"/>
        <item x="23"/>
        <item x="485"/>
        <item x="378"/>
        <item x="329"/>
        <item x="484"/>
        <item x="48"/>
        <item x="481"/>
        <item x="230"/>
        <item x="229"/>
        <item x="206"/>
        <item x="374"/>
        <item x="328"/>
        <item x="129"/>
        <item x="375"/>
        <item x="403"/>
        <item x="402"/>
        <item x="26"/>
        <item x="377"/>
        <item x="49"/>
        <item x="22"/>
        <item x="507"/>
        <item x="179"/>
        <item x="483"/>
        <item x="250"/>
        <item x="427"/>
        <item x="25"/>
        <item x="480"/>
        <item x="351"/>
        <item x="479"/>
        <item x="454"/>
        <item x="252"/>
        <item x="154"/>
        <item x="452"/>
        <item x="482"/>
        <item x="455"/>
        <item x="372"/>
        <item x="508"/>
        <item x="207"/>
        <item x="74"/>
        <item x="326"/>
        <item x="227"/>
        <item x="105"/>
        <item x="251"/>
        <item x="477"/>
        <item x="106"/>
        <item x="24"/>
        <item x="373"/>
        <item x="73"/>
        <item x="422"/>
        <item x="276"/>
        <item x="509"/>
        <item x="401"/>
        <item x="426"/>
        <item x="204"/>
        <item x="478"/>
        <item x="371"/>
        <item x="75"/>
        <item x="450"/>
        <item x="205"/>
        <item x="350"/>
        <item x="400"/>
        <item x="203"/>
        <item x="101"/>
        <item x="453"/>
        <item x="397"/>
        <item x="226"/>
        <item x="327"/>
        <item x="504"/>
        <item x="228"/>
        <item x="304"/>
        <item x="303"/>
        <item x="128"/>
        <item x="451"/>
        <item x="425"/>
        <item x="104"/>
        <item x="424"/>
        <item x="475"/>
        <item x="370"/>
        <item x="103"/>
        <item x="302"/>
        <item x="423"/>
        <item x="275"/>
        <item x="305"/>
        <item x="348"/>
        <item x="72"/>
        <item x="274"/>
        <item x="155"/>
        <item x="201"/>
        <item x="349"/>
        <item x="449"/>
        <item x="247"/>
        <item x="506"/>
        <item x="46"/>
        <item x="505"/>
        <item x="16"/>
        <item x="447"/>
        <item x="153"/>
        <item x="369"/>
        <item x="448"/>
        <item x="500"/>
        <item x="102"/>
        <item x="443"/>
        <item x="19"/>
        <item x="471"/>
        <item x="472"/>
        <item x="272"/>
        <item x="149"/>
        <item x="299"/>
        <item x="421"/>
        <item x="224"/>
        <item x="367"/>
        <item x="497"/>
        <item x="323"/>
        <item x="273"/>
        <item x="127"/>
        <item x="21"/>
        <item x="177"/>
        <item x="415"/>
        <item x="399"/>
        <item x="417"/>
        <item x="20"/>
        <item x="398"/>
        <item x="151"/>
        <item x="249"/>
        <item x="321"/>
        <item x="419"/>
        <item x="248"/>
        <item x="391"/>
        <item x="473"/>
        <item x="320"/>
        <item x="202"/>
        <item x="269"/>
        <item x="70"/>
        <item x="270"/>
        <item x="64"/>
        <item x="71"/>
        <item x="66"/>
        <item x="222"/>
        <item x="301"/>
        <item x="69"/>
        <item x="124"/>
        <item x="319"/>
        <item x="347"/>
        <item x="284"/>
        <item x="469"/>
        <item x="324"/>
        <item x="474"/>
        <item x="420"/>
        <item x="499"/>
        <item x="176"/>
        <item x="63"/>
        <item x="468"/>
        <item x="173"/>
        <item x="225"/>
        <item x="325"/>
        <item x="178"/>
        <item x="442"/>
        <item x="445"/>
        <item x="300"/>
        <item x="100"/>
        <item x="109"/>
        <item x="501"/>
        <item x="344"/>
        <item x="363"/>
        <item x="470"/>
        <item x="476"/>
        <item x="322"/>
        <item x="368"/>
        <item x="97"/>
        <item x="298"/>
        <item x="394"/>
        <item x="465"/>
        <item x="393"/>
        <item x="47"/>
        <item x="502"/>
        <item x="152"/>
        <item x="142"/>
        <item x="92"/>
        <item x="219"/>
        <item x="361"/>
        <item x="171"/>
        <item x="290"/>
        <item x="200"/>
        <item x="414"/>
        <item x="503"/>
        <item x="99"/>
        <item x="41"/>
        <item x="147"/>
        <item x="122"/>
        <item x="282"/>
        <item x="175"/>
        <item x="338"/>
        <item x="150"/>
        <item x="498"/>
        <item x="121"/>
        <item x="210"/>
        <item x="395"/>
        <item x="464"/>
        <item x="446"/>
        <item x="125"/>
        <item x="119"/>
        <item x="396"/>
        <item x="62"/>
        <item x="295"/>
        <item x="189"/>
        <item x="123"/>
        <item x="146"/>
        <item x="296"/>
        <item x="294"/>
        <item x="291"/>
        <item x="416"/>
        <item x="96"/>
        <item x="220"/>
        <item x="292"/>
        <item x="418"/>
        <item x="268"/>
        <item x="285"/>
        <item x="346"/>
        <item x="467"/>
        <item x="411"/>
        <item x="148"/>
        <item x="357"/>
        <item x="198"/>
        <item x="168"/>
        <item x="293"/>
        <item x="297"/>
        <item x="58"/>
        <item x="199"/>
        <item x="68"/>
        <item x="271"/>
        <item x="95"/>
        <item x="172"/>
        <item x="116"/>
        <item x="145"/>
        <item x="315"/>
        <item x="126"/>
        <item x="98"/>
        <item x="233"/>
        <item x="289"/>
        <item x="17"/>
        <item x="67"/>
        <item x="366"/>
        <item x="140"/>
        <item x="409"/>
        <item x="94"/>
        <item x="385"/>
        <item x="345"/>
        <item x="195"/>
        <item x="337"/>
        <item x="185"/>
        <item x="245"/>
        <item x="232"/>
        <item x="341"/>
        <item x="44"/>
        <item x="306"/>
        <item x="197"/>
        <item x="18"/>
        <item x="144"/>
        <item x="342"/>
        <item x="15"/>
        <item x="12"/>
        <item x="444"/>
        <item x="174"/>
        <item x="486"/>
        <item x="364"/>
        <item x="264"/>
        <item x="221"/>
        <item x="463"/>
        <item x="246"/>
        <item x="311"/>
        <item x="335"/>
        <item x="332"/>
        <item x="339"/>
        <item x="330"/>
        <item x="439"/>
        <item x="143"/>
        <item x="436"/>
        <item x="466"/>
        <item x="260"/>
        <item x="61"/>
        <item x="169"/>
        <item x="136"/>
        <item x="435"/>
        <item x="267"/>
        <item x="287"/>
        <item x="196"/>
        <item x="243"/>
        <item x="343"/>
        <item x="460"/>
        <item x="286"/>
        <item x="288"/>
        <item x="2"/>
        <item x="118"/>
        <item x="191"/>
        <item x="441"/>
        <item x="36"/>
        <item x="456"/>
        <item x="318"/>
        <item x="223"/>
        <item x="160"/>
        <item x="13"/>
        <item x="317"/>
        <item x="496"/>
        <item x="167"/>
        <item x="170"/>
        <item x="283"/>
        <item x="390"/>
        <item x="356"/>
        <item x="39"/>
        <item x="458"/>
        <item x="45"/>
        <item x="492"/>
        <item x="457"/>
        <item x="216"/>
        <item x="281"/>
        <item x="440"/>
        <item x="429"/>
        <item x="461"/>
        <item x="244"/>
        <item x="239"/>
        <item x="234"/>
        <item x="459"/>
        <item x="158"/>
        <item x="165"/>
        <item x="93"/>
        <item x="412"/>
        <item x="336"/>
        <item x="387"/>
        <item x="212"/>
        <item x="392"/>
        <item x="86"/>
        <item x="141"/>
        <item x="194"/>
        <item x="383"/>
        <item x="316"/>
        <item x="406"/>
        <item x="495"/>
        <item x="365"/>
        <item x="139"/>
        <item x="166"/>
        <item x="257"/>
        <item x="1"/>
        <item x="114"/>
        <item x="494"/>
        <item x="182"/>
        <item x="266"/>
        <item x="431"/>
        <item x="242"/>
        <item x="120"/>
        <item x="43"/>
        <item x="462"/>
        <item x="65"/>
        <item x="91"/>
        <item x="107"/>
        <item x="340"/>
        <item x="488"/>
        <item x="240"/>
        <item x="27"/>
        <item x="413"/>
        <item x="35"/>
        <item x="333"/>
        <item x="487"/>
        <item x="90"/>
        <item x="407"/>
        <item x="159"/>
        <item x="181"/>
        <item x="490"/>
        <item x="193"/>
        <item x="410"/>
        <item x="491"/>
        <item x="238"/>
        <item x="389"/>
        <item x="310"/>
        <item x="30"/>
        <item x="265"/>
        <item x="331"/>
        <item x="84"/>
        <item x="190"/>
        <item x="115"/>
        <item x="438"/>
        <item x="162"/>
        <item x="54"/>
        <item x="355"/>
        <item x="14"/>
        <item x="313"/>
        <item x="334"/>
        <item x="408"/>
        <item x="362"/>
        <item x="85"/>
        <item x="280"/>
        <item x="34"/>
        <item x="81"/>
        <item x="163"/>
        <item x="259"/>
        <item x="187"/>
        <item x="262"/>
        <item x="211"/>
        <item x="218"/>
        <item x="59"/>
        <item x="236"/>
        <item x="489"/>
        <item x="60"/>
        <item x="241"/>
        <item x="192"/>
        <item x="186"/>
        <item x="237"/>
        <item x="164"/>
        <item x="388"/>
        <item x="314"/>
        <item x="42"/>
        <item x="215"/>
        <item x="359"/>
        <item x="134"/>
        <item x="493"/>
        <item x="434"/>
        <item x="113"/>
        <item x="137"/>
        <item x="117"/>
        <item x="214"/>
        <item x="263"/>
        <item x="235"/>
        <item x="437"/>
        <item x="261"/>
        <item x="386"/>
        <item x="111"/>
        <item x="188"/>
        <item x="32"/>
        <item x="358"/>
        <item x="138"/>
        <item x="213"/>
        <item x="6"/>
        <item x="40"/>
        <item x="432"/>
        <item x="11"/>
        <item x="217"/>
        <item x="161"/>
        <item x="3"/>
        <item x="360"/>
        <item x="381"/>
        <item x="380"/>
        <item x="112"/>
        <item x="384"/>
        <item x="88"/>
        <item x="433"/>
        <item x="308"/>
        <item x="0"/>
        <item x="312"/>
        <item x="135"/>
        <item x="57"/>
        <item x="110"/>
        <item x="33"/>
        <item x="7"/>
        <item x="405"/>
        <item x="184"/>
        <item x="307"/>
        <item x="89"/>
        <item x="10"/>
        <item x="9"/>
        <item x="430"/>
        <item x="38"/>
        <item x="83"/>
        <item x="309"/>
        <item x="231"/>
        <item x="56"/>
        <item x="55"/>
        <item x="258"/>
        <item x="37"/>
        <item x="4"/>
        <item x="354"/>
        <item x="51"/>
        <item x="8"/>
        <item x="5"/>
        <item x="52"/>
        <item x="31"/>
        <item x="208"/>
        <item x="87"/>
        <item x="53"/>
        <item x="382"/>
        <item x="183"/>
        <item x="108"/>
        <item x="209"/>
        <item x="353"/>
        <item x="82"/>
        <item x="157"/>
        <item x="29"/>
        <item x="28"/>
        <item x="80"/>
        <item x="79"/>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4">
    <i>
      <x/>
    </i>
    <i i="1">
      <x v="1"/>
    </i>
    <i i="2">
      <x v="2"/>
    </i>
    <i i="3">
      <x v="3"/>
    </i>
  </colItems>
  <dataFields count="4">
    <dataField name="Sum of Mins" fld="5" baseField="0" baseItem="0"/>
    <dataField name="Average of Mins2" fld="5" subtotal="average" baseField="1" baseItem="0"/>
    <dataField name="Sum of Passes_Attempted" fld="7" baseField="0" baseItem="0"/>
    <dataField name="Average of Passes_Attempted2" fld="7" subtotal="average" baseField="1" baseItem="0" numFmtId="2"/>
  </dataFields>
  <formats count="1">
    <format dxfId="2">
      <pivotArea field="0"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FEF28C5C-D473-48D0-8DDE-E8CF54C20F3C}" sourceName="Position">
  <pivotTables>
    <pivotTable tabId="3" name="PivotTable3"/>
  </pivotTables>
  <data>
    <tabular pivotCacheId="1675877018">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F5DA62B8-47FB-4415-AE74-3ED92020104E}" cache="Slicer_Position" caption="Position"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
  <sheetViews>
    <sheetView tabSelected="1" workbookViewId="0">
      <selection activeCell="B16" sqref="B16"/>
    </sheetView>
  </sheetViews>
  <sheetFormatPr defaultRowHeight="14.4" x14ac:dyDescent="0.3"/>
  <cols>
    <col min="2" max="2" width="118" customWidth="1"/>
  </cols>
  <sheetData>
    <row r="2" spans="1:3" x14ac:dyDescent="0.3">
      <c r="A2" t="s">
        <v>558</v>
      </c>
      <c r="B2" s="2" t="s">
        <v>18</v>
      </c>
      <c r="C2" s="2" t="s">
        <v>559</v>
      </c>
    </row>
    <row r="3" spans="1:3" x14ac:dyDescent="0.3">
      <c r="B3" t="s">
        <v>560</v>
      </c>
      <c r="C3" t="s">
        <v>2</v>
      </c>
    </row>
    <row r="4" spans="1:3" x14ac:dyDescent="0.3">
      <c r="B4" t="s">
        <v>561</v>
      </c>
      <c r="C4" t="s">
        <v>1</v>
      </c>
    </row>
    <row r="5" spans="1:3" x14ac:dyDescent="0.3">
      <c r="B5" t="s">
        <v>562</v>
      </c>
    </row>
    <row r="6" spans="1:3" x14ac:dyDescent="0.3">
      <c r="B6" t="s">
        <v>563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52B46-04D3-4DBD-BC80-1E2E537002BA}">
  <dimension ref="A1:A5"/>
  <sheetViews>
    <sheetView workbookViewId="0">
      <selection activeCell="F23" sqref="F23"/>
    </sheetView>
  </sheetViews>
  <sheetFormatPr defaultRowHeight="14.4" x14ac:dyDescent="0.3"/>
  <sheetData>
    <row r="1" spans="1:1" x14ac:dyDescent="0.3">
      <c r="A1" t="s">
        <v>2</v>
      </c>
    </row>
    <row r="2" spans="1:1" x14ac:dyDescent="0.3">
      <c r="A2" t="s">
        <v>11</v>
      </c>
    </row>
    <row r="3" spans="1:1" x14ac:dyDescent="0.3">
      <c r="A3" t="s">
        <v>13</v>
      </c>
    </row>
    <row r="4" spans="1:1" x14ac:dyDescent="0.3">
      <c r="A4" t="s">
        <v>15</v>
      </c>
    </row>
    <row r="5" spans="1:1" x14ac:dyDescent="0.3">
      <c r="A5"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27BFF-A572-440A-B7A6-BF81A028A10F}">
  <dimension ref="A1:R24"/>
  <sheetViews>
    <sheetView workbookViewId="0">
      <selection activeCell="A6" sqref="A6"/>
    </sheetView>
  </sheetViews>
  <sheetFormatPr defaultRowHeight="14.4" x14ac:dyDescent="0.3"/>
  <cols>
    <col min="1" max="1" width="23.88671875" bestFit="1" customWidth="1"/>
    <col min="2" max="2" width="11.5546875" bestFit="1" customWidth="1"/>
    <col min="3" max="3" width="15.77734375" bestFit="1" customWidth="1"/>
    <col min="4" max="4" width="23.33203125" bestFit="1" customWidth="1"/>
    <col min="5" max="5" width="27.5546875" bestFit="1" customWidth="1"/>
    <col min="6" max="6" width="22.33203125" bestFit="1" customWidth="1"/>
    <col min="7" max="7" width="12.5546875" bestFit="1" customWidth="1"/>
    <col min="8" max="8" width="11.5546875" bestFit="1" customWidth="1"/>
    <col min="9" max="9" width="15.77734375" bestFit="1" customWidth="1"/>
    <col min="10" max="10" width="23.33203125" bestFit="1" customWidth="1"/>
    <col min="11" max="11" width="27.5546875" bestFit="1" customWidth="1"/>
    <col min="13" max="13" width="23.88671875" bestFit="1" customWidth="1"/>
    <col min="14" max="14" width="15.5546875" bestFit="1" customWidth="1"/>
    <col min="15" max="15" width="4" bestFit="1" customWidth="1"/>
    <col min="16" max="16" width="3.33203125" bestFit="1" customWidth="1"/>
    <col min="17" max="17" width="4" bestFit="1" customWidth="1"/>
    <col min="18" max="18" width="10.77734375" bestFit="1" customWidth="1"/>
    <col min="21" max="21" width="26.6640625" bestFit="1" customWidth="1"/>
    <col min="22" max="22" width="13.88671875" bestFit="1" customWidth="1"/>
    <col min="23" max="23" width="10.6640625" bestFit="1" customWidth="1"/>
  </cols>
  <sheetData>
    <row r="1" spans="1:18" ht="55.8" customHeight="1" x14ac:dyDescent="0.3">
      <c r="G1" s="3" t="s">
        <v>1</v>
      </c>
      <c r="H1" t="s">
        <v>205</v>
      </c>
    </row>
    <row r="2" spans="1:18" x14ac:dyDescent="0.3">
      <c r="A2" s="3" t="s">
        <v>564</v>
      </c>
      <c r="B2" t="s">
        <v>567</v>
      </c>
      <c r="C2" t="s">
        <v>568</v>
      </c>
      <c r="D2" t="s">
        <v>569</v>
      </c>
      <c r="E2" t="s">
        <v>570</v>
      </c>
      <c r="M2" s="3" t="s">
        <v>566</v>
      </c>
      <c r="N2" s="3" t="s">
        <v>572</v>
      </c>
    </row>
    <row r="3" spans="1:18" x14ac:dyDescent="0.3">
      <c r="A3" s="4" t="s">
        <v>205</v>
      </c>
      <c r="B3" s="5">
        <v>37453</v>
      </c>
      <c r="C3" s="5">
        <v>1291.4827586206898</v>
      </c>
      <c r="D3" s="5">
        <v>21291</v>
      </c>
      <c r="E3" s="6">
        <v>734.17241379310349</v>
      </c>
      <c r="G3" s="3" t="s">
        <v>564</v>
      </c>
      <c r="H3" t="s">
        <v>567</v>
      </c>
      <c r="I3" t="s">
        <v>568</v>
      </c>
      <c r="J3" t="s">
        <v>569</v>
      </c>
      <c r="K3" t="s">
        <v>570</v>
      </c>
      <c r="M3" s="3" t="s">
        <v>564</v>
      </c>
      <c r="N3" t="s">
        <v>17</v>
      </c>
      <c r="O3" t="s">
        <v>15</v>
      </c>
      <c r="P3" t="s">
        <v>13</v>
      </c>
      <c r="Q3" t="s">
        <v>11</v>
      </c>
      <c r="R3" t="s">
        <v>565</v>
      </c>
    </row>
    <row r="4" spans="1:18" x14ac:dyDescent="0.3">
      <c r="A4" s="4" t="s">
        <v>289</v>
      </c>
      <c r="B4" s="5">
        <v>37532</v>
      </c>
      <c r="C4" s="5">
        <v>1563.8333333333333</v>
      </c>
      <c r="D4" s="5">
        <v>16556</v>
      </c>
      <c r="E4" s="6">
        <v>689.83333333333337</v>
      </c>
      <c r="G4" s="4" t="s">
        <v>17</v>
      </c>
      <c r="H4" s="5">
        <v>13364</v>
      </c>
      <c r="I4" s="5">
        <v>1214.909090909091</v>
      </c>
      <c r="J4" s="5">
        <v>9047</v>
      </c>
      <c r="K4" s="6">
        <v>822.4545454545455</v>
      </c>
      <c r="M4" s="4" t="s">
        <v>205</v>
      </c>
      <c r="N4" s="5">
        <v>11</v>
      </c>
      <c r="O4" s="5">
        <v>8</v>
      </c>
      <c r="P4" s="5">
        <v>3</v>
      </c>
      <c r="Q4" s="5">
        <v>7</v>
      </c>
      <c r="R4" s="5">
        <v>29</v>
      </c>
    </row>
    <row r="5" spans="1:18" x14ac:dyDescent="0.3">
      <c r="A5" s="4" t="s">
        <v>421</v>
      </c>
      <c r="B5" s="5">
        <v>37576</v>
      </c>
      <c r="C5" s="5">
        <v>1391.7037037037037</v>
      </c>
      <c r="D5" s="5">
        <v>19456</v>
      </c>
      <c r="E5" s="6">
        <v>720.59259259259261</v>
      </c>
      <c r="G5" s="4" t="s">
        <v>15</v>
      </c>
      <c r="H5" s="5">
        <v>10913</v>
      </c>
      <c r="I5" s="5">
        <v>1364.125</v>
      </c>
      <c r="J5" s="5">
        <v>4109</v>
      </c>
      <c r="K5" s="6">
        <v>513.625</v>
      </c>
      <c r="M5" s="4" t="s">
        <v>289</v>
      </c>
      <c r="N5" s="5">
        <v>7</v>
      </c>
      <c r="O5" s="5">
        <v>8</v>
      </c>
      <c r="P5" s="5">
        <v>1</v>
      </c>
      <c r="Q5" s="5">
        <v>8</v>
      </c>
      <c r="R5" s="5">
        <v>24</v>
      </c>
    </row>
    <row r="6" spans="1:18" x14ac:dyDescent="0.3">
      <c r="A6" s="4" t="s">
        <v>448</v>
      </c>
      <c r="B6" s="5">
        <v>37620</v>
      </c>
      <c r="C6" s="5">
        <v>1504.8</v>
      </c>
      <c r="D6" s="5">
        <v>15043</v>
      </c>
      <c r="E6" s="6">
        <v>601.72</v>
      </c>
      <c r="G6" s="4" t="s">
        <v>13</v>
      </c>
      <c r="H6" s="5">
        <v>3417</v>
      </c>
      <c r="I6" s="5">
        <v>1139</v>
      </c>
      <c r="J6" s="5">
        <v>1234</v>
      </c>
      <c r="K6" s="6">
        <v>411.33333333333331</v>
      </c>
      <c r="M6" s="4" t="s">
        <v>421</v>
      </c>
      <c r="N6" s="5">
        <v>10</v>
      </c>
      <c r="O6" s="5">
        <v>8</v>
      </c>
      <c r="P6" s="5">
        <v>2</v>
      </c>
      <c r="Q6" s="5">
        <v>7</v>
      </c>
      <c r="R6" s="5">
        <v>27</v>
      </c>
    </row>
    <row r="7" spans="1:18" x14ac:dyDescent="0.3">
      <c r="A7" s="4" t="s">
        <v>10</v>
      </c>
      <c r="B7" s="5">
        <v>37510</v>
      </c>
      <c r="C7" s="5">
        <v>1389.2592592592594</v>
      </c>
      <c r="D7" s="5">
        <v>25151</v>
      </c>
      <c r="E7" s="6">
        <v>931.51851851851848</v>
      </c>
      <c r="G7" s="4" t="s">
        <v>11</v>
      </c>
      <c r="H7" s="5">
        <v>9759</v>
      </c>
      <c r="I7" s="5">
        <v>1394.1428571428571</v>
      </c>
      <c r="J7" s="5">
        <v>6901</v>
      </c>
      <c r="K7" s="6">
        <v>985.85714285714289</v>
      </c>
      <c r="M7" s="4" t="s">
        <v>448</v>
      </c>
      <c r="N7" s="5">
        <v>8</v>
      </c>
      <c r="O7" s="5">
        <v>6</v>
      </c>
      <c r="P7" s="5">
        <v>3</v>
      </c>
      <c r="Q7" s="5">
        <v>8</v>
      </c>
      <c r="R7" s="5">
        <v>25</v>
      </c>
    </row>
    <row r="8" spans="1:18" x14ac:dyDescent="0.3">
      <c r="A8" s="4" t="s">
        <v>368</v>
      </c>
      <c r="B8" s="5">
        <v>37594</v>
      </c>
      <c r="C8" s="5">
        <v>1566.4166666666667</v>
      </c>
      <c r="D8" s="5">
        <v>15092</v>
      </c>
      <c r="E8" s="6">
        <v>628.83333333333337</v>
      </c>
      <c r="G8" s="4" t="s">
        <v>565</v>
      </c>
      <c r="H8" s="5">
        <v>37453</v>
      </c>
      <c r="I8" s="5">
        <v>1291.4827586206898</v>
      </c>
      <c r="J8" s="5">
        <v>21291</v>
      </c>
      <c r="K8" s="6">
        <v>734.17241379310349</v>
      </c>
      <c r="M8" s="4" t="s">
        <v>10</v>
      </c>
      <c r="N8" s="5">
        <v>10</v>
      </c>
      <c r="O8" s="5">
        <v>7</v>
      </c>
      <c r="P8" s="5">
        <v>3</v>
      </c>
      <c r="Q8" s="5">
        <v>7</v>
      </c>
      <c r="R8" s="5">
        <v>27</v>
      </c>
    </row>
    <row r="9" spans="1:18" x14ac:dyDescent="0.3">
      <c r="A9" s="4" t="s">
        <v>259</v>
      </c>
      <c r="B9" s="5">
        <v>37600</v>
      </c>
      <c r="C9" s="5">
        <v>1296.5517241379309</v>
      </c>
      <c r="D9" s="5">
        <v>18246</v>
      </c>
      <c r="E9" s="6">
        <v>629.17241379310349</v>
      </c>
      <c r="M9" s="4" t="s">
        <v>368</v>
      </c>
      <c r="N9" s="5">
        <v>10</v>
      </c>
      <c r="O9" s="5">
        <v>5</v>
      </c>
      <c r="P9" s="5">
        <v>2</v>
      </c>
      <c r="Q9" s="5">
        <v>7</v>
      </c>
      <c r="R9" s="5">
        <v>24</v>
      </c>
    </row>
    <row r="10" spans="1:18" x14ac:dyDescent="0.3">
      <c r="A10" s="4" t="s">
        <v>474</v>
      </c>
      <c r="B10" s="5">
        <v>37541</v>
      </c>
      <c r="C10" s="5">
        <v>1340.75</v>
      </c>
      <c r="D10" s="5">
        <v>18860</v>
      </c>
      <c r="E10" s="6">
        <v>673.57142857142856</v>
      </c>
      <c r="M10" s="4" t="s">
        <v>259</v>
      </c>
      <c r="N10" s="5">
        <v>8</v>
      </c>
      <c r="O10" s="5">
        <v>8</v>
      </c>
      <c r="P10" s="5">
        <v>3</v>
      </c>
      <c r="Q10" s="5">
        <v>10</v>
      </c>
      <c r="R10" s="5">
        <v>29</v>
      </c>
    </row>
    <row r="11" spans="1:18" x14ac:dyDescent="0.3">
      <c r="A11" s="4" t="s">
        <v>235</v>
      </c>
      <c r="B11" s="5">
        <v>37574</v>
      </c>
      <c r="C11" s="5">
        <v>1633.6521739130435</v>
      </c>
      <c r="D11" s="5">
        <v>20043</v>
      </c>
      <c r="E11" s="6">
        <v>871.43478260869563</v>
      </c>
      <c r="M11" s="4" t="s">
        <v>474</v>
      </c>
      <c r="N11" s="5">
        <v>12</v>
      </c>
      <c r="O11" s="5">
        <v>6</v>
      </c>
      <c r="P11" s="5">
        <v>2</v>
      </c>
      <c r="Q11" s="5">
        <v>8</v>
      </c>
      <c r="R11" s="5">
        <v>28</v>
      </c>
    </row>
    <row r="12" spans="1:18" x14ac:dyDescent="0.3">
      <c r="A12" s="4" t="s">
        <v>127</v>
      </c>
      <c r="B12" s="5">
        <v>37620</v>
      </c>
      <c r="C12" s="5">
        <v>1393.3333333333333</v>
      </c>
      <c r="D12" s="5">
        <v>20572</v>
      </c>
      <c r="E12" s="6">
        <v>761.92592592592598</v>
      </c>
      <c r="M12" s="4" t="s">
        <v>235</v>
      </c>
      <c r="N12" s="5">
        <v>10</v>
      </c>
      <c r="O12" s="5">
        <v>1</v>
      </c>
      <c r="P12" s="5">
        <v>2</v>
      </c>
      <c r="Q12" s="5">
        <v>10</v>
      </c>
      <c r="R12" s="5">
        <v>23</v>
      </c>
    </row>
    <row r="13" spans="1:18" x14ac:dyDescent="0.3">
      <c r="A13" s="4" t="s">
        <v>98</v>
      </c>
      <c r="B13" s="5">
        <v>37620</v>
      </c>
      <c r="C13" s="5">
        <v>1343.5714285714287</v>
      </c>
      <c r="D13" s="5">
        <v>25526</v>
      </c>
      <c r="E13" s="6">
        <v>911.64285714285711</v>
      </c>
      <c r="M13" s="4" t="s">
        <v>127</v>
      </c>
      <c r="N13" s="5">
        <v>11</v>
      </c>
      <c r="O13" s="5">
        <v>5</v>
      </c>
      <c r="P13" s="5">
        <v>1</v>
      </c>
      <c r="Q13" s="5">
        <v>10</v>
      </c>
      <c r="R13" s="5">
        <v>27</v>
      </c>
    </row>
    <row r="14" spans="1:18" x14ac:dyDescent="0.3">
      <c r="A14" s="4" t="s">
        <v>43</v>
      </c>
      <c r="B14" s="5">
        <v>37492</v>
      </c>
      <c r="C14" s="5">
        <v>1562.1666666666667</v>
      </c>
      <c r="D14" s="5">
        <v>26688</v>
      </c>
      <c r="E14" s="6">
        <v>1112</v>
      </c>
      <c r="M14" s="4" t="s">
        <v>98</v>
      </c>
      <c r="N14" s="5">
        <v>11</v>
      </c>
      <c r="O14" s="5">
        <v>6</v>
      </c>
      <c r="P14" s="5">
        <v>3</v>
      </c>
      <c r="Q14" s="5">
        <v>8</v>
      </c>
      <c r="R14" s="5">
        <v>28</v>
      </c>
    </row>
    <row r="15" spans="1:18" x14ac:dyDescent="0.3">
      <c r="A15" s="4" t="s">
        <v>68</v>
      </c>
      <c r="B15" s="5">
        <v>37557</v>
      </c>
      <c r="C15" s="5">
        <v>1295.0689655172414</v>
      </c>
      <c r="D15" s="5">
        <v>21960</v>
      </c>
      <c r="E15" s="6">
        <v>757.24137931034488</v>
      </c>
      <c r="M15" s="4" t="s">
        <v>43</v>
      </c>
      <c r="N15" s="5">
        <v>9</v>
      </c>
      <c r="O15" s="5">
        <v>7</v>
      </c>
      <c r="P15" s="5">
        <v>3</v>
      </c>
      <c r="Q15" s="5">
        <v>5</v>
      </c>
      <c r="R15" s="5">
        <v>24</v>
      </c>
    </row>
    <row r="16" spans="1:18" x14ac:dyDescent="0.3">
      <c r="A16" s="4" t="s">
        <v>313</v>
      </c>
      <c r="B16" s="5">
        <v>37520</v>
      </c>
      <c r="C16" s="5">
        <v>1389.6296296296296</v>
      </c>
      <c r="D16" s="5">
        <v>14218</v>
      </c>
      <c r="E16" s="6">
        <v>526.59259259259261</v>
      </c>
      <c r="M16" s="4" t="s">
        <v>68</v>
      </c>
      <c r="N16" s="5">
        <v>10</v>
      </c>
      <c r="O16" s="5">
        <v>10</v>
      </c>
      <c r="P16" s="5">
        <v>2</v>
      </c>
      <c r="Q16" s="5">
        <v>7</v>
      </c>
      <c r="R16" s="5">
        <v>29</v>
      </c>
    </row>
    <row r="17" spans="1:18" x14ac:dyDescent="0.3">
      <c r="A17" s="4" t="s">
        <v>531</v>
      </c>
      <c r="B17" s="5">
        <v>37456</v>
      </c>
      <c r="C17" s="5">
        <v>1387.2592592592594</v>
      </c>
      <c r="D17" s="5">
        <v>15843</v>
      </c>
      <c r="E17" s="6">
        <v>586.77777777777783</v>
      </c>
      <c r="M17" s="4" t="s">
        <v>313</v>
      </c>
      <c r="N17" s="5">
        <v>11</v>
      </c>
      <c r="O17" s="5">
        <v>6</v>
      </c>
      <c r="P17" s="5">
        <v>2</v>
      </c>
      <c r="Q17" s="5">
        <v>8</v>
      </c>
      <c r="R17" s="5">
        <v>27</v>
      </c>
    </row>
    <row r="18" spans="1:18" x14ac:dyDescent="0.3">
      <c r="A18" s="4" t="s">
        <v>393</v>
      </c>
      <c r="B18" s="5">
        <v>37445</v>
      </c>
      <c r="C18" s="5">
        <v>1291.2068965517242</v>
      </c>
      <c r="D18" s="5">
        <v>18761</v>
      </c>
      <c r="E18" s="6">
        <v>646.93103448275861</v>
      </c>
      <c r="M18" s="4" t="s">
        <v>531</v>
      </c>
      <c r="N18" s="5">
        <v>13</v>
      </c>
      <c r="O18" s="5">
        <v>7</v>
      </c>
      <c r="P18" s="5">
        <v>1</v>
      </c>
      <c r="Q18" s="5">
        <v>6</v>
      </c>
      <c r="R18" s="5">
        <v>27</v>
      </c>
    </row>
    <row r="19" spans="1:18" x14ac:dyDescent="0.3">
      <c r="A19" s="4" t="s">
        <v>180</v>
      </c>
      <c r="B19" s="5">
        <v>37604</v>
      </c>
      <c r="C19" s="5">
        <v>1566.8333333333333</v>
      </c>
      <c r="D19" s="5">
        <v>19872</v>
      </c>
      <c r="E19" s="6">
        <v>828</v>
      </c>
      <c r="M19" s="4" t="s">
        <v>393</v>
      </c>
      <c r="N19" s="5">
        <v>10</v>
      </c>
      <c r="O19" s="5">
        <v>6</v>
      </c>
      <c r="P19" s="5">
        <v>2</v>
      </c>
      <c r="Q19" s="5">
        <v>11</v>
      </c>
      <c r="R19" s="5">
        <v>29</v>
      </c>
    </row>
    <row r="20" spans="1:18" x14ac:dyDescent="0.3">
      <c r="A20" s="4" t="s">
        <v>502</v>
      </c>
      <c r="B20" s="5">
        <v>37401</v>
      </c>
      <c r="C20" s="5">
        <v>1246.7</v>
      </c>
      <c r="D20" s="5">
        <v>13646</v>
      </c>
      <c r="E20" s="6">
        <v>454.86666666666667</v>
      </c>
      <c r="M20" s="4" t="s">
        <v>180</v>
      </c>
      <c r="N20" s="5">
        <v>9</v>
      </c>
      <c r="O20" s="5">
        <v>8</v>
      </c>
      <c r="P20" s="5">
        <v>1</v>
      </c>
      <c r="Q20" s="5">
        <v>6</v>
      </c>
      <c r="R20" s="5">
        <v>24</v>
      </c>
    </row>
    <row r="21" spans="1:18" x14ac:dyDescent="0.3">
      <c r="A21" s="4" t="s">
        <v>155</v>
      </c>
      <c r="B21" s="5">
        <v>37554</v>
      </c>
      <c r="C21" s="5">
        <v>1564.75</v>
      </c>
      <c r="D21" s="5">
        <v>16358</v>
      </c>
      <c r="E21" s="6">
        <v>681.58333333333337</v>
      </c>
      <c r="M21" s="4" t="s">
        <v>502</v>
      </c>
      <c r="N21" s="5">
        <v>9</v>
      </c>
      <c r="O21" s="5">
        <v>6</v>
      </c>
      <c r="P21" s="5">
        <v>2</v>
      </c>
      <c r="Q21" s="5">
        <v>13</v>
      </c>
      <c r="R21" s="5">
        <v>30</v>
      </c>
    </row>
    <row r="22" spans="1:18" x14ac:dyDescent="0.3">
      <c r="A22" s="4" t="s">
        <v>340</v>
      </c>
      <c r="B22" s="5">
        <v>37619</v>
      </c>
      <c r="C22" s="5">
        <v>1393.2962962962963</v>
      </c>
      <c r="D22" s="5">
        <v>18661</v>
      </c>
      <c r="E22" s="6">
        <v>691.14814814814815</v>
      </c>
      <c r="M22" s="4" t="s">
        <v>155</v>
      </c>
      <c r="N22" s="5">
        <v>9</v>
      </c>
      <c r="O22" s="5">
        <v>8</v>
      </c>
      <c r="P22" s="5">
        <v>2</v>
      </c>
      <c r="Q22" s="5">
        <v>5</v>
      </c>
      <c r="R22" s="5">
        <v>24</v>
      </c>
    </row>
    <row r="23" spans="1:18" x14ac:dyDescent="0.3">
      <c r="A23" s="4" t="s">
        <v>565</v>
      </c>
      <c r="B23" s="5">
        <v>750888</v>
      </c>
      <c r="C23" s="5">
        <v>1411.4436090225563</v>
      </c>
      <c r="D23" s="5">
        <v>381843</v>
      </c>
      <c r="E23" s="6">
        <v>717.75</v>
      </c>
      <c r="M23" s="4" t="s">
        <v>340</v>
      </c>
      <c r="N23" s="5">
        <v>11</v>
      </c>
      <c r="O23" s="5">
        <v>8</v>
      </c>
      <c r="P23" s="5">
        <v>2</v>
      </c>
      <c r="Q23" s="5">
        <v>6</v>
      </c>
      <c r="R23" s="5">
        <v>27</v>
      </c>
    </row>
    <row r="24" spans="1:18" x14ac:dyDescent="0.3">
      <c r="M24" s="4" t="s">
        <v>565</v>
      </c>
      <c r="N24" s="5">
        <v>199</v>
      </c>
      <c r="O24" s="5">
        <v>134</v>
      </c>
      <c r="P24" s="5">
        <v>42</v>
      </c>
      <c r="Q24" s="5">
        <v>157</v>
      </c>
      <c r="R24" s="5">
        <v>532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5470-4E9F-4C4D-8E33-E73215904A44}">
  <dimension ref="A1:AH23"/>
  <sheetViews>
    <sheetView zoomScaleNormal="100" workbookViewId="0">
      <selection activeCell="I11" sqref="I11"/>
    </sheetView>
  </sheetViews>
  <sheetFormatPr defaultRowHeight="14.4" x14ac:dyDescent="0.3"/>
  <cols>
    <col min="1" max="1" width="23.88671875" bestFit="1" customWidth="1"/>
    <col min="2" max="2" width="12.109375" bestFit="1" customWidth="1"/>
    <col min="3" max="3" width="10.21875" bestFit="1" customWidth="1"/>
    <col min="4" max="4" width="8.77734375" bestFit="1" customWidth="1"/>
    <col min="5" max="5" width="20.6640625" bestFit="1" customWidth="1"/>
    <col min="6" max="6" width="18.5546875" bestFit="1" customWidth="1"/>
    <col min="7" max="7" width="17.6640625" bestFit="1" customWidth="1"/>
    <col min="8" max="8" width="9.44140625" bestFit="1" customWidth="1"/>
    <col min="11" max="11" width="7.77734375" bestFit="1" customWidth="1"/>
    <col min="12" max="12" width="24.109375" bestFit="1" customWidth="1"/>
    <col min="13" max="13" width="10.21875" bestFit="1" customWidth="1"/>
    <col min="14" max="14" width="8.6640625" bestFit="1" customWidth="1"/>
    <col min="15" max="15" width="20.33203125" bestFit="1" customWidth="1"/>
    <col min="16" max="16" width="19.33203125" bestFit="1" customWidth="1"/>
    <col min="17" max="17" width="17.21875" bestFit="1" customWidth="1"/>
    <col min="21" max="21" width="24.109375" bestFit="1" customWidth="1"/>
    <col min="22" max="22" width="3.33203125" bestFit="1" customWidth="1"/>
    <col min="23" max="25" width="4.21875" bestFit="1" customWidth="1"/>
    <col min="30" max="30" width="23.88671875" bestFit="1" customWidth="1"/>
  </cols>
  <sheetData>
    <row r="1" spans="1:34" x14ac:dyDescent="0.3">
      <c r="A1" t="s">
        <v>15</v>
      </c>
      <c r="L1" t="s">
        <v>368</v>
      </c>
    </row>
    <row r="2" spans="1:34" x14ac:dyDescent="0.3">
      <c r="A2" s="8" t="s">
        <v>1</v>
      </c>
      <c r="B2" s="8" t="s">
        <v>573</v>
      </c>
      <c r="C2" s="8" t="s">
        <v>574</v>
      </c>
      <c r="D2" s="8" t="s">
        <v>575</v>
      </c>
      <c r="E2" s="8" t="s">
        <v>576</v>
      </c>
      <c r="F2" s="8" t="s">
        <v>577</v>
      </c>
      <c r="G2" s="8" t="s">
        <v>578</v>
      </c>
      <c r="K2" s="8" t="s">
        <v>2</v>
      </c>
      <c r="L2" s="8" t="s">
        <v>573</v>
      </c>
      <c r="M2" s="8" t="s">
        <v>574</v>
      </c>
      <c r="N2" s="8" t="s">
        <v>575</v>
      </c>
      <c r="O2" s="8" t="s">
        <v>576</v>
      </c>
      <c r="P2" s="8" t="s">
        <v>577</v>
      </c>
      <c r="Q2" s="8" t="s">
        <v>578</v>
      </c>
      <c r="U2" s="8" t="s">
        <v>1</v>
      </c>
      <c r="V2" s="8" t="s">
        <v>13</v>
      </c>
      <c r="W2" s="8" t="s">
        <v>15</v>
      </c>
      <c r="X2" s="8" t="s">
        <v>17</v>
      </c>
      <c r="Y2" s="8" t="s">
        <v>11</v>
      </c>
      <c r="AD2" s="8" t="s">
        <v>1</v>
      </c>
      <c r="AE2" s="8" t="s">
        <v>580</v>
      </c>
      <c r="AF2" s="8" t="s">
        <v>581</v>
      </c>
      <c r="AG2" s="8" t="s">
        <v>582</v>
      </c>
      <c r="AH2" s="8" t="s">
        <v>583</v>
      </c>
    </row>
    <row r="3" spans="1:34" x14ac:dyDescent="0.3">
      <c r="A3" s="9" t="s">
        <v>10</v>
      </c>
      <c r="B3" s="9">
        <f>COUNTIFS('Raw Data'!$B:$B,Analysis2!$A3,'Raw Data'!$C:$C,Analysis2!$A$1)</f>
        <v>7</v>
      </c>
      <c r="C3" s="9">
        <f>SUMIFS('Raw Data'!$F:$F,'Raw Data'!$B:$B,Analysis2!$A3,'Raw Data'!$C:$C,Analysis2!$A$1)</f>
        <v>8419</v>
      </c>
      <c r="D3" s="9">
        <f>AVERAGEIFS('Raw Data'!$F:$F,'Raw Data'!$B:$B,Analysis2!$A3,'Raw Data'!$C:$C,Analysis2!$A$1)</f>
        <v>1202.7142857142858</v>
      </c>
      <c r="E3" s="9">
        <f>SUMIFS('Raw Data'!$H:$H,'Raw Data'!$B:$B,Analysis2!$A3,'Raw Data'!$C:$C,Analysis2!$A$1)</f>
        <v>3360</v>
      </c>
      <c r="F3" s="10">
        <f>AVERAGEIFS('Raw Data'!$H:$H,'Raw Data'!$B:$B,Analysis2!$A3,'Raw Data'!$C:$C,Analysis2!$A$1)</f>
        <v>480</v>
      </c>
      <c r="G3" s="11">
        <f>SUMIFS('Raw Data'!$J:$J,'Raw Data'!$B:$B,Analysis2!$A3,'Raw Data'!$C:$C,Analysis2!$A$1)/Analysis2!E3</f>
        <v>0.77344047619047607</v>
      </c>
      <c r="H3" s="7"/>
      <c r="K3" s="9" t="s">
        <v>13</v>
      </c>
      <c r="L3" s="9">
        <f>COUNTIFS('Raw Data'!$C:$C,Analysis2!K3,'Raw Data'!$B:$B,Analysis2!$L$1)</f>
        <v>2</v>
      </c>
      <c r="M3" s="9">
        <f>SUMIFS('Raw Data'!$F:$F,'Raw Data'!$C:$C,Analysis2!$K3,'Raw Data'!$B:$B,Analysis2!$L$1)</f>
        <v>3420</v>
      </c>
      <c r="N3" s="9">
        <f>AVERAGEIFS('Raw Data'!$F:$F,'Raw Data'!$C:$C,Analysis2!$K3,'Raw Data'!$B:$B,Analysis2!$L$1)</f>
        <v>1710</v>
      </c>
      <c r="O3" s="9">
        <f>SUMIFS('Raw Data'!$H:$H,'Raw Data'!$C:$C,Analysis2!$K3,'Raw Data'!$B:$B,Analysis2!$L$1)</f>
        <v>1101</v>
      </c>
      <c r="P3" s="10">
        <f>AVERAGEIFS('Raw Data'!$H:$H,'Raw Data'!$C:$C,Analysis2!$K3,'Raw Data'!$B:$B,Analysis2!$L$1)</f>
        <v>550.5</v>
      </c>
      <c r="Q3" s="11">
        <f>SUMIFS('Raw Data'!$J:$J,'Raw Data'!$C:$C,Analysis2!$K3,'Raw Data'!$B:$B,Analysis2!$L$1)/Analysis2!O3</f>
        <v>0.54504087193460493</v>
      </c>
      <c r="U3" s="9" t="s">
        <v>10</v>
      </c>
      <c r="V3" s="9">
        <f>COUNTIFS('Raw Data'!$B:$B,Analysis2!$U3,'Raw Data'!$C:$C,Analysis2!V$2)</f>
        <v>3</v>
      </c>
      <c r="W3" s="9">
        <f>COUNTIFS('Raw Data'!$B:$B,Analysis2!$U3,'Raw Data'!$C:$C,Analysis2!W$2)</f>
        <v>7</v>
      </c>
      <c r="X3" s="9">
        <f>COUNTIFS('Raw Data'!$B:$B,Analysis2!$U3,'Raw Data'!$C:$C,Analysis2!X$2)</f>
        <v>10</v>
      </c>
      <c r="Y3" s="9">
        <f>COUNTIFS('Raw Data'!$B:$B,Analysis2!$U3,'Raw Data'!$C:$C,Analysis2!Y$2)</f>
        <v>7</v>
      </c>
      <c r="AD3" s="9" t="s">
        <v>10</v>
      </c>
      <c r="AE3" s="9">
        <f>COUNTIFS('Raw Data'!$K:$K,Analysis2!AE$2,'Raw Data'!$B:$B,Analysis2!$AD3)</f>
        <v>3</v>
      </c>
      <c r="AF3" s="9">
        <f>COUNTIFS('Raw Data'!$K:$K,Analysis2!AF$2,'Raw Data'!$B:$B,Analysis2!$AD3)</f>
        <v>12</v>
      </c>
      <c r="AG3" s="9">
        <f>COUNTIFS('Raw Data'!$K:$K,Analysis2!AG$2,'Raw Data'!$B:$B,Analysis2!$AD3)</f>
        <v>9</v>
      </c>
      <c r="AH3" s="9">
        <f>COUNTIFS('Raw Data'!$K:$K,Analysis2!AH$2,'Raw Data'!$B:$B,Analysis2!$AD3)</f>
        <v>3</v>
      </c>
    </row>
    <row r="4" spans="1:34" x14ac:dyDescent="0.3">
      <c r="A4" s="9" t="s">
        <v>43</v>
      </c>
      <c r="B4" s="9">
        <f>COUNTIFS('Raw Data'!$B:$B,Analysis2!$A4,'Raw Data'!$C:$C,Analysis2!$A$1)</f>
        <v>7</v>
      </c>
      <c r="C4" s="9">
        <f>SUMIFS('Raw Data'!$F:$F,'Raw Data'!$B:$B,Analysis2!$A4,'Raw Data'!$C:$C,Analysis2!$A$1)</f>
        <v>10069</v>
      </c>
      <c r="D4" s="9">
        <f>AVERAGEIFS('Raw Data'!$F:$F,'Raw Data'!$B:$B,Analysis2!$A4,'Raw Data'!$C:$C,Analysis2!$A$1)</f>
        <v>1438.4285714285713</v>
      </c>
      <c r="E4" s="9">
        <f>SUMIFS('Raw Data'!$H:$H,'Raw Data'!$B:$B,Analysis2!$A4,'Raw Data'!$C:$C,Analysis2!$A$1)</f>
        <v>4424</v>
      </c>
      <c r="F4" s="10">
        <f>AVERAGEIFS('Raw Data'!$H:$H,'Raw Data'!$B:$B,Analysis2!$A4,'Raw Data'!$C:$C,Analysis2!$A$1)</f>
        <v>632</v>
      </c>
      <c r="G4" s="11">
        <f>SUMIFS('Raw Data'!$J:$J,'Raw Data'!$B:$B,Analysis2!$A4,'Raw Data'!$C:$C,Analysis2!$A$1)/Analysis2!E4</f>
        <v>0.83726039783001804</v>
      </c>
      <c r="H4" s="7"/>
      <c r="K4" s="9" t="s">
        <v>15</v>
      </c>
      <c r="L4" s="9">
        <f>COUNTIFS('Raw Data'!$C:$C,Analysis2!K4,'Raw Data'!$B:$B,Analysis2!$L$1)</f>
        <v>5</v>
      </c>
      <c r="M4" s="9">
        <f>SUMIFS('Raw Data'!$F:$F,'Raw Data'!$C:$C,Analysis2!$K4,'Raw Data'!$B:$B,Analysis2!$L$1)</f>
        <v>7473</v>
      </c>
      <c r="N4" s="9">
        <f>AVERAGEIFS('Raw Data'!$F:$F,'Raw Data'!$C:$C,Analysis2!$K4,'Raw Data'!$B:$B,Analysis2!$L$1)</f>
        <v>1494.6</v>
      </c>
      <c r="O4" s="9">
        <f>SUMIFS('Raw Data'!$H:$H,'Raw Data'!$C:$C,Analysis2!$K4,'Raw Data'!$B:$B,Analysis2!$L$1)</f>
        <v>2226</v>
      </c>
      <c r="P4" s="10">
        <f>AVERAGEIFS('Raw Data'!$H:$H,'Raw Data'!$C:$C,Analysis2!$K4,'Raw Data'!$B:$B,Analysis2!$L$1)</f>
        <v>445.2</v>
      </c>
      <c r="Q4" s="11">
        <f>SUMIFS('Raw Data'!$J:$J,'Raw Data'!$C:$C,Analysis2!$K4,'Raw Data'!$B:$B,Analysis2!$L$1)/Analysis2!O4</f>
        <v>0.72990566037735838</v>
      </c>
      <c r="U4" s="9" t="s">
        <v>43</v>
      </c>
      <c r="V4" s="9">
        <f>COUNTIFS('Raw Data'!$B:$B,Analysis2!$U4,'Raw Data'!$C:$C,Analysis2!V$2)</f>
        <v>3</v>
      </c>
      <c r="W4" s="9">
        <f>COUNTIFS('Raw Data'!$B:$B,Analysis2!$U4,'Raw Data'!$C:$C,Analysis2!W$2)</f>
        <v>7</v>
      </c>
      <c r="X4" s="9">
        <f>COUNTIFS('Raw Data'!$B:$B,Analysis2!$U4,'Raw Data'!$C:$C,Analysis2!X$2)</f>
        <v>9</v>
      </c>
      <c r="Y4" s="9">
        <f>COUNTIFS('Raw Data'!$B:$B,Analysis2!$U4,'Raw Data'!$C:$C,Analysis2!Y$2)</f>
        <v>5</v>
      </c>
      <c r="AD4" s="9" t="s">
        <v>43</v>
      </c>
      <c r="AE4" s="9">
        <f>COUNTIFS('Raw Data'!$K:$K,Analysis2!AE$2,'Raw Data'!$B:$B,Analysis2!$AD4)</f>
        <v>4</v>
      </c>
      <c r="AF4" s="9">
        <f>COUNTIFS('Raw Data'!$K:$K,Analysis2!AF$2,'Raw Data'!$B:$B,Analysis2!$AD4)</f>
        <v>8</v>
      </c>
      <c r="AG4" s="9">
        <f>COUNTIFS('Raw Data'!$K:$K,Analysis2!AG$2,'Raw Data'!$B:$B,Analysis2!$AD4)</f>
        <v>9</v>
      </c>
      <c r="AH4" s="9">
        <f>COUNTIFS('Raw Data'!$K:$K,Analysis2!AH$2,'Raw Data'!$B:$B,Analysis2!$AD4)</f>
        <v>3</v>
      </c>
    </row>
    <row r="5" spans="1:34" x14ac:dyDescent="0.3">
      <c r="A5" s="9" t="s">
        <v>68</v>
      </c>
      <c r="B5" s="9">
        <f>COUNTIFS('Raw Data'!$B:$B,Analysis2!$A5,'Raw Data'!$C:$C,Analysis2!$A$1)</f>
        <v>10</v>
      </c>
      <c r="C5" s="9">
        <f>SUMIFS('Raw Data'!$F:$F,'Raw Data'!$B:$B,Analysis2!$A5,'Raw Data'!$C:$C,Analysis2!$A$1)</f>
        <v>9358</v>
      </c>
      <c r="D5" s="9">
        <f>AVERAGEIFS('Raw Data'!$F:$F,'Raw Data'!$B:$B,Analysis2!$A5,'Raw Data'!$C:$C,Analysis2!$A$1)</f>
        <v>935.8</v>
      </c>
      <c r="E5" s="9">
        <f>SUMIFS('Raw Data'!$H:$H,'Raw Data'!$B:$B,Analysis2!$A5,'Raw Data'!$C:$C,Analysis2!$A$1)</f>
        <v>3521</v>
      </c>
      <c r="F5" s="10">
        <f>AVERAGEIFS('Raw Data'!$H:$H,'Raw Data'!$B:$B,Analysis2!$A5,'Raw Data'!$C:$C,Analysis2!$A$1)</f>
        <v>352.1</v>
      </c>
      <c r="G5" s="11">
        <f>SUMIFS('Raw Data'!$J:$J,'Raw Data'!$B:$B,Analysis2!$A5,'Raw Data'!$C:$C,Analysis2!$A$1)/Analysis2!E5</f>
        <v>0.81535927293382549</v>
      </c>
      <c r="H5" s="7"/>
      <c r="K5" s="9" t="s">
        <v>17</v>
      </c>
      <c r="L5" s="9">
        <f>COUNTIFS('Raw Data'!$C:$C,Analysis2!K5,'Raw Data'!$B:$B,Analysis2!$L$1)</f>
        <v>10</v>
      </c>
      <c r="M5" s="9">
        <f>SUMIFS('Raw Data'!$F:$F,'Raw Data'!$C:$C,Analysis2!$K5,'Raw Data'!$B:$B,Analysis2!$L$1)</f>
        <v>13990</v>
      </c>
      <c r="N5" s="9">
        <f>AVERAGEIFS('Raw Data'!$F:$F,'Raw Data'!$C:$C,Analysis2!$K5,'Raw Data'!$B:$B,Analysis2!$L$1)</f>
        <v>1399</v>
      </c>
      <c r="O5" s="9">
        <f>SUMIFS('Raw Data'!$H:$H,'Raw Data'!$C:$C,Analysis2!$K5,'Raw Data'!$B:$B,Analysis2!$L$1)</f>
        <v>6319</v>
      </c>
      <c r="P5" s="10">
        <f>AVERAGEIFS('Raw Data'!$H:$H,'Raw Data'!$C:$C,Analysis2!$K5,'Raw Data'!$B:$B,Analysis2!$L$1)</f>
        <v>631.9</v>
      </c>
      <c r="Q5" s="11">
        <f>SUMIFS('Raw Data'!$J:$J,'Raw Data'!$C:$C,Analysis2!$K5,'Raw Data'!$B:$B,Analysis2!$L$1)/Analysis2!O5</f>
        <v>0.77949042570026894</v>
      </c>
      <c r="U5" s="9" t="s">
        <v>68</v>
      </c>
      <c r="V5" s="9">
        <f>COUNTIFS('Raw Data'!$B:$B,Analysis2!$U5,'Raw Data'!$C:$C,Analysis2!V$2)</f>
        <v>2</v>
      </c>
      <c r="W5" s="9">
        <f>COUNTIFS('Raw Data'!$B:$B,Analysis2!$U5,'Raw Data'!$C:$C,Analysis2!W$2)</f>
        <v>10</v>
      </c>
      <c r="X5" s="9">
        <f>COUNTIFS('Raw Data'!$B:$B,Analysis2!$U5,'Raw Data'!$C:$C,Analysis2!X$2)</f>
        <v>10</v>
      </c>
      <c r="Y5" s="9">
        <f>COUNTIFS('Raw Data'!$B:$B,Analysis2!$U5,'Raw Data'!$C:$C,Analysis2!Y$2)</f>
        <v>7</v>
      </c>
      <c r="AD5" s="9" t="s">
        <v>68</v>
      </c>
      <c r="AE5" s="9">
        <f>COUNTIFS('Raw Data'!$K:$K,Analysis2!AE$2,'Raw Data'!$B:$B,Analysis2!$AD5)</f>
        <v>7</v>
      </c>
      <c r="AF5" s="9">
        <f>COUNTIFS('Raw Data'!$K:$K,Analysis2!AF$2,'Raw Data'!$B:$B,Analysis2!$AD5)</f>
        <v>11</v>
      </c>
      <c r="AG5" s="9">
        <f>COUNTIFS('Raw Data'!$K:$K,Analysis2!AG$2,'Raw Data'!$B:$B,Analysis2!$AD5)</f>
        <v>9</v>
      </c>
      <c r="AH5" s="9">
        <f>COUNTIFS('Raw Data'!$K:$K,Analysis2!AH$2,'Raw Data'!$B:$B,Analysis2!$AD5)</f>
        <v>2</v>
      </c>
    </row>
    <row r="6" spans="1:34" x14ac:dyDescent="0.3">
      <c r="A6" s="9" t="s">
        <v>98</v>
      </c>
      <c r="B6" s="9">
        <f>COUNTIFS('Raw Data'!$B:$B,Analysis2!$A6,'Raw Data'!$C:$C,Analysis2!$A$1)</f>
        <v>6</v>
      </c>
      <c r="C6" s="9">
        <f>SUMIFS('Raw Data'!$F:$F,'Raw Data'!$B:$B,Analysis2!$A6,'Raw Data'!$C:$C,Analysis2!$A$1)</f>
        <v>10277</v>
      </c>
      <c r="D6" s="9">
        <f>AVERAGEIFS('Raw Data'!$F:$F,'Raw Data'!$B:$B,Analysis2!$A6,'Raw Data'!$C:$C,Analysis2!$A$1)</f>
        <v>1712.8333333333333</v>
      </c>
      <c r="E6" s="9">
        <f>SUMIFS('Raw Data'!$H:$H,'Raw Data'!$B:$B,Analysis2!$A6,'Raw Data'!$C:$C,Analysis2!$A$1)</f>
        <v>4309</v>
      </c>
      <c r="F6" s="10">
        <f>AVERAGEIFS('Raw Data'!$H:$H,'Raw Data'!$B:$B,Analysis2!$A6,'Raw Data'!$C:$C,Analysis2!$A$1)</f>
        <v>718.16666666666663</v>
      </c>
      <c r="G6" s="11">
        <f>SUMIFS('Raw Data'!$J:$J,'Raw Data'!$B:$B,Analysis2!$A6,'Raw Data'!$C:$C,Analysis2!$A$1)/Analysis2!E6</f>
        <v>0.78727546994662334</v>
      </c>
      <c r="H6" s="7"/>
      <c r="K6" s="9" t="s">
        <v>11</v>
      </c>
      <c r="L6" s="9">
        <f>COUNTIFS('Raw Data'!$C:$C,Analysis2!K6,'Raw Data'!$B:$B,Analysis2!$L$1)</f>
        <v>7</v>
      </c>
      <c r="M6" s="9">
        <f>SUMIFS('Raw Data'!$F:$F,'Raw Data'!$C:$C,Analysis2!$K6,'Raw Data'!$B:$B,Analysis2!$L$1)</f>
        <v>12711</v>
      </c>
      <c r="N6" s="9">
        <f>AVERAGEIFS('Raw Data'!$F:$F,'Raw Data'!$C:$C,Analysis2!$K6,'Raw Data'!$B:$B,Analysis2!$L$1)</f>
        <v>1815.8571428571429</v>
      </c>
      <c r="O6" s="9">
        <f>SUMIFS('Raw Data'!$H:$H,'Raw Data'!$C:$C,Analysis2!$K6,'Raw Data'!$B:$B,Analysis2!$L$1)</f>
        <v>5446</v>
      </c>
      <c r="P6" s="10">
        <f>AVERAGEIFS('Raw Data'!$H:$H,'Raw Data'!$C:$C,Analysis2!$K6,'Raw Data'!$B:$B,Analysis2!$L$1)</f>
        <v>778</v>
      </c>
      <c r="Q6" s="11">
        <f>SUMIFS('Raw Data'!$J:$J,'Raw Data'!$C:$C,Analysis2!$K6,'Raw Data'!$B:$B,Analysis2!$L$1)/Analysis2!O6</f>
        <v>0.78085383767903038</v>
      </c>
      <c r="U6" s="9" t="s">
        <v>98</v>
      </c>
      <c r="V6" s="9">
        <f>COUNTIFS('Raw Data'!$B:$B,Analysis2!$U6,'Raw Data'!$C:$C,Analysis2!V$2)</f>
        <v>3</v>
      </c>
      <c r="W6" s="9">
        <f>COUNTIFS('Raw Data'!$B:$B,Analysis2!$U6,'Raw Data'!$C:$C,Analysis2!W$2)</f>
        <v>6</v>
      </c>
      <c r="X6" s="9">
        <f>COUNTIFS('Raw Data'!$B:$B,Analysis2!$U6,'Raw Data'!$C:$C,Analysis2!X$2)</f>
        <v>11</v>
      </c>
      <c r="Y6" s="9">
        <f>COUNTIFS('Raw Data'!$B:$B,Analysis2!$U6,'Raw Data'!$C:$C,Analysis2!Y$2)</f>
        <v>8</v>
      </c>
      <c r="AD6" s="9" t="s">
        <v>98</v>
      </c>
      <c r="AE6" s="9">
        <f>COUNTIFS('Raw Data'!$K:$K,Analysis2!AE$2,'Raw Data'!$B:$B,Analysis2!$AD6)</f>
        <v>4</v>
      </c>
      <c r="AF6" s="9">
        <f>COUNTIFS('Raw Data'!$K:$K,Analysis2!AF$2,'Raw Data'!$B:$B,Analysis2!$AD6)</f>
        <v>9</v>
      </c>
      <c r="AG6" s="9">
        <f>COUNTIFS('Raw Data'!$K:$K,Analysis2!AG$2,'Raw Data'!$B:$B,Analysis2!$AD6)</f>
        <v>13</v>
      </c>
      <c r="AH6" s="9">
        <f>COUNTIFS('Raw Data'!$K:$K,Analysis2!AH$2,'Raw Data'!$B:$B,Analysis2!$AD6)</f>
        <v>2</v>
      </c>
    </row>
    <row r="7" spans="1:34" x14ac:dyDescent="0.3">
      <c r="A7" s="9" t="s">
        <v>127</v>
      </c>
      <c r="B7" s="9">
        <f>COUNTIFS('Raw Data'!$B:$B,Analysis2!$A7,'Raw Data'!$C:$C,Analysis2!$A$1)</f>
        <v>5</v>
      </c>
      <c r="C7" s="9">
        <f>SUMIFS('Raw Data'!$F:$F,'Raw Data'!$B:$B,Analysis2!$A7,'Raw Data'!$C:$C,Analysis2!$A$1)</f>
        <v>6283</v>
      </c>
      <c r="D7" s="9">
        <f>AVERAGEIFS('Raw Data'!$F:$F,'Raw Data'!$B:$B,Analysis2!$A7,'Raw Data'!$C:$C,Analysis2!$A$1)</f>
        <v>1256.5999999999999</v>
      </c>
      <c r="E7" s="9">
        <f>SUMIFS('Raw Data'!$H:$H,'Raw Data'!$B:$B,Analysis2!$A7,'Raw Data'!$C:$C,Analysis2!$A$1)</f>
        <v>1601</v>
      </c>
      <c r="F7" s="10">
        <f>AVERAGEIFS('Raw Data'!$H:$H,'Raw Data'!$B:$B,Analysis2!$A7,'Raw Data'!$C:$C,Analysis2!$A$1)</f>
        <v>320.2</v>
      </c>
      <c r="G7" s="11">
        <f>SUMIFS('Raw Data'!$J:$J,'Raw Data'!$B:$B,Analysis2!$A7,'Raw Data'!$C:$C,Analysis2!$A$1)/Analysis2!E7</f>
        <v>0.7393441599000623</v>
      </c>
      <c r="H7" s="7"/>
      <c r="U7" s="9" t="s">
        <v>127</v>
      </c>
      <c r="V7" s="9">
        <f>COUNTIFS('Raw Data'!$B:$B,Analysis2!$U7,'Raw Data'!$C:$C,Analysis2!V$2)</f>
        <v>1</v>
      </c>
      <c r="W7" s="9">
        <f>COUNTIFS('Raw Data'!$B:$B,Analysis2!$U7,'Raw Data'!$C:$C,Analysis2!W$2)</f>
        <v>5</v>
      </c>
      <c r="X7" s="9">
        <f>COUNTIFS('Raw Data'!$B:$B,Analysis2!$U7,'Raw Data'!$C:$C,Analysis2!X$2)</f>
        <v>11</v>
      </c>
      <c r="Y7" s="9">
        <f>COUNTIFS('Raw Data'!$B:$B,Analysis2!$U7,'Raw Data'!$C:$C,Analysis2!Y$2)</f>
        <v>10</v>
      </c>
      <c r="AD7" s="9" t="s">
        <v>127</v>
      </c>
      <c r="AE7" s="9">
        <f>COUNTIFS('Raw Data'!$K:$K,Analysis2!AE$2,'Raw Data'!$B:$B,Analysis2!$AD7)</f>
        <v>4</v>
      </c>
      <c r="AF7" s="9">
        <f>COUNTIFS('Raw Data'!$K:$K,Analysis2!AF$2,'Raw Data'!$B:$B,Analysis2!$AD7)</f>
        <v>12</v>
      </c>
      <c r="AG7" s="9">
        <f>COUNTIFS('Raw Data'!$K:$K,Analysis2!AG$2,'Raw Data'!$B:$B,Analysis2!$AD7)</f>
        <v>5</v>
      </c>
      <c r="AH7" s="9">
        <f>COUNTIFS('Raw Data'!$K:$K,Analysis2!AH$2,'Raw Data'!$B:$B,Analysis2!$AD7)</f>
        <v>6</v>
      </c>
    </row>
    <row r="8" spans="1:34" x14ac:dyDescent="0.3">
      <c r="A8" s="9" t="s">
        <v>155</v>
      </c>
      <c r="B8" s="9">
        <f>COUNTIFS('Raw Data'!$B:$B,Analysis2!$A8,'Raw Data'!$C:$C,Analysis2!$A$1)</f>
        <v>8</v>
      </c>
      <c r="C8" s="9">
        <f>SUMIFS('Raw Data'!$F:$F,'Raw Data'!$B:$B,Analysis2!$A8,'Raw Data'!$C:$C,Analysis2!$A$1)</f>
        <v>9819</v>
      </c>
      <c r="D8" s="9">
        <f>AVERAGEIFS('Raw Data'!$F:$F,'Raw Data'!$B:$B,Analysis2!$A8,'Raw Data'!$C:$C,Analysis2!$A$1)</f>
        <v>1227.375</v>
      </c>
      <c r="E8" s="9">
        <f>SUMIFS('Raw Data'!$H:$H,'Raw Data'!$B:$B,Analysis2!$A8,'Raw Data'!$C:$C,Analysis2!$A$1)</f>
        <v>3271</v>
      </c>
      <c r="F8" s="10">
        <f>AVERAGEIFS('Raw Data'!$H:$H,'Raw Data'!$B:$B,Analysis2!$A8,'Raw Data'!$C:$C,Analysis2!$A$1)</f>
        <v>408.875</v>
      </c>
      <c r="G8" s="11">
        <f>SUMIFS('Raw Data'!$J:$J,'Raw Data'!$B:$B,Analysis2!$A8,'Raw Data'!$C:$C,Analysis2!$A$1)/Analysis2!E8</f>
        <v>0.73048914704983192</v>
      </c>
      <c r="H8" s="7"/>
      <c r="U8" s="9" t="s">
        <v>155</v>
      </c>
      <c r="V8" s="9">
        <f>COUNTIFS('Raw Data'!$B:$B,Analysis2!$U8,'Raw Data'!$C:$C,Analysis2!V$2)</f>
        <v>2</v>
      </c>
      <c r="W8" s="9">
        <f>COUNTIFS('Raw Data'!$B:$B,Analysis2!$U8,'Raw Data'!$C:$C,Analysis2!W$2)</f>
        <v>8</v>
      </c>
      <c r="X8" s="9">
        <f>COUNTIFS('Raw Data'!$B:$B,Analysis2!$U8,'Raw Data'!$C:$C,Analysis2!X$2)</f>
        <v>9</v>
      </c>
      <c r="Y8" s="9">
        <f>COUNTIFS('Raw Data'!$B:$B,Analysis2!$U8,'Raw Data'!$C:$C,Analysis2!Y$2)</f>
        <v>5</v>
      </c>
      <c r="AD8" s="9" t="s">
        <v>155</v>
      </c>
      <c r="AE8" s="9">
        <f>COUNTIFS('Raw Data'!$K:$K,Analysis2!AE$2,'Raw Data'!$B:$B,Analysis2!$AD8)</f>
        <v>1</v>
      </c>
      <c r="AF8" s="9">
        <f>COUNTIFS('Raw Data'!$K:$K,Analysis2!AF$2,'Raw Data'!$B:$B,Analysis2!$AD8)</f>
        <v>6</v>
      </c>
      <c r="AG8" s="9">
        <f>COUNTIFS('Raw Data'!$K:$K,Analysis2!AG$2,'Raw Data'!$B:$B,Analysis2!$AD8)</f>
        <v>12</v>
      </c>
      <c r="AH8" s="9">
        <f>COUNTIFS('Raw Data'!$K:$K,Analysis2!AH$2,'Raw Data'!$B:$B,Analysis2!$AD8)</f>
        <v>5</v>
      </c>
    </row>
    <row r="9" spans="1:34" x14ac:dyDescent="0.3">
      <c r="A9" s="9" t="s">
        <v>180</v>
      </c>
      <c r="B9" s="9">
        <f>COUNTIFS('Raw Data'!$B:$B,Analysis2!$A9,'Raw Data'!$C:$C,Analysis2!$A$1)</f>
        <v>8</v>
      </c>
      <c r="C9" s="9">
        <f>SUMIFS('Raw Data'!$F:$F,'Raw Data'!$B:$B,Analysis2!$A9,'Raw Data'!$C:$C,Analysis2!$A$1)</f>
        <v>10761</v>
      </c>
      <c r="D9" s="9">
        <f>AVERAGEIFS('Raw Data'!$F:$F,'Raw Data'!$B:$B,Analysis2!$A9,'Raw Data'!$C:$C,Analysis2!$A$1)</f>
        <v>1345.125</v>
      </c>
      <c r="E9" s="9">
        <f>SUMIFS('Raw Data'!$H:$H,'Raw Data'!$B:$B,Analysis2!$A9,'Raw Data'!$C:$C,Analysis2!$A$1)</f>
        <v>3984</v>
      </c>
      <c r="F9" s="10">
        <f>AVERAGEIFS('Raw Data'!$H:$H,'Raw Data'!$B:$B,Analysis2!$A9,'Raw Data'!$C:$C,Analysis2!$A$1)</f>
        <v>498</v>
      </c>
      <c r="G9" s="11">
        <f>SUMIFS('Raw Data'!$J:$J,'Raw Data'!$B:$B,Analysis2!$A9,'Raw Data'!$C:$C,Analysis2!$A$1)/Analysis2!E9</f>
        <v>0.74729166666666669</v>
      </c>
      <c r="H9" s="7"/>
      <c r="U9" s="9" t="s">
        <v>180</v>
      </c>
      <c r="V9" s="9">
        <f>COUNTIFS('Raw Data'!$B:$B,Analysis2!$U9,'Raw Data'!$C:$C,Analysis2!V$2)</f>
        <v>1</v>
      </c>
      <c r="W9" s="9">
        <f>COUNTIFS('Raw Data'!$B:$B,Analysis2!$U9,'Raw Data'!$C:$C,Analysis2!W$2)</f>
        <v>8</v>
      </c>
      <c r="X9" s="9">
        <f>COUNTIFS('Raw Data'!$B:$B,Analysis2!$U9,'Raw Data'!$C:$C,Analysis2!X$2)</f>
        <v>9</v>
      </c>
      <c r="Y9" s="9">
        <f>COUNTIFS('Raw Data'!$B:$B,Analysis2!$U9,'Raw Data'!$C:$C,Analysis2!Y$2)</f>
        <v>6</v>
      </c>
      <c r="AD9" s="9" t="s">
        <v>180</v>
      </c>
      <c r="AE9" s="9">
        <f>COUNTIFS('Raw Data'!$K:$K,Analysis2!AE$2,'Raw Data'!$B:$B,Analysis2!$AD9)</f>
        <v>1</v>
      </c>
      <c r="AF9" s="9">
        <f>COUNTIFS('Raw Data'!$K:$K,Analysis2!AF$2,'Raw Data'!$B:$B,Analysis2!$AD9)</f>
        <v>11</v>
      </c>
      <c r="AG9" s="9">
        <f>COUNTIFS('Raw Data'!$K:$K,Analysis2!AG$2,'Raw Data'!$B:$B,Analysis2!$AD9)</f>
        <v>11</v>
      </c>
      <c r="AH9" s="9">
        <f>COUNTIFS('Raw Data'!$K:$K,Analysis2!AH$2,'Raw Data'!$B:$B,Analysis2!$AD9)</f>
        <v>1</v>
      </c>
    </row>
    <row r="10" spans="1:34" x14ac:dyDescent="0.3">
      <c r="A10" s="9" t="s">
        <v>205</v>
      </c>
      <c r="B10" s="9">
        <f>COUNTIFS('Raw Data'!$B:$B,Analysis2!$A10,'Raw Data'!$C:$C,Analysis2!$A$1)</f>
        <v>8</v>
      </c>
      <c r="C10" s="9">
        <f>SUMIFS('Raw Data'!$F:$F,'Raw Data'!$B:$B,Analysis2!$A10,'Raw Data'!$C:$C,Analysis2!$A$1)</f>
        <v>10913</v>
      </c>
      <c r="D10" s="9">
        <f>AVERAGEIFS('Raw Data'!$F:$F,'Raw Data'!$B:$B,Analysis2!$A10,'Raw Data'!$C:$C,Analysis2!$A$1)</f>
        <v>1364.125</v>
      </c>
      <c r="E10" s="9">
        <f>SUMIFS('Raw Data'!$H:$H,'Raw Data'!$B:$B,Analysis2!$A10,'Raw Data'!$C:$C,Analysis2!$A$1)</f>
        <v>4109</v>
      </c>
      <c r="F10" s="10">
        <f>AVERAGEIFS('Raw Data'!$H:$H,'Raw Data'!$B:$B,Analysis2!$A10,'Raw Data'!$C:$C,Analysis2!$A$1)</f>
        <v>513.625</v>
      </c>
      <c r="G10" s="11">
        <f>SUMIFS('Raw Data'!$J:$J,'Raw Data'!$B:$B,Analysis2!$A10,'Raw Data'!$C:$C,Analysis2!$A$1)/Analysis2!E10</f>
        <v>0.76487709905086398</v>
      </c>
      <c r="H10" s="7"/>
      <c r="U10" s="9" t="s">
        <v>205</v>
      </c>
      <c r="V10" s="9">
        <f>COUNTIFS('Raw Data'!$B:$B,Analysis2!$U10,'Raw Data'!$C:$C,Analysis2!V$2)</f>
        <v>3</v>
      </c>
      <c r="W10" s="9">
        <f>COUNTIFS('Raw Data'!$B:$B,Analysis2!$U10,'Raw Data'!$C:$C,Analysis2!W$2)</f>
        <v>8</v>
      </c>
      <c r="X10" s="9">
        <f>COUNTIFS('Raw Data'!$B:$B,Analysis2!$U10,'Raw Data'!$C:$C,Analysis2!X$2)</f>
        <v>11</v>
      </c>
      <c r="Y10" s="9">
        <f>COUNTIFS('Raw Data'!$B:$B,Analysis2!$U10,'Raw Data'!$C:$C,Analysis2!Y$2)</f>
        <v>7</v>
      </c>
      <c r="AD10" s="9" t="s">
        <v>205</v>
      </c>
      <c r="AE10" s="9">
        <f>COUNTIFS('Raw Data'!$K:$K,Analysis2!AE$2,'Raw Data'!$B:$B,Analysis2!$AD10)</f>
        <v>5</v>
      </c>
      <c r="AF10" s="9">
        <f>COUNTIFS('Raw Data'!$K:$K,Analysis2!AF$2,'Raw Data'!$B:$B,Analysis2!$AD10)</f>
        <v>11</v>
      </c>
      <c r="AG10" s="9">
        <f>COUNTIFS('Raw Data'!$K:$K,Analysis2!AG$2,'Raw Data'!$B:$B,Analysis2!$AD10)</f>
        <v>12</v>
      </c>
      <c r="AH10" s="9">
        <f>COUNTIFS('Raw Data'!$K:$K,Analysis2!AH$2,'Raw Data'!$B:$B,Analysis2!$AD10)</f>
        <v>1</v>
      </c>
    </row>
    <row r="11" spans="1:34" x14ac:dyDescent="0.3">
      <c r="A11" s="9" t="s">
        <v>235</v>
      </c>
      <c r="B11" s="9">
        <f>COUNTIFS('Raw Data'!$B:$B,Analysis2!$A11,'Raw Data'!$C:$C,Analysis2!$A$1)</f>
        <v>1</v>
      </c>
      <c r="C11" s="9">
        <f>SUMIFS('Raw Data'!$F:$F,'Raw Data'!$B:$B,Analysis2!$A11,'Raw Data'!$C:$C,Analysis2!$A$1)</f>
        <v>3050</v>
      </c>
      <c r="D11" s="9">
        <f>AVERAGEIFS('Raw Data'!$F:$F,'Raw Data'!$B:$B,Analysis2!$A11,'Raw Data'!$C:$C,Analysis2!$A$1)</f>
        <v>3050</v>
      </c>
      <c r="E11" s="9">
        <f>SUMIFS('Raw Data'!$H:$H,'Raw Data'!$B:$B,Analysis2!$A11,'Raw Data'!$C:$C,Analysis2!$A$1)</f>
        <v>506</v>
      </c>
      <c r="F11" s="10">
        <f>AVERAGEIFS('Raw Data'!$H:$H,'Raw Data'!$B:$B,Analysis2!$A11,'Raw Data'!$C:$C,Analysis2!$A$1)</f>
        <v>506</v>
      </c>
      <c r="G11" s="11">
        <f>SUMIFS('Raw Data'!$J:$J,'Raw Data'!$B:$B,Analysis2!$A11,'Raw Data'!$C:$C,Analysis2!$A$1)/Analysis2!E11</f>
        <v>0.76</v>
      </c>
      <c r="H11" s="7"/>
      <c r="U11" s="9" t="s">
        <v>235</v>
      </c>
      <c r="V11" s="9">
        <f>COUNTIFS('Raw Data'!$B:$B,Analysis2!$U11,'Raw Data'!$C:$C,Analysis2!V$2)</f>
        <v>2</v>
      </c>
      <c r="W11" s="9">
        <f>COUNTIFS('Raw Data'!$B:$B,Analysis2!$U11,'Raw Data'!$C:$C,Analysis2!W$2)</f>
        <v>1</v>
      </c>
      <c r="X11" s="9">
        <f>COUNTIFS('Raw Data'!$B:$B,Analysis2!$U11,'Raw Data'!$C:$C,Analysis2!X$2)</f>
        <v>10</v>
      </c>
      <c r="Y11" s="9">
        <f>COUNTIFS('Raw Data'!$B:$B,Analysis2!$U11,'Raw Data'!$C:$C,Analysis2!Y$2)</f>
        <v>10</v>
      </c>
      <c r="AD11" s="9" t="s">
        <v>235</v>
      </c>
      <c r="AE11" s="9">
        <f>COUNTIFS('Raw Data'!$K:$K,Analysis2!AE$2,'Raw Data'!$B:$B,Analysis2!$AD11)</f>
        <v>6</v>
      </c>
      <c r="AF11" s="9">
        <f>COUNTIFS('Raw Data'!$K:$K,Analysis2!AF$2,'Raw Data'!$B:$B,Analysis2!$AD11)</f>
        <v>5</v>
      </c>
      <c r="AG11" s="9">
        <f>COUNTIFS('Raw Data'!$K:$K,Analysis2!AG$2,'Raw Data'!$B:$B,Analysis2!$AD11)</f>
        <v>10</v>
      </c>
      <c r="AH11" s="9">
        <f>COUNTIFS('Raw Data'!$K:$K,Analysis2!AH$2,'Raw Data'!$B:$B,Analysis2!$AD11)</f>
        <v>2</v>
      </c>
    </row>
    <row r="12" spans="1:34" x14ac:dyDescent="0.3">
      <c r="A12" s="9" t="s">
        <v>259</v>
      </c>
      <c r="B12" s="9">
        <f>COUNTIFS('Raw Data'!$B:$B,Analysis2!$A12,'Raw Data'!$C:$C,Analysis2!$A$1)</f>
        <v>8</v>
      </c>
      <c r="C12" s="9">
        <f>SUMIFS('Raw Data'!$F:$F,'Raw Data'!$B:$B,Analysis2!$A12,'Raw Data'!$C:$C,Analysis2!$A$1)</f>
        <v>9202</v>
      </c>
      <c r="D12" s="9">
        <f>AVERAGEIFS('Raw Data'!$F:$F,'Raw Data'!$B:$B,Analysis2!$A12,'Raw Data'!$C:$C,Analysis2!$A$1)</f>
        <v>1150.25</v>
      </c>
      <c r="E12" s="9">
        <f>SUMIFS('Raw Data'!$H:$H,'Raw Data'!$B:$B,Analysis2!$A12,'Raw Data'!$C:$C,Analysis2!$A$1)</f>
        <v>3286</v>
      </c>
      <c r="F12" s="10">
        <f>AVERAGEIFS('Raw Data'!$H:$H,'Raw Data'!$B:$B,Analysis2!$A12,'Raw Data'!$C:$C,Analysis2!$A$1)</f>
        <v>410.75</v>
      </c>
      <c r="G12" s="11">
        <f>SUMIFS('Raw Data'!$J:$J,'Raw Data'!$B:$B,Analysis2!$A12,'Raw Data'!$C:$C,Analysis2!$A$1)/Analysis2!E12</f>
        <v>0.74860925136944612</v>
      </c>
      <c r="H12" s="7"/>
      <c r="U12" s="9" t="s">
        <v>259</v>
      </c>
      <c r="V12" s="9">
        <f>COUNTIFS('Raw Data'!$B:$B,Analysis2!$U12,'Raw Data'!$C:$C,Analysis2!V$2)</f>
        <v>3</v>
      </c>
      <c r="W12" s="9">
        <f>COUNTIFS('Raw Data'!$B:$B,Analysis2!$U12,'Raw Data'!$C:$C,Analysis2!W$2)</f>
        <v>8</v>
      </c>
      <c r="X12" s="9">
        <f>COUNTIFS('Raw Data'!$B:$B,Analysis2!$U12,'Raw Data'!$C:$C,Analysis2!X$2)</f>
        <v>8</v>
      </c>
      <c r="Y12" s="9">
        <f>COUNTIFS('Raw Data'!$B:$B,Analysis2!$U12,'Raw Data'!$C:$C,Analysis2!Y$2)</f>
        <v>10</v>
      </c>
      <c r="AD12" s="9" t="s">
        <v>259</v>
      </c>
      <c r="AE12" s="9">
        <f>COUNTIFS('Raw Data'!$K:$K,Analysis2!AE$2,'Raw Data'!$B:$B,Analysis2!$AD12)</f>
        <v>4</v>
      </c>
      <c r="AF12" s="9">
        <f>COUNTIFS('Raw Data'!$K:$K,Analysis2!AF$2,'Raw Data'!$B:$B,Analysis2!$AD12)</f>
        <v>10</v>
      </c>
      <c r="AG12" s="9">
        <f>COUNTIFS('Raw Data'!$K:$K,Analysis2!AG$2,'Raw Data'!$B:$B,Analysis2!$AD12)</f>
        <v>15</v>
      </c>
      <c r="AH12" s="9">
        <f>COUNTIFS('Raw Data'!$K:$K,Analysis2!AH$2,'Raw Data'!$B:$B,Analysis2!$AD12)</f>
        <v>0</v>
      </c>
    </row>
    <row r="13" spans="1:34" x14ac:dyDescent="0.3">
      <c r="A13" s="9" t="s">
        <v>289</v>
      </c>
      <c r="B13" s="9">
        <f>COUNTIFS('Raw Data'!$B:$B,Analysis2!$A13,'Raw Data'!$C:$C,Analysis2!$A$1)</f>
        <v>8</v>
      </c>
      <c r="C13" s="9">
        <f>SUMIFS('Raw Data'!$F:$F,'Raw Data'!$B:$B,Analysis2!$A13,'Raw Data'!$C:$C,Analysis2!$A$1)</f>
        <v>10907</v>
      </c>
      <c r="D13" s="9">
        <f>AVERAGEIFS('Raw Data'!$F:$F,'Raw Data'!$B:$B,Analysis2!$A13,'Raw Data'!$C:$C,Analysis2!$A$1)</f>
        <v>1363.375</v>
      </c>
      <c r="E13" s="9">
        <f>SUMIFS('Raw Data'!$H:$H,'Raw Data'!$B:$B,Analysis2!$A13,'Raw Data'!$C:$C,Analysis2!$A$1)</f>
        <v>3760</v>
      </c>
      <c r="F13" s="10">
        <f>AVERAGEIFS('Raw Data'!$H:$H,'Raw Data'!$B:$B,Analysis2!$A13,'Raw Data'!$C:$C,Analysis2!$A$1)</f>
        <v>470</v>
      </c>
      <c r="G13" s="11">
        <f>SUMIFS('Raw Data'!$J:$J,'Raw Data'!$B:$B,Analysis2!$A13,'Raw Data'!$C:$C,Analysis2!$A$1)/Analysis2!E13</f>
        <v>0.7369840425531915</v>
      </c>
      <c r="H13" s="7"/>
      <c r="U13" s="9" t="s">
        <v>289</v>
      </c>
      <c r="V13" s="9">
        <f>COUNTIFS('Raw Data'!$B:$B,Analysis2!$U13,'Raw Data'!$C:$C,Analysis2!V$2)</f>
        <v>1</v>
      </c>
      <c r="W13" s="9">
        <f>COUNTIFS('Raw Data'!$B:$B,Analysis2!$U13,'Raw Data'!$C:$C,Analysis2!W$2)</f>
        <v>8</v>
      </c>
      <c r="X13" s="9">
        <f>COUNTIFS('Raw Data'!$B:$B,Analysis2!$U13,'Raw Data'!$C:$C,Analysis2!X$2)</f>
        <v>7</v>
      </c>
      <c r="Y13" s="9">
        <f>COUNTIFS('Raw Data'!$B:$B,Analysis2!$U13,'Raw Data'!$C:$C,Analysis2!Y$2)</f>
        <v>8</v>
      </c>
      <c r="AD13" s="9" t="s">
        <v>289</v>
      </c>
      <c r="AE13" s="9">
        <f>COUNTIFS('Raw Data'!$K:$K,Analysis2!AE$2,'Raw Data'!$B:$B,Analysis2!$AD13)</f>
        <v>3</v>
      </c>
      <c r="AF13" s="9">
        <f>COUNTIFS('Raw Data'!$K:$K,Analysis2!AF$2,'Raw Data'!$B:$B,Analysis2!$AD13)</f>
        <v>14</v>
      </c>
      <c r="AG13" s="9">
        <f>COUNTIFS('Raw Data'!$K:$K,Analysis2!AG$2,'Raw Data'!$B:$B,Analysis2!$AD13)</f>
        <v>6</v>
      </c>
      <c r="AH13" s="9">
        <f>COUNTIFS('Raw Data'!$K:$K,Analysis2!AH$2,'Raw Data'!$B:$B,Analysis2!$AD13)</f>
        <v>1</v>
      </c>
    </row>
    <row r="14" spans="1:34" x14ac:dyDescent="0.3">
      <c r="A14" s="9" t="s">
        <v>313</v>
      </c>
      <c r="B14" s="9">
        <f>COUNTIFS('Raw Data'!$B:$B,Analysis2!$A14,'Raw Data'!$C:$C,Analysis2!$A$1)</f>
        <v>6</v>
      </c>
      <c r="C14" s="9">
        <f>SUMIFS('Raw Data'!$F:$F,'Raw Data'!$B:$B,Analysis2!$A14,'Raw Data'!$C:$C,Analysis2!$A$1)</f>
        <v>7461</v>
      </c>
      <c r="D14" s="9">
        <f>AVERAGEIFS('Raw Data'!$F:$F,'Raw Data'!$B:$B,Analysis2!$A14,'Raw Data'!$C:$C,Analysis2!$A$1)</f>
        <v>1243.5</v>
      </c>
      <c r="E14" s="9">
        <f>SUMIFS('Raw Data'!$H:$H,'Raw Data'!$B:$B,Analysis2!$A14,'Raw Data'!$C:$C,Analysis2!$A$1)</f>
        <v>2016</v>
      </c>
      <c r="F14" s="10">
        <f>AVERAGEIFS('Raw Data'!$H:$H,'Raw Data'!$B:$B,Analysis2!$A14,'Raw Data'!$C:$C,Analysis2!$A$1)</f>
        <v>336</v>
      </c>
      <c r="G14" s="11">
        <f>SUMIFS('Raw Data'!$J:$J,'Raw Data'!$B:$B,Analysis2!$A14,'Raw Data'!$C:$C,Analysis2!$A$1)/Analysis2!E14</f>
        <v>0.72677083333333325</v>
      </c>
      <c r="H14" s="7"/>
      <c r="U14" s="9" t="s">
        <v>313</v>
      </c>
      <c r="V14" s="9">
        <f>COUNTIFS('Raw Data'!$B:$B,Analysis2!$U14,'Raw Data'!$C:$C,Analysis2!V$2)</f>
        <v>2</v>
      </c>
      <c r="W14" s="9">
        <f>COUNTIFS('Raw Data'!$B:$B,Analysis2!$U14,'Raw Data'!$C:$C,Analysis2!W$2)</f>
        <v>6</v>
      </c>
      <c r="X14" s="9">
        <f>COUNTIFS('Raw Data'!$B:$B,Analysis2!$U14,'Raw Data'!$C:$C,Analysis2!X$2)</f>
        <v>11</v>
      </c>
      <c r="Y14" s="9">
        <f>COUNTIFS('Raw Data'!$B:$B,Analysis2!$U14,'Raw Data'!$C:$C,Analysis2!Y$2)</f>
        <v>8</v>
      </c>
      <c r="AD14" s="9" t="s">
        <v>313</v>
      </c>
      <c r="AE14" s="9">
        <f>COUNTIFS('Raw Data'!$K:$K,Analysis2!AE$2,'Raw Data'!$B:$B,Analysis2!$AD14)</f>
        <v>3</v>
      </c>
      <c r="AF14" s="9">
        <f>COUNTIFS('Raw Data'!$K:$K,Analysis2!AF$2,'Raw Data'!$B:$B,Analysis2!$AD14)</f>
        <v>7</v>
      </c>
      <c r="AG14" s="9">
        <f>COUNTIFS('Raw Data'!$K:$K,Analysis2!AG$2,'Raw Data'!$B:$B,Analysis2!$AD14)</f>
        <v>17</v>
      </c>
      <c r="AH14" s="9">
        <f>COUNTIFS('Raw Data'!$K:$K,Analysis2!AH$2,'Raw Data'!$B:$B,Analysis2!$AD14)</f>
        <v>0</v>
      </c>
    </row>
    <row r="15" spans="1:34" x14ac:dyDescent="0.3">
      <c r="A15" s="9" t="s">
        <v>340</v>
      </c>
      <c r="B15" s="9">
        <f>COUNTIFS('Raw Data'!$B:$B,Analysis2!$A15,'Raw Data'!$C:$C,Analysis2!$A$1)</f>
        <v>8</v>
      </c>
      <c r="C15" s="9">
        <f>SUMIFS('Raw Data'!$F:$F,'Raw Data'!$B:$B,Analysis2!$A15,'Raw Data'!$C:$C,Analysis2!$A$1)</f>
        <v>8949</v>
      </c>
      <c r="D15" s="9">
        <f>AVERAGEIFS('Raw Data'!$F:$F,'Raw Data'!$B:$B,Analysis2!$A15,'Raw Data'!$C:$C,Analysis2!$A$1)</f>
        <v>1118.625</v>
      </c>
      <c r="E15" s="9">
        <f>SUMIFS('Raw Data'!$H:$H,'Raw Data'!$B:$B,Analysis2!$A15,'Raw Data'!$C:$C,Analysis2!$A$1)</f>
        <v>3208</v>
      </c>
      <c r="F15" s="10">
        <f>AVERAGEIFS('Raw Data'!$H:$H,'Raw Data'!$B:$B,Analysis2!$A15,'Raw Data'!$C:$C,Analysis2!$A$1)</f>
        <v>401</v>
      </c>
      <c r="G15" s="11">
        <f>SUMIFS('Raw Data'!$J:$J,'Raw Data'!$B:$B,Analysis2!$A15,'Raw Data'!$C:$C,Analysis2!$A$1)/Analysis2!E15</f>
        <v>0.75321072319201998</v>
      </c>
      <c r="H15" s="7"/>
      <c r="U15" s="9" t="s">
        <v>340</v>
      </c>
      <c r="V15" s="9">
        <f>COUNTIFS('Raw Data'!$B:$B,Analysis2!$U15,'Raw Data'!$C:$C,Analysis2!V$2)</f>
        <v>2</v>
      </c>
      <c r="W15" s="9">
        <f>COUNTIFS('Raw Data'!$B:$B,Analysis2!$U15,'Raw Data'!$C:$C,Analysis2!W$2)</f>
        <v>8</v>
      </c>
      <c r="X15" s="9">
        <f>COUNTIFS('Raw Data'!$B:$B,Analysis2!$U15,'Raw Data'!$C:$C,Analysis2!X$2)</f>
        <v>11</v>
      </c>
      <c r="Y15" s="9">
        <f>COUNTIFS('Raw Data'!$B:$B,Analysis2!$U15,'Raw Data'!$C:$C,Analysis2!Y$2)</f>
        <v>6</v>
      </c>
      <c r="AD15" s="9" t="s">
        <v>340</v>
      </c>
      <c r="AE15" s="9">
        <f>COUNTIFS('Raw Data'!$K:$K,Analysis2!AE$2,'Raw Data'!$B:$B,Analysis2!$AD15)</f>
        <v>8</v>
      </c>
      <c r="AF15" s="9">
        <f>COUNTIFS('Raw Data'!$K:$K,Analysis2!AF$2,'Raw Data'!$B:$B,Analysis2!$AD15)</f>
        <v>8</v>
      </c>
      <c r="AG15" s="9">
        <f>COUNTIFS('Raw Data'!$K:$K,Analysis2!AG$2,'Raw Data'!$B:$B,Analysis2!$AD15)</f>
        <v>8</v>
      </c>
      <c r="AH15" s="9">
        <f>COUNTIFS('Raw Data'!$K:$K,Analysis2!AH$2,'Raw Data'!$B:$B,Analysis2!$AD15)</f>
        <v>3</v>
      </c>
    </row>
    <row r="16" spans="1:34" x14ac:dyDescent="0.3">
      <c r="A16" s="9" t="s">
        <v>368</v>
      </c>
      <c r="B16" s="9">
        <f>COUNTIFS('Raw Data'!$B:$B,Analysis2!$A16,'Raw Data'!$C:$C,Analysis2!$A$1)</f>
        <v>5</v>
      </c>
      <c r="C16" s="9">
        <f>SUMIFS('Raw Data'!$F:$F,'Raw Data'!$B:$B,Analysis2!$A16,'Raw Data'!$C:$C,Analysis2!$A$1)</f>
        <v>7473</v>
      </c>
      <c r="D16" s="9">
        <f>AVERAGEIFS('Raw Data'!$F:$F,'Raw Data'!$B:$B,Analysis2!$A16,'Raw Data'!$C:$C,Analysis2!$A$1)</f>
        <v>1494.6</v>
      </c>
      <c r="E16" s="9">
        <f>SUMIFS('Raw Data'!$H:$H,'Raw Data'!$B:$B,Analysis2!$A16,'Raw Data'!$C:$C,Analysis2!$A$1)</f>
        <v>2226</v>
      </c>
      <c r="F16" s="10">
        <f>AVERAGEIFS('Raw Data'!$H:$H,'Raw Data'!$B:$B,Analysis2!$A16,'Raw Data'!$C:$C,Analysis2!$A$1)</f>
        <v>445.2</v>
      </c>
      <c r="G16" s="11">
        <f>SUMIFS('Raw Data'!$J:$J,'Raw Data'!$B:$B,Analysis2!$A16,'Raw Data'!$C:$C,Analysis2!$A$1)/Analysis2!E16</f>
        <v>0.72990566037735838</v>
      </c>
      <c r="H16" s="7"/>
      <c r="U16" s="9" t="s">
        <v>368</v>
      </c>
      <c r="V16" s="9">
        <f>COUNTIFS('Raw Data'!$B:$B,Analysis2!$U16,'Raw Data'!$C:$C,Analysis2!V$2)</f>
        <v>2</v>
      </c>
      <c r="W16" s="9">
        <f>COUNTIFS('Raw Data'!$B:$B,Analysis2!$U16,'Raw Data'!$C:$C,Analysis2!W$2)</f>
        <v>5</v>
      </c>
      <c r="X16" s="9">
        <f>COUNTIFS('Raw Data'!$B:$B,Analysis2!$U16,'Raw Data'!$C:$C,Analysis2!X$2)</f>
        <v>10</v>
      </c>
      <c r="Y16" s="9">
        <f>COUNTIFS('Raw Data'!$B:$B,Analysis2!$U16,'Raw Data'!$C:$C,Analysis2!Y$2)</f>
        <v>7</v>
      </c>
      <c r="AD16" s="9" t="s">
        <v>368</v>
      </c>
      <c r="AE16" s="9">
        <f>COUNTIFS('Raw Data'!$K:$K,Analysis2!AE$2,'Raw Data'!$B:$B,Analysis2!$AD16)</f>
        <v>1</v>
      </c>
      <c r="AF16" s="9">
        <f>COUNTIFS('Raw Data'!$K:$K,Analysis2!AF$2,'Raw Data'!$B:$B,Analysis2!$AD16)</f>
        <v>3</v>
      </c>
      <c r="AG16" s="9">
        <f>COUNTIFS('Raw Data'!$K:$K,Analysis2!AG$2,'Raw Data'!$B:$B,Analysis2!$AD16)</f>
        <v>16</v>
      </c>
      <c r="AH16" s="9">
        <f>COUNTIFS('Raw Data'!$K:$K,Analysis2!AH$2,'Raw Data'!$B:$B,Analysis2!$AD16)</f>
        <v>4</v>
      </c>
    </row>
    <row r="17" spans="1:34" x14ac:dyDescent="0.3">
      <c r="A17" s="9" t="s">
        <v>393</v>
      </c>
      <c r="B17" s="9">
        <f>COUNTIFS('Raw Data'!$B:$B,Analysis2!$A17,'Raw Data'!$C:$C,Analysis2!$A$1)</f>
        <v>6</v>
      </c>
      <c r="C17" s="9">
        <f>SUMIFS('Raw Data'!$F:$F,'Raw Data'!$B:$B,Analysis2!$A17,'Raw Data'!$C:$C,Analysis2!$A$1)</f>
        <v>5967</v>
      </c>
      <c r="D17" s="9">
        <f>AVERAGEIFS('Raw Data'!$F:$F,'Raw Data'!$B:$B,Analysis2!$A17,'Raw Data'!$C:$C,Analysis2!$A$1)</f>
        <v>994.5</v>
      </c>
      <c r="E17" s="9">
        <f>SUMIFS('Raw Data'!$H:$H,'Raw Data'!$B:$B,Analysis2!$A17,'Raw Data'!$C:$C,Analysis2!$A$1)</f>
        <v>1405</v>
      </c>
      <c r="F17" s="10">
        <f>AVERAGEIFS('Raw Data'!$H:$H,'Raw Data'!$B:$B,Analysis2!$A17,'Raw Data'!$C:$C,Analysis2!$A$1)</f>
        <v>234.16666666666666</v>
      </c>
      <c r="G17" s="11">
        <f>SUMIFS('Raw Data'!$J:$J,'Raw Data'!$B:$B,Analysis2!$A17,'Raw Data'!$C:$C,Analysis2!$A$1)/Analysis2!E17</f>
        <v>0.68693238434163695</v>
      </c>
      <c r="H17" s="7"/>
      <c r="U17" s="9" t="s">
        <v>393</v>
      </c>
      <c r="V17" s="9">
        <f>COUNTIFS('Raw Data'!$B:$B,Analysis2!$U17,'Raw Data'!$C:$C,Analysis2!V$2)</f>
        <v>2</v>
      </c>
      <c r="W17" s="9">
        <f>COUNTIFS('Raw Data'!$B:$B,Analysis2!$U17,'Raw Data'!$C:$C,Analysis2!W$2)</f>
        <v>6</v>
      </c>
      <c r="X17" s="9">
        <f>COUNTIFS('Raw Data'!$B:$B,Analysis2!$U17,'Raw Data'!$C:$C,Analysis2!X$2)</f>
        <v>10</v>
      </c>
      <c r="Y17" s="9">
        <f>COUNTIFS('Raw Data'!$B:$B,Analysis2!$U17,'Raw Data'!$C:$C,Analysis2!Y$2)</f>
        <v>11</v>
      </c>
      <c r="AD17" s="9" t="s">
        <v>393</v>
      </c>
      <c r="AE17" s="9">
        <f>COUNTIFS('Raw Data'!$K:$K,Analysis2!AE$2,'Raw Data'!$B:$B,Analysis2!$AD17)</f>
        <v>7</v>
      </c>
      <c r="AF17" s="9">
        <f>COUNTIFS('Raw Data'!$K:$K,Analysis2!AF$2,'Raw Data'!$B:$B,Analysis2!$AD17)</f>
        <v>11</v>
      </c>
      <c r="AG17" s="9">
        <f>COUNTIFS('Raw Data'!$K:$K,Analysis2!AG$2,'Raw Data'!$B:$B,Analysis2!$AD17)</f>
        <v>9</v>
      </c>
      <c r="AH17" s="9">
        <f>COUNTIFS('Raw Data'!$K:$K,Analysis2!AH$2,'Raw Data'!$B:$B,Analysis2!$AD17)</f>
        <v>2</v>
      </c>
    </row>
    <row r="18" spans="1:34" x14ac:dyDescent="0.3">
      <c r="A18" s="9" t="s">
        <v>421</v>
      </c>
      <c r="B18" s="9">
        <f>COUNTIFS('Raw Data'!$B:$B,Analysis2!$A18,'Raw Data'!$C:$C,Analysis2!$A$1)</f>
        <v>8</v>
      </c>
      <c r="C18" s="9">
        <f>SUMIFS('Raw Data'!$F:$F,'Raw Data'!$B:$B,Analysis2!$A18,'Raw Data'!$C:$C,Analysis2!$A$1)</f>
        <v>8262</v>
      </c>
      <c r="D18" s="9">
        <f>AVERAGEIFS('Raw Data'!$F:$F,'Raw Data'!$B:$B,Analysis2!$A18,'Raw Data'!$C:$C,Analysis2!$A$1)</f>
        <v>1032.75</v>
      </c>
      <c r="E18" s="9">
        <f>SUMIFS('Raw Data'!$H:$H,'Raw Data'!$B:$B,Analysis2!$A18,'Raw Data'!$C:$C,Analysis2!$A$1)</f>
        <v>2448</v>
      </c>
      <c r="F18" s="10">
        <f>AVERAGEIFS('Raw Data'!$H:$H,'Raw Data'!$B:$B,Analysis2!$A18,'Raw Data'!$C:$C,Analysis2!$A$1)</f>
        <v>306</v>
      </c>
      <c r="G18" s="11">
        <f>SUMIFS('Raw Data'!$J:$J,'Raw Data'!$B:$B,Analysis2!$A18,'Raw Data'!$C:$C,Analysis2!$A$1)/Analysis2!E18</f>
        <v>0.75807189542483655</v>
      </c>
      <c r="H18" s="7"/>
      <c r="U18" s="9" t="s">
        <v>421</v>
      </c>
      <c r="V18" s="9">
        <f>COUNTIFS('Raw Data'!$B:$B,Analysis2!$U18,'Raw Data'!$C:$C,Analysis2!V$2)</f>
        <v>2</v>
      </c>
      <c r="W18" s="9">
        <f>COUNTIFS('Raw Data'!$B:$B,Analysis2!$U18,'Raw Data'!$C:$C,Analysis2!W$2)</f>
        <v>8</v>
      </c>
      <c r="X18" s="9">
        <f>COUNTIFS('Raw Data'!$B:$B,Analysis2!$U18,'Raw Data'!$C:$C,Analysis2!X$2)</f>
        <v>10</v>
      </c>
      <c r="Y18" s="9">
        <f>COUNTIFS('Raw Data'!$B:$B,Analysis2!$U18,'Raw Data'!$C:$C,Analysis2!Y$2)</f>
        <v>7</v>
      </c>
      <c r="AD18" s="9" t="s">
        <v>421</v>
      </c>
      <c r="AE18" s="9">
        <f>COUNTIFS('Raw Data'!$K:$K,Analysis2!AE$2,'Raw Data'!$B:$B,Analysis2!$AD18)</f>
        <v>4</v>
      </c>
      <c r="AF18" s="9">
        <f>COUNTIFS('Raw Data'!$K:$K,Analysis2!AF$2,'Raw Data'!$B:$B,Analysis2!$AD18)</f>
        <v>11</v>
      </c>
      <c r="AG18" s="9">
        <f>COUNTIFS('Raw Data'!$K:$K,Analysis2!AG$2,'Raw Data'!$B:$B,Analysis2!$AD18)</f>
        <v>11</v>
      </c>
      <c r="AH18" s="9">
        <f>COUNTIFS('Raw Data'!$K:$K,Analysis2!AH$2,'Raw Data'!$B:$B,Analysis2!$AD18)</f>
        <v>1</v>
      </c>
    </row>
    <row r="19" spans="1:34" x14ac:dyDescent="0.3">
      <c r="A19" s="9" t="s">
        <v>448</v>
      </c>
      <c r="B19" s="9">
        <f>COUNTIFS('Raw Data'!$B:$B,Analysis2!$A19,'Raw Data'!$C:$C,Analysis2!$A$1)</f>
        <v>6</v>
      </c>
      <c r="C19" s="9">
        <f>SUMIFS('Raw Data'!$F:$F,'Raw Data'!$B:$B,Analysis2!$A19,'Raw Data'!$C:$C,Analysis2!$A$1)</f>
        <v>6752</v>
      </c>
      <c r="D19" s="9">
        <f>AVERAGEIFS('Raw Data'!$F:$F,'Raw Data'!$B:$B,Analysis2!$A19,'Raw Data'!$C:$C,Analysis2!$A$1)</f>
        <v>1125.3333333333333</v>
      </c>
      <c r="E19" s="9">
        <f>SUMIFS('Raw Data'!$H:$H,'Raw Data'!$B:$B,Analysis2!$A19,'Raw Data'!$C:$C,Analysis2!$A$1)</f>
        <v>1521</v>
      </c>
      <c r="F19" s="10">
        <f>AVERAGEIFS('Raw Data'!$H:$H,'Raw Data'!$B:$B,Analysis2!$A19,'Raw Data'!$C:$C,Analysis2!$A$1)</f>
        <v>253.5</v>
      </c>
      <c r="G19" s="11">
        <f>SUMIFS('Raw Data'!$J:$J,'Raw Data'!$B:$B,Analysis2!$A19,'Raw Data'!$C:$C,Analysis2!$A$1)/Analysis2!E19</f>
        <v>0.68765285996055237</v>
      </c>
      <c r="H19" s="7"/>
      <c r="U19" s="9" t="s">
        <v>448</v>
      </c>
      <c r="V19" s="9">
        <f>COUNTIFS('Raw Data'!$B:$B,Analysis2!$U19,'Raw Data'!$C:$C,Analysis2!V$2)</f>
        <v>3</v>
      </c>
      <c r="W19" s="9">
        <f>COUNTIFS('Raw Data'!$B:$B,Analysis2!$U19,'Raw Data'!$C:$C,Analysis2!W$2)</f>
        <v>6</v>
      </c>
      <c r="X19" s="9">
        <f>COUNTIFS('Raw Data'!$B:$B,Analysis2!$U19,'Raw Data'!$C:$C,Analysis2!X$2)</f>
        <v>8</v>
      </c>
      <c r="Y19" s="9">
        <f>COUNTIFS('Raw Data'!$B:$B,Analysis2!$U19,'Raw Data'!$C:$C,Analysis2!Y$2)</f>
        <v>8</v>
      </c>
      <c r="AD19" s="9" t="s">
        <v>448</v>
      </c>
      <c r="AE19" s="9">
        <f>COUNTIFS('Raw Data'!$K:$K,Analysis2!AE$2,'Raw Data'!$B:$B,Analysis2!$AD19)</f>
        <v>3</v>
      </c>
      <c r="AF19" s="9">
        <f>COUNTIFS('Raw Data'!$K:$K,Analysis2!AF$2,'Raw Data'!$B:$B,Analysis2!$AD19)</f>
        <v>4</v>
      </c>
      <c r="AG19" s="9">
        <f>COUNTIFS('Raw Data'!$K:$K,Analysis2!AG$2,'Raw Data'!$B:$B,Analysis2!$AD19)</f>
        <v>17</v>
      </c>
      <c r="AH19" s="9">
        <f>COUNTIFS('Raw Data'!$K:$K,Analysis2!AH$2,'Raw Data'!$B:$B,Analysis2!$AD19)</f>
        <v>1</v>
      </c>
    </row>
    <row r="20" spans="1:34" x14ac:dyDescent="0.3">
      <c r="A20" s="9" t="s">
        <v>474</v>
      </c>
      <c r="B20" s="9">
        <f>COUNTIFS('Raw Data'!$B:$B,Analysis2!$A20,'Raw Data'!$C:$C,Analysis2!$A$1)</f>
        <v>6</v>
      </c>
      <c r="C20" s="9">
        <f>SUMIFS('Raw Data'!$F:$F,'Raw Data'!$B:$B,Analysis2!$A20,'Raw Data'!$C:$C,Analysis2!$A$1)</f>
        <v>7865</v>
      </c>
      <c r="D20" s="9">
        <f>AVERAGEIFS('Raw Data'!$F:$F,'Raw Data'!$B:$B,Analysis2!$A20,'Raw Data'!$C:$C,Analysis2!$A$1)</f>
        <v>1310.8333333333333</v>
      </c>
      <c r="E20" s="9">
        <f>SUMIFS('Raw Data'!$H:$H,'Raw Data'!$B:$B,Analysis2!$A20,'Raw Data'!$C:$C,Analysis2!$A$1)</f>
        <v>2735</v>
      </c>
      <c r="F20" s="10">
        <f>AVERAGEIFS('Raw Data'!$H:$H,'Raw Data'!$B:$B,Analysis2!$A20,'Raw Data'!$C:$C,Analysis2!$A$1)</f>
        <v>455.83333333333331</v>
      </c>
      <c r="G20" s="11">
        <f>SUMIFS('Raw Data'!$J:$J,'Raw Data'!$B:$B,Analysis2!$A20,'Raw Data'!$C:$C,Analysis2!$A$1)/Analysis2!E20</f>
        <v>0.74997440585009156</v>
      </c>
      <c r="H20" s="7"/>
      <c r="U20" s="9" t="s">
        <v>474</v>
      </c>
      <c r="V20" s="9">
        <f>COUNTIFS('Raw Data'!$B:$B,Analysis2!$U20,'Raw Data'!$C:$C,Analysis2!V$2)</f>
        <v>2</v>
      </c>
      <c r="W20" s="9">
        <f>COUNTIFS('Raw Data'!$B:$B,Analysis2!$U20,'Raw Data'!$C:$C,Analysis2!W$2)</f>
        <v>6</v>
      </c>
      <c r="X20" s="9">
        <f>COUNTIFS('Raw Data'!$B:$B,Analysis2!$U20,'Raw Data'!$C:$C,Analysis2!X$2)</f>
        <v>12</v>
      </c>
      <c r="Y20" s="9">
        <f>COUNTIFS('Raw Data'!$B:$B,Analysis2!$U20,'Raw Data'!$C:$C,Analysis2!Y$2)</f>
        <v>8</v>
      </c>
      <c r="AD20" s="9" t="s">
        <v>474</v>
      </c>
      <c r="AE20" s="9">
        <f>COUNTIFS('Raw Data'!$K:$K,Analysis2!AE$2,'Raw Data'!$B:$B,Analysis2!$AD20)</f>
        <v>2</v>
      </c>
      <c r="AF20" s="9">
        <f>COUNTIFS('Raw Data'!$K:$K,Analysis2!AF$2,'Raw Data'!$B:$B,Analysis2!$AD20)</f>
        <v>14</v>
      </c>
      <c r="AG20" s="9">
        <f>COUNTIFS('Raw Data'!$K:$K,Analysis2!AG$2,'Raw Data'!$B:$B,Analysis2!$AD20)</f>
        <v>10</v>
      </c>
      <c r="AH20" s="9">
        <f>COUNTIFS('Raw Data'!$K:$K,Analysis2!AH$2,'Raw Data'!$B:$B,Analysis2!$AD20)</f>
        <v>2</v>
      </c>
    </row>
    <row r="21" spans="1:34" x14ac:dyDescent="0.3">
      <c r="A21" s="9" t="s">
        <v>502</v>
      </c>
      <c r="B21" s="9">
        <f>COUNTIFS('Raw Data'!$B:$B,Analysis2!$A21,'Raw Data'!$C:$C,Analysis2!$A$1)</f>
        <v>6</v>
      </c>
      <c r="C21" s="9">
        <f>SUMIFS('Raw Data'!$F:$F,'Raw Data'!$B:$B,Analysis2!$A21,'Raw Data'!$C:$C,Analysis2!$A$1)</f>
        <v>4723</v>
      </c>
      <c r="D21" s="9">
        <f>AVERAGEIFS('Raw Data'!$F:$F,'Raw Data'!$B:$B,Analysis2!$A21,'Raw Data'!$C:$C,Analysis2!$A$1)</f>
        <v>787.16666666666663</v>
      </c>
      <c r="E21" s="9">
        <f>SUMIFS('Raw Data'!$H:$H,'Raw Data'!$B:$B,Analysis2!$A21,'Raw Data'!$C:$C,Analysis2!$A$1)</f>
        <v>1077</v>
      </c>
      <c r="F21" s="10">
        <f>AVERAGEIFS('Raw Data'!$H:$H,'Raw Data'!$B:$B,Analysis2!$A21,'Raw Data'!$C:$C,Analysis2!$A$1)</f>
        <v>179.5</v>
      </c>
      <c r="G21" s="11">
        <f>SUMIFS('Raw Data'!$J:$J,'Raw Data'!$B:$B,Analysis2!$A21,'Raw Data'!$C:$C,Analysis2!$A$1)/Analysis2!E21</f>
        <v>0.712711234911792</v>
      </c>
      <c r="H21" s="7"/>
      <c r="U21" s="9" t="s">
        <v>502</v>
      </c>
      <c r="V21" s="9">
        <f>COUNTIFS('Raw Data'!$B:$B,Analysis2!$U21,'Raw Data'!$C:$C,Analysis2!V$2)</f>
        <v>2</v>
      </c>
      <c r="W21" s="9">
        <f>COUNTIFS('Raw Data'!$B:$B,Analysis2!$U21,'Raw Data'!$C:$C,Analysis2!W$2)</f>
        <v>6</v>
      </c>
      <c r="X21" s="9">
        <f>COUNTIFS('Raw Data'!$B:$B,Analysis2!$U21,'Raw Data'!$C:$C,Analysis2!X$2)</f>
        <v>9</v>
      </c>
      <c r="Y21" s="9">
        <f>COUNTIFS('Raw Data'!$B:$B,Analysis2!$U21,'Raw Data'!$C:$C,Analysis2!Y$2)</f>
        <v>13</v>
      </c>
      <c r="AD21" s="9" t="s">
        <v>502</v>
      </c>
      <c r="AE21" s="9">
        <f>COUNTIFS('Raw Data'!$K:$K,Analysis2!AE$2,'Raw Data'!$B:$B,Analysis2!$AD21)</f>
        <v>2</v>
      </c>
      <c r="AF21" s="9">
        <f>COUNTIFS('Raw Data'!$K:$K,Analysis2!AF$2,'Raw Data'!$B:$B,Analysis2!$AD21)</f>
        <v>10</v>
      </c>
      <c r="AG21" s="9">
        <f>COUNTIFS('Raw Data'!$K:$K,Analysis2!AG$2,'Raw Data'!$B:$B,Analysis2!$AD21)</f>
        <v>14</v>
      </c>
      <c r="AH21" s="9">
        <f>COUNTIFS('Raw Data'!$K:$K,Analysis2!AH$2,'Raw Data'!$B:$B,Analysis2!$AD21)</f>
        <v>4</v>
      </c>
    </row>
    <row r="22" spans="1:34" x14ac:dyDescent="0.3">
      <c r="A22" s="9" t="s">
        <v>531</v>
      </c>
      <c r="B22" s="9">
        <f>COUNTIFS('Raw Data'!$B:$B,Analysis2!$A22,'Raw Data'!$C:$C,Analysis2!$A$1)</f>
        <v>7</v>
      </c>
      <c r="C22" s="9">
        <f>SUMIFS('Raw Data'!$F:$F,'Raw Data'!$B:$B,Analysis2!$A22,'Raw Data'!$C:$C,Analysis2!$A$1)</f>
        <v>7433</v>
      </c>
      <c r="D22" s="9">
        <f>AVERAGEIFS('Raw Data'!$F:$F,'Raw Data'!$B:$B,Analysis2!$A22,'Raw Data'!$C:$C,Analysis2!$A$1)</f>
        <v>1061.8571428571429</v>
      </c>
      <c r="E22" s="9">
        <f>SUMIFS('Raw Data'!$H:$H,'Raw Data'!$B:$B,Analysis2!$A22,'Raw Data'!$C:$C,Analysis2!$A$1)</f>
        <v>2058</v>
      </c>
      <c r="F22" s="10">
        <f>AVERAGEIFS('Raw Data'!$H:$H,'Raw Data'!$B:$B,Analysis2!$A22,'Raw Data'!$C:$C,Analysis2!$A$1)</f>
        <v>294</v>
      </c>
      <c r="G22" s="11">
        <f>SUMIFS('Raw Data'!$J:$J,'Raw Data'!$B:$B,Analysis2!$A22,'Raw Data'!$C:$C,Analysis2!$A$1)/Analysis2!E22</f>
        <v>0.7110738581146745</v>
      </c>
      <c r="H22" s="7"/>
      <c r="U22" s="9" t="s">
        <v>531</v>
      </c>
      <c r="V22" s="9">
        <f>COUNTIFS('Raw Data'!$B:$B,Analysis2!$U22,'Raw Data'!$C:$C,Analysis2!V$2)</f>
        <v>1</v>
      </c>
      <c r="W22" s="9">
        <f>COUNTIFS('Raw Data'!$B:$B,Analysis2!$U22,'Raw Data'!$C:$C,Analysis2!W$2)</f>
        <v>7</v>
      </c>
      <c r="X22" s="9">
        <f>COUNTIFS('Raw Data'!$B:$B,Analysis2!$U22,'Raw Data'!$C:$C,Analysis2!X$2)</f>
        <v>13</v>
      </c>
      <c r="Y22" s="9">
        <f>COUNTIFS('Raw Data'!$B:$B,Analysis2!$U22,'Raw Data'!$C:$C,Analysis2!Y$2)</f>
        <v>6</v>
      </c>
      <c r="AD22" s="9" t="s">
        <v>531</v>
      </c>
      <c r="AE22" s="9">
        <f>COUNTIFS('Raw Data'!$K:$K,Analysis2!AE$2,'Raw Data'!$B:$B,Analysis2!$AD22)</f>
        <v>6</v>
      </c>
      <c r="AF22" s="9">
        <f>COUNTIFS('Raw Data'!$K:$K,Analysis2!AF$2,'Raw Data'!$B:$B,Analysis2!$AD22)</f>
        <v>9</v>
      </c>
      <c r="AG22" s="9">
        <f>COUNTIFS('Raw Data'!$K:$K,Analysis2!AG$2,'Raw Data'!$B:$B,Analysis2!$AD22)</f>
        <v>8</v>
      </c>
      <c r="AH22" s="9">
        <f>COUNTIFS('Raw Data'!$K:$K,Analysis2!AH$2,'Raw Data'!$B:$B,Analysis2!$AD22)</f>
        <v>4</v>
      </c>
    </row>
    <row r="23" spans="1:34" x14ac:dyDescent="0.3">
      <c r="A23" s="12" t="s">
        <v>579</v>
      </c>
      <c r="B23" s="9">
        <f>SUM(B3:B22)</f>
        <v>134</v>
      </c>
      <c r="C23" s="9">
        <f t="shared" ref="C23:F23" si="0">SUM(C3:C22)</f>
        <v>163943</v>
      </c>
      <c r="D23" s="9">
        <f t="shared" si="0"/>
        <v>26215.791666666664</v>
      </c>
      <c r="E23" s="9">
        <f t="shared" si="0"/>
        <v>54825</v>
      </c>
      <c r="F23" s="13">
        <f t="shared" si="0"/>
        <v>8214.9166666666661</v>
      </c>
      <c r="G23" s="9"/>
      <c r="U23" s="9" t="s">
        <v>579</v>
      </c>
      <c r="V23" s="9">
        <f>SUM(V3:V22)</f>
        <v>42</v>
      </c>
      <c r="W23" s="9">
        <f t="shared" ref="W23:Y23" si="1">SUM(W3:W22)</f>
        <v>134</v>
      </c>
      <c r="X23" s="9">
        <f t="shared" si="1"/>
        <v>199</v>
      </c>
      <c r="Y23" s="9">
        <f t="shared" si="1"/>
        <v>157</v>
      </c>
    </row>
  </sheetData>
  <autoFilter ref="A2:G23" xr:uid="{36AD5470-4E9F-4C4D-8E33-E73215904A44}"/>
  <dataValidations count="1">
    <dataValidation type="list" allowBlank="1" showInputMessage="1" showErrorMessage="1" sqref="L1" xr:uid="{9FD0DC78-6C10-4D18-A51F-AC610CC60067}">
      <formula1>$A$3:$A$22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A812CBC-D685-4527-9836-0793575AB150}">
          <x14:formula1>
            <xm:f>'Data Validation'!$A$2:$A$5</xm:f>
          </x14:formula1>
          <xm:sqref>A1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33"/>
  <sheetViews>
    <sheetView workbookViewId="0">
      <pane activePane="bottomRight" state="frozen"/>
      <selection activeCell="E6" sqref="E6"/>
    </sheetView>
  </sheetViews>
  <sheetFormatPr defaultRowHeight="14.4" x14ac:dyDescent="0.3"/>
  <cols>
    <col min="1" max="1" width="25.5546875" bestFit="1" customWidth="1"/>
    <col min="2" max="2" width="24.44140625" bestFit="1" customWidth="1"/>
    <col min="3" max="3" width="7.77734375" bestFit="1" customWidth="1"/>
    <col min="4" max="4" width="5.88671875" customWidth="1"/>
    <col min="5" max="5" width="7.88671875" customWidth="1"/>
    <col min="6" max="6" width="7.109375" customWidth="1"/>
    <col min="7" max="7" width="5.5546875" customWidth="1"/>
    <col min="8" max="8" width="16.21875" customWidth="1"/>
    <col min="9" max="9" width="21.21875" customWidth="1"/>
    <col min="10" max="10" width="15.6640625" customWidth="1"/>
    <col min="11" max="11" width="10.21875" customWidth="1"/>
    <col min="12" max="13" width="8.88671875" customWidth="1"/>
  </cols>
  <sheetData>
    <row r="1" spans="1:11" ht="16.2" x14ac:dyDescent="0.45">
      <c r="A1" s="14" t="s">
        <v>0</v>
      </c>
      <c r="B1" s="14" t="s">
        <v>1</v>
      </c>
      <c r="C1" s="14" t="s">
        <v>2</v>
      </c>
      <c r="D1" s="14" t="s">
        <v>3</v>
      </c>
      <c r="E1" s="14" t="s">
        <v>4</v>
      </c>
      <c r="F1" s="14" t="s">
        <v>5</v>
      </c>
      <c r="G1" s="14" t="s">
        <v>6</v>
      </c>
      <c r="H1" s="14" t="s">
        <v>7</v>
      </c>
      <c r="I1" s="14" t="s">
        <v>8</v>
      </c>
      <c r="J1" s="14" t="s">
        <v>571</v>
      </c>
      <c r="K1" s="14" t="s">
        <v>584</v>
      </c>
    </row>
    <row r="2" spans="1:11" x14ac:dyDescent="0.3">
      <c r="A2" t="s">
        <v>9</v>
      </c>
      <c r="B2" t="s">
        <v>10</v>
      </c>
      <c r="C2" t="s">
        <v>11</v>
      </c>
      <c r="D2">
        <v>21</v>
      </c>
      <c r="E2">
        <v>36</v>
      </c>
      <c r="F2">
        <v>2890</v>
      </c>
      <c r="G2">
        <v>6</v>
      </c>
      <c r="H2">
        <v>1881</v>
      </c>
      <c r="I2" s="1">
        <v>0.82</v>
      </c>
      <c r="J2">
        <f>I2*H2</f>
        <v>1542.4199999999998</v>
      </c>
      <c r="K2" t="str">
        <f>IF(D2&lt;21,Analysis2!$AE$2,IF('Raw Data'!D2&lt;26,Analysis2!$AF$2,IF('Raw Data'!D2&gt;31,Analysis2!$AH$2,Analysis2!$AG$2)))</f>
        <v>21-25</v>
      </c>
    </row>
    <row r="3" spans="1:11" x14ac:dyDescent="0.3">
      <c r="A3" t="s">
        <v>12</v>
      </c>
      <c r="B3" t="s">
        <v>10</v>
      </c>
      <c r="C3" t="s">
        <v>13</v>
      </c>
      <c r="D3">
        <v>28</v>
      </c>
      <c r="E3">
        <v>31</v>
      </c>
      <c r="F3">
        <v>2745</v>
      </c>
      <c r="G3">
        <v>0</v>
      </c>
      <c r="H3">
        <v>1007</v>
      </c>
      <c r="I3" s="1">
        <v>0.85</v>
      </c>
      <c r="J3">
        <f t="shared" ref="J3:J66" si="0">I3*H3</f>
        <v>855.94999999999993</v>
      </c>
      <c r="K3" t="str">
        <f>IF(D3&lt;21,Analysis2!$AE$2,IF('Raw Data'!D3&lt;26,Analysis2!$AF$2,IF('Raw Data'!D3&gt;31,Analysis2!$AH$2,Analysis2!$AG$2)))</f>
        <v>26-30</v>
      </c>
    </row>
    <row r="4" spans="1:11" x14ac:dyDescent="0.3">
      <c r="A4" t="s">
        <v>14</v>
      </c>
      <c r="B4" t="s">
        <v>10</v>
      </c>
      <c r="C4" t="s">
        <v>15</v>
      </c>
      <c r="D4">
        <v>24</v>
      </c>
      <c r="E4">
        <v>35</v>
      </c>
      <c r="F4">
        <v>2602</v>
      </c>
      <c r="G4">
        <v>6</v>
      </c>
      <c r="H4">
        <v>826</v>
      </c>
      <c r="I4" s="1">
        <v>0.77</v>
      </c>
      <c r="J4">
        <f t="shared" si="0"/>
        <v>636.02</v>
      </c>
      <c r="K4" t="str">
        <f>IF(D4&lt;21,Analysis2!$AE$2,IF('Raw Data'!D4&lt;26,Analysis2!$AF$2,IF('Raw Data'!D4&gt;31,Analysis2!$AH$2,Analysis2!$AG$2)))</f>
        <v>21-25</v>
      </c>
    </row>
    <row r="5" spans="1:11" x14ac:dyDescent="0.3">
      <c r="A5" t="s">
        <v>16</v>
      </c>
      <c r="B5" t="s">
        <v>10</v>
      </c>
      <c r="C5" t="s">
        <v>17</v>
      </c>
      <c r="D5">
        <v>23</v>
      </c>
      <c r="E5">
        <v>27</v>
      </c>
      <c r="F5">
        <v>2286</v>
      </c>
      <c r="G5">
        <v>3</v>
      </c>
      <c r="H5">
        <v>1806</v>
      </c>
      <c r="I5" s="1">
        <v>0.79</v>
      </c>
      <c r="J5">
        <f t="shared" si="0"/>
        <v>1426.74</v>
      </c>
      <c r="K5" t="str">
        <f>IF(D5&lt;21,Analysis2!$AE$2,IF('Raw Data'!D5&lt;26,Analysis2!$AF$2,IF('Raw Data'!D5&gt;31,Analysis2!$AH$2,Analysis2!$AG$2)))</f>
        <v>21-25</v>
      </c>
    </row>
    <row r="6" spans="1:11" x14ac:dyDescent="0.3">
      <c r="A6" t="s">
        <v>19</v>
      </c>
      <c r="B6" t="s">
        <v>10</v>
      </c>
      <c r="C6" t="s">
        <v>17</v>
      </c>
      <c r="D6">
        <v>20</v>
      </c>
      <c r="E6">
        <v>32</v>
      </c>
      <c r="F6">
        <v>2373</v>
      </c>
      <c r="G6">
        <v>1</v>
      </c>
      <c r="H6">
        <v>1987</v>
      </c>
      <c r="I6" s="1">
        <v>0.85</v>
      </c>
      <c r="J6">
        <f t="shared" si="0"/>
        <v>1688.95</v>
      </c>
      <c r="K6" t="str">
        <f>IF(D6&lt;21,Analysis2!$AE$2,IF('Raw Data'!D6&lt;26,Analysis2!$AF$2,IF('Raw Data'!D6&gt;31,Analysis2!$AH$2,Analysis2!$AG$2)))</f>
        <v>16-20</v>
      </c>
    </row>
    <row r="7" spans="1:11" x14ac:dyDescent="0.3">
      <c r="A7" t="s">
        <v>20</v>
      </c>
      <c r="B7" t="s">
        <v>10</v>
      </c>
      <c r="C7" t="s">
        <v>17</v>
      </c>
      <c r="D7">
        <v>30</v>
      </c>
      <c r="E7">
        <v>26</v>
      </c>
      <c r="F7">
        <v>2188</v>
      </c>
      <c r="G7">
        <v>1</v>
      </c>
      <c r="H7">
        <v>2015</v>
      </c>
      <c r="I7" s="1">
        <v>0.88</v>
      </c>
      <c r="J7">
        <f t="shared" si="0"/>
        <v>1773.2</v>
      </c>
      <c r="K7" t="str">
        <f>IF(D7&lt;21,Analysis2!$AE$2,IF('Raw Data'!D7&lt;26,Analysis2!$AF$2,IF('Raw Data'!D7&gt;31,Analysis2!$AH$2,Analysis2!$AG$2)))</f>
        <v>26-30</v>
      </c>
    </row>
    <row r="8" spans="1:11" x14ac:dyDescent="0.3">
      <c r="A8" t="s">
        <v>21</v>
      </c>
      <c r="B8" t="s">
        <v>10</v>
      </c>
      <c r="C8" t="s">
        <v>11</v>
      </c>
      <c r="D8">
        <v>29</v>
      </c>
      <c r="E8">
        <v>30</v>
      </c>
      <c r="F8">
        <v>2146</v>
      </c>
      <c r="G8">
        <v>0</v>
      </c>
      <c r="H8">
        <v>1504</v>
      </c>
      <c r="I8" s="1">
        <v>0.87</v>
      </c>
      <c r="J8">
        <f t="shared" si="0"/>
        <v>1308.48</v>
      </c>
      <c r="K8" t="str">
        <f>IF(D8&lt;21,Analysis2!$AE$2,IF('Raw Data'!D8&lt;26,Analysis2!$AF$2,IF('Raw Data'!D8&gt;31,Analysis2!$AH$2,Analysis2!$AG$2)))</f>
        <v>26-30</v>
      </c>
    </row>
    <row r="9" spans="1:11" x14ac:dyDescent="0.3">
      <c r="A9" t="s">
        <v>22</v>
      </c>
      <c r="B9" t="s">
        <v>10</v>
      </c>
      <c r="C9" t="s">
        <v>11</v>
      </c>
      <c r="D9">
        <v>28</v>
      </c>
      <c r="E9">
        <v>28</v>
      </c>
      <c r="F9">
        <v>2010</v>
      </c>
      <c r="G9">
        <v>7</v>
      </c>
      <c r="H9">
        <v>1739</v>
      </c>
      <c r="I9" s="1">
        <v>0.9</v>
      </c>
      <c r="J9">
        <f t="shared" si="0"/>
        <v>1565.1000000000001</v>
      </c>
      <c r="K9" t="str">
        <f>IF(D9&lt;21,Analysis2!$AE$2,IF('Raw Data'!D9&lt;26,Analysis2!$AF$2,IF('Raw Data'!D9&gt;31,Analysis2!$AH$2,Analysis2!$AG$2)))</f>
        <v>26-30</v>
      </c>
    </row>
    <row r="10" spans="1:11" x14ac:dyDescent="0.3">
      <c r="A10" t="s">
        <v>23</v>
      </c>
      <c r="B10" t="s">
        <v>10</v>
      </c>
      <c r="C10" t="s">
        <v>17</v>
      </c>
      <c r="D10">
        <v>35</v>
      </c>
      <c r="E10">
        <v>23</v>
      </c>
      <c r="F10">
        <v>1935</v>
      </c>
      <c r="G10">
        <v>2</v>
      </c>
      <c r="H10">
        <v>1871</v>
      </c>
      <c r="I10" s="1">
        <v>0.94</v>
      </c>
      <c r="J10">
        <f t="shared" si="0"/>
        <v>1758.74</v>
      </c>
      <c r="K10" t="str">
        <f>IF(D10&lt;21,Analysis2!$AE$2,IF('Raw Data'!D10&lt;26,Analysis2!$AF$2,IF('Raw Data'!D10&gt;31,Analysis2!$AH$2,Analysis2!$AG$2)))</f>
        <v>31+</v>
      </c>
    </row>
    <row r="11" spans="1:11" x14ac:dyDescent="0.3">
      <c r="A11" t="s">
        <v>24</v>
      </c>
      <c r="B11" t="s">
        <v>10</v>
      </c>
      <c r="C11" t="s">
        <v>17</v>
      </c>
      <c r="D11">
        <v>25</v>
      </c>
      <c r="E11">
        <v>24</v>
      </c>
      <c r="F11">
        <v>2029</v>
      </c>
      <c r="G11">
        <v>5</v>
      </c>
      <c r="H11">
        <v>1720</v>
      </c>
      <c r="I11" s="1">
        <v>0.92</v>
      </c>
      <c r="J11">
        <f t="shared" si="0"/>
        <v>1582.4</v>
      </c>
      <c r="K11" t="str">
        <f>IF(D11&lt;21,Analysis2!$AE$2,IF('Raw Data'!D11&lt;26,Analysis2!$AF$2,IF('Raw Data'!D11&gt;31,Analysis2!$AH$2,Analysis2!$AG$2)))</f>
        <v>21-25</v>
      </c>
    </row>
    <row r="12" spans="1:11" x14ac:dyDescent="0.3">
      <c r="A12" t="s">
        <v>25</v>
      </c>
      <c r="B12" t="s">
        <v>10</v>
      </c>
      <c r="C12" t="s">
        <v>11</v>
      </c>
      <c r="D12">
        <v>26</v>
      </c>
      <c r="E12">
        <v>27</v>
      </c>
      <c r="F12">
        <v>1815</v>
      </c>
      <c r="G12">
        <v>0</v>
      </c>
      <c r="H12">
        <v>1737</v>
      </c>
      <c r="I12" s="1">
        <v>0.91</v>
      </c>
      <c r="J12">
        <f t="shared" si="0"/>
        <v>1580.67</v>
      </c>
      <c r="K12" t="str">
        <f>IF(D12&lt;21,Analysis2!$AE$2,IF('Raw Data'!D12&lt;26,Analysis2!$AF$2,IF('Raw Data'!D12&gt;31,Analysis2!$AH$2,Analysis2!$AG$2)))</f>
        <v>26-30</v>
      </c>
    </row>
    <row r="13" spans="1:11" x14ac:dyDescent="0.3">
      <c r="A13" t="s">
        <v>26</v>
      </c>
      <c r="B13" t="s">
        <v>10</v>
      </c>
      <c r="C13" t="s">
        <v>17</v>
      </c>
      <c r="D13">
        <v>27</v>
      </c>
      <c r="E13">
        <v>19</v>
      </c>
      <c r="F13">
        <v>1710</v>
      </c>
      <c r="G13">
        <v>1</v>
      </c>
      <c r="H13">
        <v>1476</v>
      </c>
      <c r="I13" s="1">
        <v>0.91</v>
      </c>
      <c r="J13">
        <f t="shared" si="0"/>
        <v>1343.16</v>
      </c>
      <c r="K13" t="str">
        <f>IF(D13&lt;21,Analysis2!$AE$2,IF('Raw Data'!D13&lt;26,Analysis2!$AF$2,IF('Raw Data'!D13&gt;31,Analysis2!$AH$2,Analysis2!$AG$2)))</f>
        <v>26-30</v>
      </c>
    </row>
    <row r="14" spans="1:11" x14ac:dyDescent="0.3">
      <c r="A14" t="s">
        <v>27</v>
      </c>
      <c r="B14" t="s">
        <v>10</v>
      </c>
      <c r="C14" t="s">
        <v>15</v>
      </c>
      <c r="D14">
        <v>21</v>
      </c>
      <c r="E14">
        <v>27</v>
      </c>
      <c r="F14">
        <v>1738</v>
      </c>
      <c r="G14">
        <v>4</v>
      </c>
      <c r="H14">
        <v>690</v>
      </c>
      <c r="I14" s="1">
        <v>0.8</v>
      </c>
      <c r="J14">
        <f t="shared" si="0"/>
        <v>552</v>
      </c>
      <c r="K14" t="str">
        <f>IF(D14&lt;21,Analysis2!$AE$2,IF('Raw Data'!D14&lt;26,Analysis2!$AF$2,IF('Raw Data'!D14&gt;31,Analysis2!$AH$2,Analysis2!$AG$2)))</f>
        <v>21-25</v>
      </c>
    </row>
    <row r="15" spans="1:11" x14ac:dyDescent="0.3">
      <c r="A15" t="s">
        <v>28</v>
      </c>
      <c r="B15" t="s">
        <v>10</v>
      </c>
      <c r="C15" t="s">
        <v>11</v>
      </c>
      <c r="D15">
        <v>21</v>
      </c>
      <c r="E15">
        <v>27</v>
      </c>
      <c r="F15">
        <v>1520</v>
      </c>
      <c r="G15">
        <v>4</v>
      </c>
      <c r="H15">
        <v>765</v>
      </c>
      <c r="I15" s="1">
        <v>0.86</v>
      </c>
      <c r="J15">
        <f t="shared" si="0"/>
        <v>657.9</v>
      </c>
      <c r="K15" t="str">
        <f>IF(D15&lt;21,Analysis2!$AE$2,IF('Raw Data'!D15&lt;26,Analysis2!$AF$2,IF('Raw Data'!D15&gt;31,Analysis2!$AH$2,Analysis2!$AG$2)))</f>
        <v>21-25</v>
      </c>
    </row>
    <row r="16" spans="1:11" x14ac:dyDescent="0.3">
      <c r="A16" t="s">
        <v>29</v>
      </c>
      <c r="B16" t="s">
        <v>10</v>
      </c>
      <c r="C16" t="s">
        <v>17</v>
      </c>
      <c r="D16">
        <v>24</v>
      </c>
      <c r="E16">
        <v>17</v>
      </c>
      <c r="F16">
        <v>1371</v>
      </c>
      <c r="G16">
        <v>0</v>
      </c>
      <c r="H16">
        <v>1089</v>
      </c>
      <c r="I16" s="1">
        <v>0.93</v>
      </c>
      <c r="J16">
        <f t="shared" si="0"/>
        <v>1012.7700000000001</v>
      </c>
      <c r="K16" t="str">
        <f>IF(D16&lt;21,Analysis2!$AE$2,IF('Raw Data'!D16&lt;26,Analysis2!$AF$2,IF('Raw Data'!D16&gt;31,Analysis2!$AH$2,Analysis2!$AG$2)))</f>
        <v>21-25</v>
      </c>
    </row>
    <row r="17" spans="1:11" x14ac:dyDescent="0.3">
      <c r="A17" t="s">
        <v>30</v>
      </c>
      <c r="B17" t="s">
        <v>10</v>
      </c>
      <c r="C17" t="s">
        <v>15</v>
      </c>
      <c r="D17">
        <v>27</v>
      </c>
      <c r="E17">
        <v>23</v>
      </c>
      <c r="F17">
        <v>1172</v>
      </c>
      <c r="G17">
        <v>2</v>
      </c>
      <c r="H17">
        <v>734</v>
      </c>
      <c r="I17" s="1">
        <v>0.75</v>
      </c>
      <c r="J17">
        <f t="shared" si="0"/>
        <v>550.5</v>
      </c>
      <c r="K17" t="str">
        <f>IF(D17&lt;21,Analysis2!$AE$2,IF('Raw Data'!D17&lt;26,Analysis2!$AF$2,IF('Raw Data'!D17&gt;31,Analysis2!$AH$2,Analysis2!$AG$2)))</f>
        <v>26-30</v>
      </c>
    </row>
    <row r="18" spans="1:11" x14ac:dyDescent="0.3">
      <c r="A18" t="s">
        <v>31</v>
      </c>
      <c r="B18" t="s">
        <v>10</v>
      </c>
      <c r="C18" t="s">
        <v>15</v>
      </c>
      <c r="D18">
        <v>22</v>
      </c>
      <c r="E18">
        <v>22</v>
      </c>
      <c r="F18">
        <v>1040</v>
      </c>
      <c r="G18">
        <v>6</v>
      </c>
      <c r="H18">
        <v>218</v>
      </c>
      <c r="I18" s="1">
        <v>0.68</v>
      </c>
      <c r="J18">
        <f t="shared" si="0"/>
        <v>148.24</v>
      </c>
      <c r="K18" t="str">
        <f>IF(D18&lt;21,Analysis2!$AE$2,IF('Raw Data'!D18&lt;26,Analysis2!$AF$2,IF('Raw Data'!D18&gt;31,Analysis2!$AH$2,Analysis2!$AG$2)))</f>
        <v>21-25</v>
      </c>
    </row>
    <row r="19" spans="1:11" x14ac:dyDescent="0.3">
      <c r="A19" t="s">
        <v>32</v>
      </c>
      <c r="B19" t="s">
        <v>10</v>
      </c>
      <c r="C19" t="s">
        <v>17</v>
      </c>
      <c r="D19">
        <v>29</v>
      </c>
      <c r="E19">
        <v>13</v>
      </c>
      <c r="F19">
        <v>960</v>
      </c>
      <c r="G19">
        <v>2</v>
      </c>
      <c r="H19">
        <v>592</v>
      </c>
      <c r="I19" s="1">
        <v>0.82</v>
      </c>
      <c r="J19">
        <f t="shared" si="0"/>
        <v>485.44</v>
      </c>
      <c r="K19" t="str">
        <f>IF(D19&lt;21,Analysis2!$AE$2,IF('Raw Data'!D19&lt;26,Analysis2!$AF$2,IF('Raw Data'!D19&gt;31,Analysis2!$AH$2,Analysis2!$AG$2)))</f>
        <v>26-30</v>
      </c>
    </row>
    <row r="20" spans="1:11" x14ac:dyDescent="0.3">
      <c r="A20" t="s">
        <v>33</v>
      </c>
      <c r="B20" t="s">
        <v>10</v>
      </c>
      <c r="C20" t="s">
        <v>15</v>
      </c>
      <c r="D20">
        <v>19</v>
      </c>
      <c r="E20">
        <v>23</v>
      </c>
      <c r="F20">
        <v>1059</v>
      </c>
      <c r="G20">
        <v>2</v>
      </c>
      <c r="H20">
        <v>659</v>
      </c>
      <c r="I20" s="1">
        <v>0.82</v>
      </c>
      <c r="J20">
        <f t="shared" si="0"/>
        <v>540.38</v>
      </c>
      <c r="K20" t="str">
        <f>IF(D20&lt;21,Analysis2!$AE$2,IF('Raw Data'!D20&lt;26,Analysis2!$AF$2,IF('Raw Data'!D20&gt;31,Analysis2!$AH$2,Analysis2!$AG$2)))</f>
        <v>16-20</v>
      </c>
    </row>
    <row r="21" spans="1:11" x14ac:dyDescent="0.3">
      <c r="A21" t="s">
        <v>34</v>
      </c>
      <c r="B21" t="s">
        <v>10</v>
      </c>
      <c r="C21" t="s">
        <v>15</v>
      </c>
      <c r="D21">
        <v>33</v>
      </c>
      <c r="E21">
        <v>17</v>
      </c>
      <c r="F21">
        <v>748</v>
      </c>
      <c r="G21">
        <v>4</v>
      </c>
      <c r="H21">
        <v>217</v>
      </c>
      <c r="I21" s="1">
        <v>0.74</v>
      </c>
      <c r="J21">
        <f t="shared" si="0"/>
        <v>160.57999999999998</v>
      </c>
      <c r="K21" t="str">
        <f>IF(D21&lt;21,Analysis2!$AE$2,IF('Raw Data'!D21&lt;26,Analysis2!$AF$2,IF('Raw Data'!D21&gt;31,Analysis2!$AH$2,Analysis2!$AG$2)))</f>
        <v>31+</v>
      </c>
    </row>
    <row r="22" spans="1:11" x14ac:dyDescent="0.3">
      <c r="A22" t="s">
        <v>35</v>
      </c>
      <c r="B22" t="s">
        <v>10</v>
      </c>
      <c r="C22" t="s">
        <v>13</v>
      </c>
      <c r="D22">
        <v>25</v>
      </c>
      <c r="E22">
        <v>7</v>
      </c>
      <c r="F22">
        <v>585</v>
      </c>
      <c r="G22">
        <v>0</v>
      </c>
      <c r="H22">
        <v>243</v>
      </c>
      <c r="I22" s="1">
        <v>0.82</v>
      </c>
      <c r="J22">
        <f t="shared" si="0"/>
        <v>199.26</v>
      </c>
      <c r="K22" t="str">
        <f>IF(D22&lt;21,Analysis2!$AE$2,IF('Raw Data'!D22&lt;26,Analysis2!$AF$2,IF('Raw Data'!D22&gt;31,Analysis2!$AH$2,Analysis2!$AG$2)))</f>
        <v>21-25</v>
      </c>
    </row>
    <row r="23" spans="1:11" x14ac:dyDescent="0.3">
      <c r="A23" t="s">
        <v>36</v>
      </c>
      <c r="B23" t="s">
        <v>10</v>
      </c>
      <c r="C23" t="s">
        <v>11</v>
      </c>
      <c r="D23">
        <v>19</v>
      </c>
      <c r="E23">
        <v>5</v>
      </c>
      <c r="F23">
        <v>261</v>
      </c>
      <c r="G23">
        <v>0</v>
      </c>
      <c r="H23">
        <v>215</v>
      </c>
      <c r="I23" s="1">
        <v>0.89</v>
      </c>
      <c r="J23">
        <f t="shared" si="0"/>
        <v>191.35</v>
      </c>
      <c r="K23" t="str">
        <f>IF(D23&lt;21,Analysis2!$AE$2,IF('Raw Data'!D23&lt;26,Analysis2!$AF$2,IF('Raw Data'!D23&gt;31,Analysis2!$AH$2,Analysis2!$AG$2)))</f>
        <v>16-20</v>
      </c>
    </row>
    <row r="24" spans="1:11" x14ac:dyDescent="0.3">
      <c r="A24" t="s">
        <v>37</v>
      </c>
      <c r="B24" t="s">
        <v>10</v>
      </c>
      <c r="C24" t="s">
        <v>13</v>
      </c>
      <c r="D24">
        <v>38</v>
      </c>
      <c r="E24">
        <v>1</v>
      </c>
      <c r="F24">
        <v>90</v>
      </c>
      <c r="G24">
        <v>0</v>
      </c>
      <c r="H24">
        <v>26</v>
      </c>
      <c r="I24" s="1">
        <v>0.92</v>
      </c>
      <c r="J24">
        <f t="shared" si="0"/>
        <v>23.92</v>
      </c>
      <c r="K24" t="str">
        <f>IF(D24&lt;21,Analysis2!$AE$2,IF('Raw Data'!D24&lt;26,Analysis2!$AF$2,IF('Raw Data'!D24&gt;31,Analysis2!$AH$2,Analysis2!$AG$2)))</f>
        <v>31+</v>
      </c>
    </row>
    <row r="25" spans="1:11" x14ac:dyDescent="0.3">
      <c r="A25" t="s">
        <v>38</v>
      </c>
      <c r="B25" t="s">
        <v>10</v>
      </c>
      <c r="C25" t="s">
        <v>15</v>
      </c>
      <c r="D25">
        <v>24</v>
      </c>
      <c r="E25">
        <v>1</v>
      </c>
      <c r="F25">
        <v>60</v>
      </c>
      <c r="G25">
        <v>0</v>
      </c>
      <c r="H25">
        <v>16</v>
      </c>
      <c r="I25" s="1">
        <v>0.69</v>
      </c>
      <c r="J25">
        <f t="shared" si="0"/>
        <v>11.04</v>
      </c>
      <c r="K25" t="str">
        <f>IF(D25&lt;21,Analysis2!$AE$2,IF('Raw Data'!D25&lt;26,Analysis2!$AF$2,IF('Raw Data'!D25&gt;31,Analysis2!$AH$2,Analysis2!$AG$2)))</f>
        <v>21-25</v>
      </c>
    </row>
    <row r="26" spans="1:11" x14ac:dyDescent="0.3">
      <c r="A26" t="s">
        <v>39</v>
      </c>
      <c r="B26" t="s">
        <v>10</v>
      </c>
      <c r="C26" t="s">
        <v>17</v>
      </c>
      <c r="D26">
        <v>25</v>
      </c>
      <c r="E26">
        <v>2</v>
      </c>
      <c r="F26">
        <v>90</v>
      </c>
      <c r="G26">
        <v>0</v>
      </c>
      <c r="H26">
        <v>63</v>
      </c>
      <c r="I26" s="1">
        <v>0.81</v>
      </c>
      <c r="J26">
        <f t="shared" si="0"/>
        <v>51.03</v>
      </c>
      <c r="K26" t="str">
        <f>IF(D26&lt;21,Analysis2!$AE$2,IF('Raw Data'!D26&lt;26,Analysis2!$AF$2,IF('Raw Data'!D26&gt;31,Analysis2!$AH$2,Analysis2!$AG$2)))</f>
        <v>21-25</v>
      </c>
    </row>
    <row r="27" spans="1:11" x14ac:dyDescent="0.3">
      <c r="A27" t="s">
        <v>40</v>
      </c>
      <c r="B27" t="s">
        <v>10</v>
      </c>
      <c r="C27" t="s">
        <v>17</v>
      </c>
      <c r="D27">
        <v>22</v>
      </c>
      <c r="E27">
        <v>1</v>
      </c>
      <c r="F27">
        <v>45</v>
      </c>
      <c r="G27">
        <v>0</v>
      </c>
      <c r="H27">
        <v>29</v>
      </c>
      <c r="I27" s="1">
        <v>0.93</v>
      </c>
      <c r="J27">
        <f t="shared" si="0"/>
        <v>26.970000000000002</v>
      </c>
      <c r="K27" t="str">
        <f>IF(D27&lt;21,Analysis2!$AE$2,IF('Raw Data'!D27&lt;26,Analysis2!$AF$2,IF('Raw Data'!D27&gt;31,Analysis2!$AH$2,Analysis2!$AG$2)))</f>
        <v>21-25</v>
      </c>
    </row>
    <row r="28" spans="1:11" x14ac:dyDescent="0.3">
      <c r="A28" t="s">
        <v>41</v>
      </c>
      <c r="B28" t="s">
        <v>10</v>
      </c>
      <c r="C28" t="s">
        <v>11</v>
      </c>
      <c r="D28">
        <v>26</v>
      </c>
      <c r="E28">
        <v>2</v>
      </c>
      <c r="F28">
        <v>42</v>
      </c>
      <c r="G28">
        <v>0</v>
      </c>
      <c r="H28">
        <v>26</v>
      </c>
      <c r="I28" s="1">
        <v>0.85</v>
      </c>
      <c r="J28">
        <f t="shared" si="0"/>
        <v>22.099999999999998</v>
      </c>
      <c r="K28" t="str">
        <f>IF(D28&lt;21,Analysis2!$AE$2,IF('Raw Data'!D28&lt;26,Analysis2!$AF$2,IF('Raw Data'!D28&gt;31,Analysis2!$AH$2,Analysis2!$AG$2)))</f>
        <v>26-30</v>
      </c>
    </row>
    <row r="29" spans="1:11" x14ac:dyDescent="0.3">
      <c r="A29" t="s">
        <v>42</v>
      </c>
      <c r="B29" t="s">
        <v>43</v>
      </c>
      <c r="C29" t="s">
        <v>13</v>
      </c>
      <c r="D29">
        <v>26</v>
      </c>
      <c r="E29">
        <v>36</v>
      </c>
      <c r="F29">
        <v>3240</v>
      </c>
      <c r="G29">
        <v>0</v>
      </c>
      <c r="H29">
        <v>1090</v>
      </c>
      <c r="I29" s="1">
        <v>0.83</v>
      </c>
      <c r="J29">
        <f t="shared" si="0"/>
        <v>904.69999999999993</v>
      </c>
      <c r="K29" t="str">
        <f>IF(D29&lt;21,Analysis2!$AE$2,IF('Raw Data'!D29&lt;26,Analysis2!$AF$2,IF('Raw Data'!D29&gt;31,Analysis2!$AH$2,Analysis2!$AG$2)))</f>
        <v>26-30</v>
      </c>
    </row>
    <row r="30" spans="1:11" x14ac:dyDescent="0.3">
      <c r="A30" t="s">
        <v>44</v>
      </c>
      <c r="B30" t="s">
        <v>43</v>
      </c>
      <c r="C30" t="s">
        <v>17</v>
      </c>
      <c r="D30">
        <v>23</v>
      </c>
      <c r="E30">
        <v>32</v>
      </c>
      <c r="F30">
        <v>2843</v>
      </c>
      <c r="G30">
        <v>1</v>
      </c>
      <c r="H30">
        <v>2671</v>
      </c>
      <c r="I30" s="1">
        <v>0.94</v>
      </c>
      <c r="J30">
        <f t="shared" si="0"/>
        <v>2510.7399999999998</v>
      </c>
      <c r="K30" t="str">
        <f>IF(D30&lt;21,Analysis2!$AE$2,IF('Raw Data'!D30&lt;26,Analysis2!$AF$2,IF('Raw Data'!D30&gt;31,Analysis2!$AH$2,Analysis2!$AG$2)))</f>
        <v>21-25</v>
      </c>
    </row>
    <row r="31" spans="1:11" x14ac:dyDescent="0.3">
      <c r="A31" t="s">
        <v>45</v>
      </c>
      <c r="B31" t="s">
        <v>43</v>
      </c>
      <c r="C31" t="s">
        <v>11</v>
      </c>
      <c r="D31">
        <v>24</v>
      </c>
      <c r="E31">
        <v>34</v>
      </c>
      <c r="F31">
        <v>2748</v>
      </c>
      <c r="G31">
        <v>2</v>
      </c>
      <c r="H31">
        <v>2728</v>
      </c>
      <c r="I31" s="1">
        <v>0.92</v>
      </c>
      <c r="J31">
        <f t="shared" si="0"/>
        <v>2509.7600000000002</v>
      </c>
      <c r="K31" t="str">
        <f>IF(D31&lt;21,Analysis2!$AE$2,IF('Raw Data'!D31&lt;26,Analysis2!$AF$2,IF('Raw Data'!D31&gt;31,Analysis2!$AH$2,Analysis2!$AG$2)))</f>
        <v>21-25</v>
      </c>
    </row>
    <row r="32" spans="1:11" x14ac:dyDescent="0.3">
      <c r="A32" t="s">
        <v>46</v>
      </c>
      <c r="B32" t="s">
        <v>43</v>
      </c>
      <c r="C32" t="s">
        <v>15</v>
      </c>
      <c r="D32">
        <v>25</v>
      </c>
      <c r="E32">
        <v>31</v>
      </c>
      <c r="F32">
        <v>2536</v>
      </c>
      <c r="G32">
        <v>10</v>
      </c>
      <c r="H32">
        <v>1127</v>
      </c>
      <c r="I32" s="1">
        <v>0.85</v>
      </c>
      <c r="J32">
        <f t="shared" si="0"/>
        <v>957.94999999999993</v>
      </c>
      <c r="K32" t="str">
        <f>IF(D32&lt;21,Analysis2!$AE$2,IF('Raw Data'!D32&lt;26,Analysis2!$AF$2,IF('Raw Data'!D32&gt;31,Analysis2!$AH$2,Analysis2!$AG$2)))</f>
        <v>21-25</v>
      </c>
    </row>
    <row r="33" spans="1:11" x14ac:dyDescent="0.3">
      <c r="A33" t="s">
        <v>47</v>
      </c>
      <c r="B33" t="s">
        <v>43</v>
      </c>
      <c r="C33" t="s">
        <v>17</v>
      </c>
      <c r="D33">
        <v>26</v>
      </c>
      <c r="E33">
        <v>28</v>
      </c>
      <c r="F33">
        <v>2299</v>
      </c>
      <c r="G33">
        <v>2</v>
      </c>
      <c r="H33">
        <v>2094</v>
      </c>
      <c r="I33" s="1">
        <v>0.86</v>
      </c>
      <c r="J33">
        <f t="shared" si="0"/>
        <v>1800.84</v>
      </c>
      <c r="K33" t="str">
        <f>IF(D33&lt;21,Analysis2!$AE$2,IF('Raw Data'!D33&lt;26,Analysis2!$AF$2,IF('Raw Data'!D33&gt;31,Analysis2!$AH$2,Analysis2!$AG$2)))</f>
        <v>26-30</v>
      </c>
    </row>
    <row r="34" spans="1:11" x14ac:dyDescent="0.3">
      <c r="A34" t="s">
        <v>48</v>
      </c>
      <c r="B34" t="s">
        <v>43</v>
      </c>
      <c r="C34" t="s">
        <v>11</v>
      </c>
      <c r="D34">
        <v>25</v>
      </c>
      <c r="E34">
        <v>26</v>
      </c>
      <c r="F34">
        <v>2065</v>
      </c>
      <c r="G34">
        <v>2</v>
      </c>
      <c r="H34">
        <v>1427</v>
      </c>
      <c r="I34" s="1">
        <v>0.9</v>
      </c>
      <c r="J34">
        <f t="shared" si="0"/>
        <v>1284.3</v>
      </c>
      <c r="K34" t="str">
        <f>IF(D34&lt;21,Analysis2!$AE$2,IF('Raw Data'!D34&lt;26,Analysis2!$AF$2,IF('Raw Data'!D34&gt;31,Analysis2!$AH$2,Analysis2!$AG$2)))</f>
        <v>21-25</v>
      </c>
    </row>
    <row r="35" spans="1:11" x14ac:dyDescent="0.3">
      <c r="A35" t="s">
        <v>49</v>
      </c>
      <c r="B35" t="s">
        <v>43</v>
      </c>
      <c r="C35" t="s">
        <v>11</v>
      </c>
      <c r="D35">
        <v>29</v>
      </c>
      <c r="E35">
        <v>28</v>
      </c>
      <c r="F35">
        <v>2029</v>
      </c>
      <c r="G35">
        <v>13</v>
      </c>
      <c r="H35">
        <v>1707</v>
      </c>
      <c r="I35" s="1">
        <v>0.91</v>
      </c>
      <c r="J35">
        <f t="shared" si="0"/>
        <v>1553.3700000000001</v>
      </c>
      <c r="K35" t="str">
        <f>IF(D35&lt;21,Analysis2!$AE$2,IF('Raw Data'!D35&lt;26,Analysis2!$AF$2,IF('Raw Data'!D35&gt;31,Analysis2!$AH$2,Analysis2!$AG$2)))</f>
        <v>26-30</v>
      </c>
    </row>
    <row r="36" spans="1:11" x14ac:dyDescent="0.3">
      <c r="A36" t="s">
        <v>50</v>
      </c>
      <c r="B36" t="s">
        <v>43</v>
      </c>
      <c r="C36" t="s">
        <v>11</v>
      </c>
      <c r="D36">
        <v>29</v>
      </c>
      <c r="E36">
        <v>25</v>
      </c>
      <c r="F36">
        <v>1997</v>
      </c>
      <c r="G36">
        <v>6</v>
      </c>
      <c r="H36">
        <v>1406</v>
      </c>
      <c r="I36" s="1">
        <v>0.76</v>
      </c>
      <c r="J36">
        <f t="shared" si="0"/>
        <v>1068.56</v>
      </c>
      <c r="K36" t="str">
        <f>IF(D36&lt;21,Analysis2!$AE$2,IF('Raw Data'!D36&lt;26,Analysis2!$AF$2,IF('Raw Data'!D36&gt;31,Analysis2!$AH$2,Analysis2!$AG$2)))</f>
        <v>26-30</v>
      </c>
    </row>
    <row r="37" spans="1:11" x14ac:dyDescent="0.3">
      <c r="A37" t="s">
        <v>51</v>
      </c>
      <c r="B37" t="s">
        <v>43</v>
      </c>
      <c r="C37" t="s">
        <v>15</v>
      </c>
      <c r="D37">
        <v>29</v>
      </c>
      <c r="E37">
        <v>27</v>
      </c>
      <c r="F37">
        <v>1949</v>
      </c>
      <c r="G37">
        <v>9</v>
      </c>
      <c r="H37">
        <v>1086</v>
      </c>
      <c r="I37" s="1">
        <v>0.84</v>
      </c>
      <c r="J37">
        <f t="shared" si="0"/>
        <v>912.24</v>
      </c>
      <c r="K37" t="str">
        <f>IF(D37&lt;21,Analysis2!$AE$2,IF('Raw Data'!D37&lt;26,Analysis2!$AF$2,IF('Raw Data'!D37&gt;31,Analysis2!$AH$2,Analysis2!$AG$2)))</f>
        <v>26-30</v>
      </c>
    </row>
    <row r="38" spans="1:11" x14ac:dyDescent="0.3">
      <c r="A38" t="s">
        <v>52</v>
      </c>
      <c r="B38" t="s">
        <v>43</v>
      </c>
      <c r="C38" t="s">
        <v>15</v>
      </c>
      <c r="D38">
        <v>23</v>
      </c>
      <c r="E38">
        <v>29</v>
      </c>
      <c r="F38">
        <v>2063</v>
      </c>
      <c r="G38">
        <v>9</v>
      </c>
      <c r="H38">
        <v>754</v>
      </c>
      <c r="I38" s="1">
        <v>0.85</v>
      </c>
      <c r="J38">
        <f t="shared" si="0"/>
        <v>640.9</v>
      </c>
      <c r="K38" t="str">
        <f>IF(D38&lt;21,Analysis2!$AE$2,IF('Raw Data'!D38&lt;26,Analysis2!$AF$2,IF('Raw Data'!D38&gt;31,Analysis2!$AH$2,Analysis2!$AG$2)))</f>
        <v>21-25</v>
      </c>
    </row>
    <row r="39" spans="1:11" x14ac:dyDescent="0.3">
      <c r="A39" t="s">
        <v>53</v>
      </c>
      <c r="B39" t="s">
        <v>43</v>
      </c>
      <c r="C39" t="s">
        <v>17</v>
      </c>
      <c r="D39">
        <v>30</v>
      </c>
      <c r="E39">
        <v>24</v>
      </c>
      <c r="F39">
        <v>1946</v>
      </c>
      <c r="G39">
        <v>1</v>
      </c>
      <c r="H39">
        <v>1897</v>
      </c>
      <c r="I39" s="1">
        <v>0.89</v>
      </c>
      <c r="J39">
        <f t="shared" si="0"/>
        <v>1688.33</v>
      </c>
      <c r="K39" t="str">
        <f>IF(D39&lt;21,Analysis2!$AE$2,IF('Raw Data'!D39&lt;26,Analysis2!$AF$2,IF('Raw Data'!D39&gt;31,Analysis2!$AH$2,Analysis2!$AG$2)))</f>
        <v>26-30</v>
      </c>
    </row>
    <row r="40" spans="1:11" x14ac:dyDescent="0.3">
      <c r="A40" t="s">
        <v>54</v>
      </c>
      <c r="B40" t="s">
        <v>43</v>
      </c>
      <c r="C40" t="s">
        <v>17</v>
      </c>
      <c r="D40">
        <v>26</v>
      </c>
      <c r="E40">
        <v>22</v>
      </c>
      <c r="F40">
        <v>1933</v>
      </c>
      <c r="G40">
        <v>4</v>
      </c>
      <c r="H40">
        <v>1713</v>
      </c>
      <c r="I40" s="1">
        <v>0.94</v>
      </c>
      <c r="J40">
        <f t="shared" si="0"/>
        <v>1610.2199999999998</v>
      </c>
      <c r="K40" t="str">
        <f>IF(D40&lt;21,Analysis2!$AE$2,IF('Raw Data'!D40&lt;26,Analysis2!$AF$2,IF('Raw Data'!D40&gt;31,Analysis2!$AH$2,Analysis2!$AG$2)))</f>
        <v>26-30</v>
      </c>
    </row>
    <row r="41" spans="1:11" x14ac:dyDescent="0.3">
      <c r="A41" t="s">
        <v>55</v>
      </c>
      <c r="B41" t="s">
        <v>43</v>
      </c>
      <c r="C41" t="s">
        <v>15</v>
      </c>
      <c r="D41">
        <v>20</v>
      </c>
      <c r="E41">
        <v>28</v>
      </c>
      <c r="F41">
        <v>1616</v>
      </c>
      <c r="G41">
        <v>9</v>
      </c>
      <c r="H41">
        <v>838</v>
      </c>
      <c r="I41" s="1">
        <v>0.82</v>
      </c>
      <c r="J41">
        <f t="shared" si="0"/>
        <v>687.16</v>
      </c>
      <c r="K41" t="str">
        <f>IF(D41&lt;21,Analysis2!$AE$2,IF('Raw Data'!D41&lt;26,Analysis2!$AF$2,IF('Raw Data'!D41&gt;31,Analysis2!$AH$2,Analysis2!$AG$2)))</f>
        <v>16-20</v>
      </c>
    </row>
    <row r="42" spans="1:11" x14ac:dyDescent="0.3">
      <c r="A42" t="s">
        <v>56</v>
      </c>
      <c r="B42" t="s">
        <v>43</v>
      </c>
      <c r="C42" t="s">
        <v>17</v>
      </c>
      <c r="D42">
        <v>23</v>
      </c>
      <c r="E42">
        <v>20</v>
      </c>
      <c r="F42">
        <v>1478</v>
      </c>
      <c r="G42">
        <v>0</v>
      </c>
      <c r="H42">
        <v>1475</v>
      </c>
      <c r="I42" s="1">
        <v>0.9</v>
      </c>
      <c r="J42">
        <f t="shared" si="0"/>
        <v>1327.5</v>
      </c>
      <c r="K42" t="str">
        <f>IF(D42&lt;21,Analysis2!$AE$2,IF('Raw Data'!D42&lt;26,Analysis2!$AF$2,IF('Raw Data'!D42&gt;31,Analysis2!$AH$2,Analysis2!$AG$2)))</f>
        <v>21-25</v>
      </c>
    </row>
    <row r="43" spans="1:11" x14ac:dyDescent="0.3">
      <c r="A43" t="s">
        <v>57</v>
      </c>
      <c r="B43" t="s">
        <v>43</v>
      </c>
      <c r="C43" t="s">
        <v>15</v>
      </c>
      <c r="D43">
        <v>20</v>
      </c>
      <c r="E43">
        <v>24</v>
      </c>
      <c r="F43">
        <v>1306</v>
      </c>
      <c r="G43">
        <v>7</v>
      </c>
      <c r="H43">
        <v>442</v>
      </c>
      <c r="I43" s="1">
        <v>0.81</v>
      </c>
      <c r="J43">
        <f t="shared" si="0"/>
        <v>358.02000000000004</v>
      </c>
      <c r="K43" t="str">
        <f>IF(D43&lt;21,Analysis2!$AE$2,IF('Raw Data'!D43&lt;26,Analysis2!$AF$2,IF('Raw Data'!D43&gt;31,Analysis2!$AH$2,Analysis2!$AG$2)))</f>
        <v>16-20</v>
      </c>
    </row>
    <row r="44" spans="1:11" x14ac:dyDescent="0.3">
      <c r="A44" t="s">
        <v>58</v>
      </c>
      <c r="B44" t="s">
        <v>43</v>
      </c>
      <c r="C44" t="s">
        <v>17</v>
      </c>
      <c r="D44">
        <v>26</v>
      </c>
      <c r="E44">
        <v>16</v>
      </c>
      <c r="F44">
        <v>1344</v>
      </c>
      <c r="G44">
        <v>0</v>
      </c>
      <c r="H44">
        <v>1261</v>
      </c>
      <c r="I44" s="1">
        <v>0.92</v>
      </c>
      <c r="J44">
        <f t="shared" si="0"/>
        <v>1160.1200000000001</v>
      </c>
      <c r="K44" t="str">
        <f>IF(D44&lt;21,Analysis2!$AE$2,IF('Raw Data'!D44&lt;26,Analysis2!$AF$2,IF('Raw Data'!D44&gt;31,Analysis2!$AH$2,Analysis2!$AG$2)))</f>
        <v>26-30</v>
      </c>
    </row>
    <row r="45" spans="1:11" x14ac:dyDescent="0.3">
      <c r="A45" t="s">
        <v>59</v>
      </c>
      <c r="B45" t="s">
        <v>43</v>
      </c>
      <c r="C45" t="s">
        <v>11</v>
      </c>
      <c r="D45">
        <v>35</v>
      </c>
      <c r="E45">
        <v>21</v>
      </c>
      <c r="F45">
        <v>1188</v>
      </c>
      <c r="G45">
        <v>0</v>
      </c>
      <c r="H45">
        <v>1001</v>
      </c>
      <c r="I45" s="1">
        <v>0.88</v>
      </c>
      <c r="J45">
        <f t="shared" si="0"/>
        <v>880.88</v>
      </c>
      <c r="K45" t="str">
        <f>IF(D45&lt;21,Analysis2!$AE$2,IF('Raw Data'!D45&lt;26,Analysis2!$AF$2,IF('Raw Data'!D45&gt;31,Analysis2!$AH$2,Analysis2!$AG$2)))</f>
        <v>31+</v>
      </c>
    </row>
    <row r="46" spans="1:11" x14ac:dyDescent="0.3">
      <c r="A46" t="s">
        <v>60</v>
      </c>
      <c r="B46" t="s">
        <v>43</v>
      </c>
      <c r="C46" t="s">
        <v>17</v>
      </c>
      <c r="D46">
        <v>26</v>
      </c>
      <c r="E46">
        <v>13</v>
      </c>
      <c r="F46">
        <v>953</v>
      </c>
      <c r="G46">
        <v>2</v>
      </c>
      <c r="H46">
        <v>651</v>
      </c>
      <c r="I46" s="1">
        <v>0.82</v>
      </c>
      <c r="J46">
        <f t="shared" si="0"/>
        <v>533.81999999999994</v>
      </c>
      <c r="K46" t="str">
        <f>IF(D46&lt;21,Analysis2!$AE$2,IF('Raw Data'!D46&lt;26,Analysis2!$AF$2,IF('Raw Data'!D46&gt;31,Analysis2!$AH$2,Analysis2!$AG$2)))</f>
        <v>26-30</v>
      </c>
    </row>
    <row r="47" spans="1:11" x14ac:dyDescent="0.3">
      <c r="A47" t="s">
        <v>61</v>
      </c>
      <c r="B47" t="s">
        <v>43</v>
      </c>
      <c r="C47" t="s">
        <v>17</v>
      </c>
      <c r="D47">
        <v>25</v>
      </c>
      <c r="E47">
        <v>10</v>
      </c>
      <c r="F47">
        <v>797</v>
      </c>
      <c r="G47">
        <v>1</v>
      </c>
      <c r="H47">
        <v>755</v>
      </c>
      <c r="I47" s="1">
        <v>0.93</v>
      </c>
      <c r="J47">
        <f t="shared" si="0"/>
        <v>702.15000000000009</v>
      </c>
      <c r="K47" t="str">
        <f>IF(D47&lt;21,Analysis2!$AE$2,IF('Raw Data'!D47&lt;26,Analysis2!$AF$2,IF('Raw Data'!D47&gt;31,Analysis2!$AH$2,Analysis2!$AG$2)))</f>
        <v>21-25</v>
      </c>
    </row>
    <row r="48" spans="1:11" x14ac:dyDescent="0.3">
      <c r="A48" t="s">
        <v>62</v>
      </c>
      <c r="B48" t="s">
        <v>43</v>
      </c>
      <c r="C48" t="s">
        <v>15</v>
      </c>
      <c r="D48">
        <v>32</v>
      </c>
      <c r="E48">
        <v>12</v>
      </c>
      <c r="F48">
        <v>559</v>
      </c>
      <c r="G48">
        <v>4</v>
      </c>
      <c r="H48">
        <v>170</v>
      </c>
      <c r="I48" s="1">
        <v>0.84</v>
      </c>
      <c r="J48">
        <f t="shared" si="0"/>
        <v>142.79999999999998</v>
      </c>
      <c r="K48" t="str">
        <f>IF(D48&lt;21,Analysis2!$AE$2,IF('Raw Data'!D48&lt;26,Analysis2!$AF$2,IF('Raw Data'!D48&gt;31,Analysis2!$AH$2,Analysis2!$AG$2)))</f>
        <v>31+</v>
      </c>
    </row>
    <row r="49" spans="1:11" x14ac:dyDescent="0.3">
      <c r="A49" t="s">
        <v>63</v>
      </c>
      <c r="B49" t="s">
        <v>43</v>
      </c>
      <c r="C49" t="s">
        <v>17</v>
      </c>
      <c r="D49">
        <v>19</v>
      </c>
      <c r="E49">
        <v>6</v>
      </c>
      <c r="F49">
        <v>383</v>
      </c>
      <c r="G49">
        <v>0</v>
      </c>
      <c r="H49">
        <v>344</v>
      </c>
      <c r="I49" s="1">
        <v>0.94</v>
      </c>
      <c r="J49">
        <f t="shared" si="0"/>
        <v>323.35999999999996</v>
      </c>
      <c r="K49" t="str">
        <f>IF(D49&lt;21,Analysis2!$AE$2,IF('Raw Data'!D49&lt;26,Analysis2!$AF$2,IF('Raw Data'!D49&gt;31,Analysis2!$AH$2,Analysis2!$AG$2)))</f>
        <v>16-20</v>
      </c>
    </row>
    <row r="50" spans="1:11" x14ac:dyDescent="0.3">
      <c r="A50" t="s">
        <v>64</v>
      </c>
      <c r="B50" t="s">
        <v>43</v>
      </c>
      <c r="C50" t="s">
        <v>13</v>
      </c>
      <c r="D50">
        <v>34</v>
      </c>
      <c r="E50">
        <v>1</v>
      </c>
      <c r="F50">
        <v>90</v>
      </c>
      <c r="G50">
        <v>0</v>
      </c>
      <c r="H50">
        <v>16</v>
      </c>
      <c r="I50" s="1">
        <v>0.94</v>
      </c>
      <c r="J50">
        <f t="shared" si="0"/>
        <v>15.04</v>
      </c>
      <c r="K50" t="str">
        <f>IF(D50&lt;21,Analysis2!$AE$2,IF('Raw Data'!D50&lt;26,Analysis2!$AF$2,IF('Raw Data'!D50&gt;31,Analysis2!$AH$2,Analysis2!$AG$2)))</f>
        <v>31+</v>
      </c>
    </row>
    <row r="51" spans="1:11" x14ac:dyDescent="0.3">
      <c r="A51" t="s">
        <v>65</v>
      </c>
      <c r="B51" t="s">
        <v>43</v>
      </c>
      <c r="C51" t="s">
        <v>13</v>
      </c>
      <c r="D51">
        <v>25</v>
      </c>
      <c r="E51">
        <v>1</v>
      </c>
      <c r="F51">
        <v>90</v>
      </c>
      <c r="G51">
        <v>0</v>
      </c>
      <c r="H51">
        <v>28</v>
      </c>
      <c r="I51" s="1">
        <v>0.82</v>
      </c>
      <c r="J51">
        <f t="shared" si="0"/>
        <v>22.959999999999997</v>
      </c>
      <c r="K51" t="str">
        <f>IF(D51&lt;21,Analysis2!$AE$2,IF('Raw Data'!D51&lt;26,Analysis2!$AF$2,IF('Raw Data'!D51&gt;31,Analysis2!$AH$2,Analysis2!$AG$2)))</f>
        <v>21-25</v>
      </c>
    </row>
    <row r="52" spans="1:11" x14ac:dyDescent="0.3">
      <c r="A52" t="s">
        <v>66</v>
      </c>
      <c r="B52" t="s">
        <v>43</v>
      </c>
      <c r="C52" t="s">
        <v>15</v>
      </c>
      <c r="D52">
        <v>17</v>
      </c>
      <c r="E52">
        <v>1</v>
      </c>
      <c r="F52">
        <v>40</v>
      </c>
      <c r="G52">
        <v>0</v>
      </c>
      <c r="H52">
        <v>7</v>
      </c>
      <c r="I52" s="1">
        <v>0.71</v>
      </c>
      <c r="J52">
        <f t="shared" si="0"/>
        <v>4.97</v>
      </c>
      <c r="K52" t="str">
        <f>IF(D52&lt;21,Analysis2!$AE$2,IF('Raw Data'!D52&lt;26,Analysis2!$AF$2,IF('Raw Data'!D52&gt;31,Analysis2!$AH$2,Analysis2!$AG$2)))</f>
        <v>16-20</v>
      </c>
    </row>
    <row r="53" spans="1:11" x14ac:dyDescent="0.3">
      <c r="A53" t="s">
        <v>67</v>
      </c>
      <c r="B53" t="s">
        <v>68</v>
      </c>
      <c r="C53" t="s">
        <v>11</v>
      </c>
      <c r="D53">
        <v>25</v>
      </c>
      <c r="E53">
        <v>37</v>
      </c>
      <c r="F53">
        <v>3099</v>
      </c>
      <c r="G53">
        <v>18</v>
      </c>
      <c r="H53">
        <v>2283</v>
      </c>
      <c r="I53" s="1">
        <v>0.75</v>
      </c>
      <c r="J53">
        <f t="shared" si="0"/>
        <v>1712.25</v>
      </c>
      <c r="K53" t="str">
        <f>IF(D53&lt;21,Analysis2!$AE$2,IF('Raw Data'!D53&lt;26,Analysis2!$AF$2,IF('Raw Data'!D53&gt;31,Analysis2!$AH$2,Analysis2!$AG$2)))</f>
        <v>21-25</v>
      </c>
    </row>
    <row r="54" spans="1:11" x14ac:dyDescent="0.3">
      <c r="A54" t="s">
        <v>69</v>
      </c>
      <c r="B54" t="s">
        <v>68</v>
      </c>
      <c r="C54" t="s">
        <v>17</v>
      </c>
      <c r="D54">
        <v>22</v>
      </c>
      <c r="E54">
        <v>34</v>
      </c>
      <c r="F54">
        <v>3060</v>
      </c>
      <c r="G54">
        <v>2</v>
      </c>
      <c r="H54">
        <v>2065</v>
      </c>
      <c r="I54" s="1">
        <v>0.86</v>
      </c>
      <c r="J54">
        <f t="shared" si="0"/>
        <v>1775.8999999999999</v>
      </c>
      <c r="K54" t="str">
        <f>IF(D54&lt;21,Analysis2!$AE$2,IF('Raw Data'!D54&lt;26,Analysis2!$AF$2,IF('Raw Data'!D54&gt;31,Analysis2!$AH$2,Analysis2!$AG$2)))</f>
        <v>21-25</v>
      </c>
    </row>
    <row r="55" spans="1:11" x14ac:dyDescent="0.3">
      <c r="A55" t="s">
        <v>70</v>
      </c>
      <c r="B55" t="s">
        <v>68</v>
      </c>
      <c r="C55" t="s">
        <v>17</v>
      </c>
      <c r="D55">
        <v>27</v>
      </c>
      <c r="E55">
        <v>34</v>
      </c>
      <c r="F55">
        <v>3047</v>
      </c>
      <c r="G55">
        <v>2</v>
      </c>
      <c r="H55">
        <v>2139</v>
      </c>
      <c r="I55" s="1">
        <v>0.89</v>
      </c>
      <c r="J55">
        <f t="shared" si="0"/>
        <v>1903.71</v>
      </c>
      <c r="K55" t="str">
        <f>IF(D55&lt;21,Analysis2!$AE$2,IF('Raw Data'!D55&lt;26,Analysis2!$AF$2,IF('Raw Data'!D55&gt;31,Analysis2!$AH$2,Analysis2!$AG$2)))</f>
        <v>26-30</v>
      </c>
    </row>
    <row r="56" spans="1:11" x14ac:dyDescent="0.3">
      <c r="A56" t="s">
        <v>71</v>
      </c>
      <c r="B56" t="s">
        <v>68</v>
      </c>
      <c r="C56" t="s">
        <v>15</v>
      </c>
      <c r="D56">
        <v>22</v>
      </c>
      <c r="E56">
        <v>37</v>
      </c>
      <c r="F56">
        <v>2920</v>
      </c>
      <c r="G56">
        <v>11</v>
      </c>
      <c r="H56">
        <v>1234</v>
      </c>
      <c r="I56" s="1">
        <v>0.81</v>
      </c>
      <c r="J56">
        <f t="shared" si="0"/>
        <v>999.54000000000008</v>
      </c>
      <c r="K56" t="str">
        <f>IF(D56&lt;21,Analysis2!$AE$2,IF('Raw Data'!D56&lt;26,Analysis2!$AF$2,IF('Raw Data'!D56&gt;31,Analysis2!$AH$2,Analysis2!$AG$2)))</f>
        <v>21-25</v>
      </c>
    </row>
    <row r="57" spans="1:11" x14ac:dyDescent="0.3">
      <c r="A57" t="s">
        <v>72</v>
      </c>
      <c r="B57" t="s">
        <v>68</v>
      </c>
      <c r="C57" t="s">
        <v>17</v>
      </c>
      <c r="D57">
        <v>25</v>
      </c>
      <c r="E57">
        <v>32</v>
      </c>
      <c r="F57">
        <v>2654</v>
      </c>
      <c r="G57">
        <v>1</v>
      </c>
      <c r="H57">
        <v>2015</v>
      </c>
      <c r="I57" s="1">
        <v>0.82</v>
      </c>
      <c r="J57">
        <f t="shared" si="0"/>
        <v>1652.3</v>
      </c>
      <c r="K57" t="str">
        <f>IF(D57&lt;21,Analysis2!$AE$2,IF('Raw Data'!D57&lt;26,Analysis2!$AF$2,IF('Raw Data'!D57&gt;31,Analysis2!$AH$2,Analysis2!$AG$2)))</f>
        <v>21-25</v>
      </c>
    </row>
    <row r="58" spans="1:11" x14ac:dyDescent="0.3">
      <c r="A58" t="s">
        <v>73</v>
      </c>
      <c r="B58" t="s">
        <v>68</v>
      </c>
      <c r="C58" t="s">
        <v>17</v>
      </c>
      <c r="D58">
        <v>26</v>
      </c>
      <c r="E58">
        <v>29</v>
      </c>
      <c r="F58">
        <v>2585</v>
      </c>
      <c r="G58">
        <v>1</v>
      </c>
      <c r="H58">
        <v>1800</v>
      </c>
      <c r="I58" s="1">
        <v>0.91</v>
      </c>
      <c r="J58">
        <f t="shared" si="0"/>
        <v>1638</v>
      </c>
      <c r="K58" t="str">
        <f>IF(D58&lt;21,Analysis2!$AE$2,IF('Raw Data'!D58&lt;26,Analysis2!$AF$2,IF('Raw Data'!D58&gt;31,Analysis2!$AH$2,Analysis2!$AG$2)))</f>
        <v>26-30</v>
      </c>
    </row>
    <row r="59" spans="1:11" x14ac:dyDescent="0.3">
      <c r="A59" t="s">
        <v>74</v>
      </c>
      <c r="B59" t="s">
        <v>68</v>
      </c>
      <c r="C59" t="s">
        <v>11</v>
      </c>
      <c r="D59">
        <v>27</v>
      </c>
      <c r="E59">
        <v>30</v>
      </c>
      <c r="F59">
        <v>2390</v>
      </c>
      <c r="G59">
        <v>1</v>
      </c>
      <c r="H59">
        <v>1763</v>
      </c>
      <c r="I59" s="1">
        <v>0.88</v>
      </c>
      <c r="J59">
        <f t="shared" si="0"/>
        <v>1551.44</v>
      </c>
      <c r="K59" t="str">
        <f>IF(D59&lt;21,Analysis2!$AE$2,IF('Raw Data'!D59&lt;26,Analysis2!$AF$2,IF('Raw Data'!D59&gt;31,Analysis2!$AH$2,Analysis2!$AG$2)))</f>
        <v>26-30</v>
      </c>
    </row>
    <row r="60" spans="1:11" x14ac:dyDescent="0.3">
      <c r="A60" t="s">
        <v>75</v>
      </c>
      <c r="B60" t="s">
        <v>68</v>
      </c>
      <c r="C60" t="s">
        <v>13</v>
      </c>
      <c r="D60">
        <v>29</v>
      </c>
      <c r="E60">
        <v>26</v>
      </c>
      <c r="F60">
        <v>2295</v>
      </c>
      <c r="G60">
        <v>0</v>
      </c>
      <c r="H60">
        <v>594</v>
      </c>
      <c r="I60" s="1">
        <v>0.77</v>
      </c>
      <c r="J60">
        <f t="shared" si="0"/>
        <v>457.38</v>
      </c>
      <c r="K60" t="str">
        <f>IF(D60&lt;21,Analysis2!$AE$2,IF('Raw Data'!D60&lt;26,Analysis2!$AF$2,IF('Raw Data'!D60&gt;31,Analysis2!$AH$2,Analysis2!$AG$2)))</f>
        <v>26-30</v>
      </c>
    </row>
    <row r="61" spans="1:11" x14ac:dyDescent="0.3">
      <c r="A61" t="s">
        <v>76</v>
      </c>
      <c r="B61" t="s">
        <v>68</v>
      </c>
      <c r="C61" t="s">
        <v>11</v>
      </c>
      <c r="D61">
        <v>23</v>
      </c>
      <c r="E61">
        <v>32</v>
      </c>
      <c r="F61">
        <v>2129</v>
      </c>
      <c r="G61">
        <v>4</v>
      </c>
      <c r="H61">
        <v>1270</v>
      </c>
      <c r="I61" s="1">
        <v>0.87</v>
      </c>
      <c r="J61">
        <f t="shared" si="0"/>
        <v>1104.9000000000001</v>
      </c>
      <c r="K61" t="str">
        <f>IF(D61&lt;21,Analysis2!$AE$2,IF('Raw Data'!D61&lt;26,Analysis2!$AF$2,IF('Raw Data'!D61&gt;31,Analysis2!$AH$2,Analysis2!$AG$2)))</f>
        <v>21-25</v>
      </c>
    </row>
    <row r="62" spans="1:11" x14ac:dyDescent="0.3">
      <c r="A62" t="s">
        <v>77</v>
      </c>
      <c r="B62" t="s">
        <v>68</v>
      </c>
      <c r="C62" t="s">
        <v>11</v>
      </c>
      <c r="D62">
        <v>27</v>
      </c>
      <c r="E62">
        <v>26</v>
      </c>
      <c r="F62">
        <v>1897</v>
      </c>
      <c r="G62">
        <v>3</v>
      </c>
      <c r="H62">
        <v>1343</v>
      </c>
      <c r="I62" s="1">
        <v>0.83</v>
      </c>
      <c r="J62">
        <f t="shared" si="0"/>
        <v>1114.69</v>
      </c>
      <c r="K62" t="str">
        <f>IF(D62&lt;21,Analysis2!$AE$2,IF('Raw Data'!D62&lt;26,Analysis2!$AF$2,IF('Raw Data'!D62&gt;31,Analysis2!$AH$2,Analysis2!$AG$2)))</f>
        <v>26-30</v>
      </c>
    </row>
    <row r="63" spans="1:11" x14ac:dyDescent="0.3">
      <c r="A63" t="s">
        <v>78</v>
      </c>
      <c r="B63" t="s">
        <v>68</v>
      </c>
      <c r="C63" t="s">
        <v>15</v>
      </c>
      <c r="D63">
        <v>18</v>
      </c>
      <c r="E63">
        <v>31</v>
      </c>
      <c r="F63">
        <v>1822</v>
      </c>
      <c r="G63">
        <v>7</v>
      </c>
      <c r="H63">
        <v>732</v>
      </c>
      <c r="I63" s="1">
        <v>0.83</v>
      </c>
      <c r="J63">
        <f t="shared" si="0"/>
        <v>607.55999999999995</v>
      </c>
      <c r="K63" t="str">
        <f>IF(D63&lt;21,Analysis2!$AE$2,IF('Raw Data'!D63&lt;26,Analysis2!$AF$2,IF('Raw Data'!D63&gt;31,Analysis2!$AH$2,Analysis2!$AG$2)))</f>
        <v>16-20</v>
      </c>
    </row>
    <row r="64" spans="1:11" x14ac:dyDescent="0.3">
      <c r="A64" t="s">
        <v>79</v>
      </c>
      <c r="B64" t="s">
        <v>68</v>
      </c>
      <c r="C64" t="s">
        <v>15</v>
      </c>
      <c r="D64">
        <v>24</v>
      </c>
      <c r="E64">
        <v>22</v>
      </c>
      <c r="F64">
        <v>1480</v>
      </c>
      <c r="G64">
        <v>4</v>
      </c>
      <c r="H64">
        <v>488</v>
      </c>
      <c r="I64" s="1">
        <v>0.83</v>
      </c>
      <c r="J64">
        <f t="shared" si="0"/>
        <v>405.03999999999996</v>
      </c>
      <c r="K64" t="str">
        <f>IF(D64&lt;21,Analysis2!$AE$2,IF('Raw Data'!D64&lt;26,Analysis2!$AF$2,IF('Raw Data'!D64&gt;31,Analysis2!$AH$2,Analysis2!$AG$2)))</f>
        <v>21-25</v>
      </c>
    </row>
    <row r="65" spans="1:11" x14ac:dyDescent="0.3">
      <c r="A65" t="s">
        <v>80</v>
      </c>
      <c r="B65" t="s">
        <v>68</v>
      </c>
      <c r="C65" t="s">
        <v>15</v>
      </c>
      <c r="D65">
        <v>33</v>
      </c>
      <c r="E65">
        <v>26</v>
      </c>
      <c r="F65">
        <v>1375</v>
      </c>
      <c r="G65">
        <v>10</v>
      </c>
      <c r="H65">
        <v>343</v>
      </c>
      <c r="I65" s="1">
        <v>0.79</v>
      </c>
      <c r="J65">
        <f t="shared" si="0"/>
        <v>270.97000000000003</v>
      </c>
      <c r="K65" t="str">
        <f>IF(D65&lt;21,Analysis2!$AE$2,IF('Raw Data'!D65&lt;26,Analysis2!$AF$2,IF('Raw Data'!D65&gt;31,Analysis2!$AH$2,Analysis2!$AG$2)))</f>
        <v>31+</v>
      </c>
    </row>
    <row r="66" spans="1:11" x14ac:dyDescent="0.3">
      <c r="A66" t="s">
        <v>81</v>
      </c>
      <c r="B66" t="s">
        <v>68</v>
      </c>
      <c r="C66" t="s">
        <v>13</v>
      </c>
      <c r="D66">
        <v>23</v>
      </c>
      <c r="E66">
        <v>13</v>
      </c>
      <c r="F66">
        <v>1125</v>
      </c>
      <c r="G66">
        <v>0</v>
      </c>
      <c r="H66">
        <v>314</v>
      </c>
      <c r="I66" s="1">
        <v>0.75</v>
      </c>
      <c r="J66">
        <f t="shared" si="0"/>
        <v>235.5</v>
      </c>
      <c r="K66" t="str">
        <f>IF(D66&lt;21,Analysis2!$AE$2,IF('Raw Data'!D66&lt;26,Analysis2!$AF$2,IF('Raw Data'!D66&gt;31,Analysis2!$AH$2,Analysis2!$AG$2)))</f>
        <v>21-25</v>
      </c>
    </row>
    <row r="67" spans="1:11" x14ac:dyDescent="0.3">
      <c r="A67" t="s">
        <v>82</v>
      </c>
      <c r="B67" t="s">
        <v>68</v>
      </c>
      <c r="C67" t="s">
        <v>11</v>
      </c>
      <c r="D67">
        <v>31</v>
      </c>
      <c r="E67">
        <v>20</v>
      </c>
      <c r="F67">
        <v>1106</v>
      </c>
      <c r="G67">
        <v>0</v>
      </c>
      <c r="H67">
        <v>975</v>
      </c>
      <c r="I67" s="1">
        <v>0.91</v>
      </c>
      <c r="J67">
        <f t="shared" ref="J67:J130" si="1">I67*H67</f>
        <v>887.25</v>
      </c>
      <c r="K67" t="str">
        <f>IF(D67&lt;21,Analysis2!$AE$2,IF('Raw Data'!D67&lt;26,Analysis2!$AF$2,IF('Raw Data'!D67&gt;31,Analysis2!$AH$2,Analysis2!$AG$2)))</f>
        <v>26-30</v>
      </c>
    </row>
    <row r="68" spans="1:11" x14ac:dyDescent="0.3">
      <c r="A68" t="s">
        <v>83</v>
      </c>
      <c r="B68" t="s">
        <v>68</v>
      </c>
      <c r="C68" t="s">
        <v>15</v>
      </c>
      <c r="D68">
        <v>22</v>
      </c>
      <c r="E68">
        <v>15</v>
      </c>
      <c r="F68">
        <v>910</v>
      </c>
      <c r="G68">
        <v>3</v>
      </c>
      <c r="H68">
        <v>304</v>
      </c>
      <c r="I68" s="1">
        <v>0.78</v>
      </c>
      <c r="J68">
        <f t="shared" si="1"/>
        <v>237.12</v>
      </c>
      <c r="K68" t="str">
        <f>IF(D68&lt;21,Analysis2!$AE$2,IF('Raw Data'!D68&lt;26,Analysis2!$AF$2,IF('Raw Data'!D68&gt;31,Analysis2!$AH$2,Analysis2!$AG$2)))</f>
        <v>21-25</v>
      </c>
    </row>
    <row r="69" spans="1:11" x14ac:dyDescent="0.3">
      <c r="A69" t="s">
        <v>84</v>
      </c>
      <c r="B69" t="s">
        <v>68</v>
      </c>
      <c r="C69" t="s">
        <v>17</v>
      </c>
      <c r="D69">
        <v>26</v>
      </c>
      <c r="E69">
        <v>12</v>
      </c>
      <c r="F69">
        <v>916</v>
      </c>
      <c r="G69">
        <v>0</v>
      </c>
      <c r="H69">
        <v>547</v>
      </c>
      <c r="I69" s="1">
        <v>0.9</v>
      </c>
      <c r="J69">
        <f t="shared" si="1"/>
        <v>492.3</v>
      </c>
      <c r="K69" t="str">
        <f>IF(D69&lt;21,Analysis2!$AE$2,IF('Raw Data'!D69&lt;26,Analysis2!$AF$2,IF('Raw Data'!D69&gt;31,Analysis2!$AH$2,Analysis2!$AG$2)))</f>
        <v>26-30</v>
      </c>
    </row>
    <row r="70" spans="1:11" x14ac:dyDescent="0.3">
      <c r="A70" t="s">
        <v>85</v>
      </c>
      <c r="B70" t="s">
        <v>68</v>
      </c>
      <c r="C70" t="s">
        <v>17</v>
      </c>
      <c r="D70">
        <v>27</v>
      </c>
      <c r="E70">
        <v>9</v>
      </c>
      <c r="F70">
        <v>690</v>
      </c>
      <c r="G70">
        <v>0</v>
      </c>
      <c r="H70">
        <v>570</v>
      </c>
      <c r="I70" s="1">
        <v>0.81</v>
      </c>
      <c r="J70">
        <f t="shared" si="1"/>
        <v>461.70000000000005</v>
      </c>
      <c r="K70" t="str">
        <f>IF(D70&lt;21,Analysis2!$AE$2,IF('Raw Data'!D70&lt;26,Analysis2!$AF$2,IF('Raw Data'!D70&gt;31,Analysis2!$AH$2,Analysis2!$AG$2)))</f>
        <v>26-30</v>
      </c>
    </row>
    <row r="71" spans="1:11" x14ac:dyDescent="0.3">
      <c r="A71" t="s">
        <v>86</v>
      </c>
      <c r="B71" t="s">
        <v>68</v>
      </c>
      <c r="C71" t="s">
        <v>15</v>
      </c>
      <c r="D71">
        <v>32</v>
      </c>
      <c r="E71">
        <v>9</v>
      </c>
      <c r="F71">
        <v>509</v>
      </c>
      <c r="G71">
        <v>1</v>
      </c>
      <c r="H71">
        <v>294</v>
      </c>
      <c r="I71" s="1">
        <v>0.84</v>
      </c>
      <c r="J71">
        <f t="shared" si="1"/>
        <v>246.95999999999998</v>
      </c>
      <c r="K71" t="str">
        <f>IF(D71&lt;21,Analysis2!$AE$2,IF('Raw Data'!D71&lt;26,Analysis2!$AF$2,IF('Raw Data'!D71&gt;31,Analysis2!$AH$2,Analysis2!$AG$2)))</f>
        <v>31+</v>
      </c>
    </row>
    <row r="72" spans="1:11" x14ac:dyDescent="0.3">
      <c r="A72" t="s">
        <v>87</v>
      </c>
      <c r="B72" t="s">
        <v>68</v>
      </c>
      <c r="C72" t="s">
        <v>11</v>
      </c>
      <c r="D72">
        <v>23</v>
      </c>
      <c r="E72">
        <v>19</v>
      </c>
      <c r="F72">
        <v>524</v>
      </c>
      <c r="G72">
        <v>1</v>
      </c>
      <c r="H72">
        <v>279</v>
      </c>
      <c r="I72" s="1">
        <v>0.84</v>
      </c>
      <c r="J72">
        <f t="shared" si="1"/>
        <v>234.35999999999999</v>
      </c>
      <c r="K72" t="str">
        <f>IF(D72&lt;21,Analysis2!$AE$2,IF('Raw Data'!D72&lt;26,Analysis2!$AF$2,IF('Raw Data'!D72&gt;31,Analysis2!$AH$2,Analysis2!$AG$2)))</f>
        <v>21-25</v>
      </c>
    </row>
    <row r="73" spans="1:11" x14ac:dyDescent="0.3">
      <c r="A73" t="s">
        <v>88</v>
      </c>
      <c r="B73" t="s">
        <v>68</v>
      </c>
      <c r="C73" t="s">
        <v>17</v>
      </c>
      <c r="D73">
        <v>22</v>
      </c>
      <c r="E73">
        <v>9</v>
      </c>
      <c r="F73">
        <v>404</v>
      </c>
      <c r="G73">
        <v>0</v>
      </c>
      <c r="H73">
        <v>263</v>
      </c>
      <c r="I73" s="1">
        <v>0.9</v>
      </c>
      <c r="J73">
        <f t="shared" si="1"/>
        <v>236.70000000000002</v>
      </c>
      <c r="K73" t="str">
        <f>IF(D73&lt;21,Analysis2!$AE$2,IF('Raw Data'!D73&lt;26,Analysis2!$AF$2,IF('Raw Data'!D73&gt;31,Analysis2!$AH$2,Analysis2!$AG$2)))</f>
        <v>21-25</v>
      </c>
    </row>
    <row r="74" spans="1:11" x14ac:dyDescent="0.3">
      <c r="A74" t="s">
        <v>89</v>
      </c>
      <c r="B74" t="s">
        <v>68</v>
      </c>
      <c r="C74" t="s">
        <v>17</v>
      </c>
      <c r="D74">
        <v>19</v>
      </c>
      <c r="E74">
        <v>4</v>
      </c>
      <c r="F74">
        <v>188</v>
      </c>
      <c r="G74">
        <v>0</v>
      </c>
      <c r="H74">
        <v>140</v>
      </c>
      <c r="I74" s="1">
        <v>0.86</v>
      </c>
      <c r="J74">
        <f t="shared" si="1"/>
        <v>120.39999999999999</v>
      </c>
      <c r="K74" t="str">
        <f>IF(D74&lt;21,Analysis2!$AE$2,IF('Raw Data'!D74&lt;26,Analysis2!$AF$2,IF('Raw Data'!D74&gt;31,Analysis2!$AH$2,Analysis2!$AG$2)))</f>
        <v>16-20</v>
      </c>
    </row>
    <row r="75" spans="1:11" x14ac:dyDescent="0.3">
      <c r="A75" t="s">
        <v>90</v>
      </c>
      <c r="B75" t="s">
        <v>68</v>
      </c>
      <c r="C75" t="s">
        <v>15</v>
      </c>
      <c r="D75">
        <v>18</v>
      </c>
      <c r="E75">
        <v>3</v>
      </c>
      <c r="F75">
        <v>166</v>
      </c>
      <c r="G75">
        <v>0</v>
      </c>
      <c r="H75">
        <v>64</v>
      </c>
      <c r="I75" s="1">
        <v>0.84</v>
      </c>
      <c r="J75">
        <f t="shared" si="1"/>
        <v>53.76</v>
      </c>
      <c r="K75" t="str">
        <f>IF(D75&lt;21,Analysis2!$AE$2,IF('Raw Data'!D75&lt;26,Analysis2!$AF$2,IF('Raw Data'!D75&gt;31,Analysis2!$AH$2,Analysis2!$AG$2)))</f>
        <v>16-20</v>
      </c>
    </row>
    <row r="76" spans="1:11" x14ac:dyDescent="0.3">
      <c r="A76" t="s">
        <v>91</v>
      </c>
      <c r="B76" t="s">
        <v>68</v>
      </c>
      <c r="C76" t="s">
        <v>15</v>
      </c>
      <c r="D76">
        <v>18</v>
      </c>
      <c r="E76">
        <v>2</v>
      </c>
      <c r="F76">
        <v>155</v>
      </c>
      <c r="G76">
        <v>1</v>
      </c>
      <c r="H76">
        <v>53</v>
      </c>
      <c r="I76" s="1">
        <v>0.81</v>
      </c>
      <c r="J76">
        <f t="shared" si="1"/>
        <v>42.93</v>
      </c>
      <c r="K76" t="str">
        <f>IF(D76&lt;21,Analysis2!$AE$2,IF('Raw Data'!D76&lt;26,Analysis2!$AF$2,IF('Raw Data'!D76&gt;31,Analysis2!$AH$2,Analysis2!$AG$2)))</f>
        <v>16-20</v>
      </c>
    </row>
    <row r="77" spans="1:11" x14ac:dyDescent="0.3">
      <c r="A77" t="s">
        <v>92</v>
      </c>
      <c r="B77" t="s">
        <v>68</v>
      </c>
      <c r="C77" t="s">
        <v>17</v>
      </c>
      <c r="D77">
        <v>22</v>
      </c>
      <c r="E77">
        <v>1</v>
      </c>
      <c r="F77">
        <v>80</v>
      </c>
      <c r="G77">
        <v>0</v>
      </c>
      <c r="H77">
        <v>75</v>
      </c>
      <c r="I77" s="1">
        <v>0.87</v>
      </c>
      <c r="J77">
        <f t="shared" si="1"/>
        <v>65.25</v>
      </c>
      <c r="K77" t="str">
        <f>IF(D77&lt;21,Analysis2!$AE$2,IF('Raw Data'!D77&lt;26,Analysis2!$AF$2,IF('Raw Data'!D77&gt;31,Analysis2!$AH$2,Analysis2!$AG$2)))</f>
        <v>21-25</v>
      </c>
    </row>
    <row r="78" spans="1:11" x14ac:dyDescent="0.3">
      <c r="A78" t="s">
        <v>93</v>
      </c>
      <c r="B78" t="s">
        <v>68</v>
      </c>
      <c r="C78" t="s">
        <v>15</v>
      </c>
      <c r="D78">
        <v>16</v>
      </c>
      <c r="E78">
        <v>2</v>
      </c>
      <c r="F78">
        <v>11</v>
      </c>
      <c r="G78">
        <v>0</v>
      </c>
      <c r="H78">
        <v>8</v>
      </c>
      <c r="I78" s="1">
        <v>0.75</v>
      </c>
      <c r="J78">
        <f t="shared" si="1"/>
        <v>6</v>
      </c>
      <c r="K78" t="str">
        <f>IF(D78&lt;21,Analysis2!$AE$2,IF('Raw Data'!D78&lt;26,Analysis2!$AF$2,IF('Raw Data'!D78&gt;31,Analysis2!$AH$2,Analysis2!$AG$2)))</f>
        <v>16-20</v>
      </c>
    </row>
    <row r="79" spans="1:11" x14ac:dyDescent="0.3">
      <c r="A79" t="s">
        <v>94</v>
      </c>
      <c r="B79" t="s">
        <v>68</v>
      </c>
      <c r="C79" t="s">
        <v>15</v>
      </c>
      <c r="D79">
        <v>31</v>
      </c>
      <c r="E79">
        <v>1</v>
      </c>
      <c r="F79">
        <v>10</v>
      </c>
      <c r="G79">
        <v>0</v>
      </c>
      <c r="H79">
        <v>1</v>
      </c>
      <c r="I79" s="1">
        <v>1</v>
      </c>
      <c r="J79">
        <f t="shared" si="1"/>
        <v>1</v>
      </c>
      <c r="K79" t="str">
        <f>IF(D79&lt;21,Analysis2!$AE$2,IF('Raw Data'!D79&lt;26,Analysis2!$AF$2,IF('Raw Data'!D79&gt;31,Analysis2!$AH$2,Analysis2!$AG$2)))</f>
        <v>26-30</v>
      </c>
    </row>
    <row r="80" spans="1:11" x14ac:dyDescent="0.3">
      <c r="A80" t="s">
        <v>95</v>
      </c>
      <c r="B80" t="s">
        <v>68</v>
      </c>
      <c r="C80" t="s">
        <v>11</v>
      </c>
      <c r="D80">
        <v>17</v>
      </c>
      <c r="E80">
        <v>1</v>
      </c>
      <c r="F80">
        <v>9</v>
      </c>
      <c r="G80">
        <v>0</v>
      </c>
      <c r="H80">
        <v>3</v>
      </c>
      <c r="I80" s="1">
        <v>1</v>
      </c>
      <c r="J80">
        <f t="shared" si="1"/>
        <v>3</v>
      </c>
      <c r="K80" t="str">
        <f>IF(D80&lt;21,Analysis2!$AE$2,IF('Raw Data'!D80&lt;26,Analysis2!$AF$2,IF('Raw Data'!D80&gt;31,Analysis2!$AH$2,Analysis2!$AG$2)))</f>
        <v>16-20</v>
      </c>
    </row>
    <row r="81" spans="1:11" x14ac:dyDescent="0.3">
      <c r="A81" t="s">
        <v>96</v>
      </c>
      <c r="B81" t="s">
        <v>68</v>
      </c>
      <c r="C81" t="s">
        <v>17</v>
      </c>
      <c r="D81">
        <v>17</v>
      </c>
      <c r="E81">
        <v>1</v>
      </c>
      <c r="F81">
        <v>1</v>
      </c>
      <c r="G81">
        <v>0</v>
      </c>
      <c r="H81">
        <v>1</v>
      </c>
      <c r="I81">
        <v>0</v>
      </c>
      <c r="J81">
        <f t="shared" si="1"/>
        <v>0</v>
      </c>
      <c r="K81" t="str">
        <f>IF(D81&lt;21,Analysis2!$AE$2,IF('Raw Data'!D81&lt;26,Analysis2!$AF$2,IF('Raw Data'!D81&gt;31,Analysis2!$AH$2,Analysis2!$AG$2)))</f>
        <v>16-20</v>
      </c>
    </row>
    <row r="82" spans="1:11" x14ac:dyDescent="0.3">
      <c r="A82" t="s">
        <v>97</v>
      </c>
      <c r="B82" t="s">
        <v>98</v>
      </c>
      <c r="C82" t="s">
        <v>17</v>
      </c>
      <c r="D82">
        <v>26</v>
      </c>
      <c r="E82">
        <v>38</v>
      </c>
      <c r="F82">
        <v>3383</v>
      </c>
      <c r="G82">
        <v>1</v>
      </c>
      <c r="H82">
        <v>3214</v>
      </c>
      <c r="I82" s="1">
        <v>0.8</v>
      </c>
      <c r="J82">
        <f t="shared" si="1"/>
        <v>2571.2000000000003</v>
      </c>
      <c r="K82" t="str">
        <f>IF(D82&lt;21,Analysis2!$AE$2,IF('Raw Data'!D82&lt;26,Analysis2!$AF$2,IF('Raw Data'!D82&gt;31,Analysis2!$AH$2,Analysis2!$AG$2)))</f>
        <v>26-30</v>
      </c>
    </row>
    <row r="83" spans="1:11" x14ac:dyDescent="0.3">
      <c r="A83" t="s">
        <v>99</v>
      </c>
      <c r="B83" t="s">
        <v>98</v>
      </c>
      <c r="C83" t="s">
        <v>15</v>
      </c>
      <c r="D83">
        <v>28</v>
      </c>
      <c r="E83">
        <v>37</v>
      </c>
      <c r="F83">
        <v>3078</v>
      </c>
      <c r="G83">
        <v>22</v>
      </c>
      <c r="H83">
        <v>1288</v>
      </c>
      <c r="I83" s="1">
        <v>0.83</v>
      </c>
      <c r="J83">
        <f t="shared" si="1"/>
        <v>1069.04</v>
      </c>
      <c r="K83" t="str">
        <f>IF(D83&lt;21,Analysis2!$AE$2,IF('Raw Data'!D83&lt;26,Analysis2!$AF$2,IF('Raw Data'!D83&gt;31,Analysis2!$AH$2,Analysis2!$AG$2)))</f>
        <v>26-30</v>
      </c>
    </row>
    <row r="84" spans="1:11" x14ac:dyDescent="0.3">
      <c r="A84" t="s">
        <v>100</v>
      </c>
      <c r="B84" t="s">
        <v>98</v>
      </c>
      <c r="C84" t="s">
        <v>17</v>
      </c>
      <c r="D84">
        <v>21</v>
      </c>
      <c r="E84">
        <v>36</v>
      </c>
      <c r="F84">
        <v>3031</v>
      </c>
      <c r="G84">
        <v>2</v>
      </c>
      <c r="H84">
        <v>2941</v>
      </c>
      <c r="I84" s="1">
        <v>0.75</v>
      </c>
      <c r="J84">
        <f t="shared" si="1"/>
        <v>2205.75</v>
      </c>
      <c r="K84" t="str">
        <f>IF(D84&lt;21,Analysis2!$AE$2,IF('Raw Data'!D84&lt;26,Analysis2!$AF$2,IF('Raw Data'!D84&gt;31,Analysis2!$AH$2,Analysis2!$AG$2)))</f>
        <v>21-25</v>
      </c>
    </row>
    <row r="85" spans="1:11" x14ac:dyDescent="0.3">
      <c r="A85" t="s">
        <v>101</v>
      </c>
      <c r="B85" t="s">
        <v>98</v>
      </c>
      <c r="C85" t="s">
        <v>11</v>
      </c>
      <c r="D85">
        <v>29</v>
      </c>
      <c r="E85">
        <v>38</v>
      </c>
      <c r="F85">
        <v>2941</v>
      </c>
      <c r="G85">
        <v>2</v>
      </c>
      <c r="H85">
        <v>1747</v>
      </c>
      <c r="I85" s="1">
        <v>0.93</v>
      </c>
      <c r="J85">
        <f t="shared" si="1"/>
        <v>1624.71</v>
      </c>
      <c r="K85" t="str">
        <f>IF(D85&lt;21,Analysis2!$AE$2,IF('Raw Data'!D85&lt;26,Analysis2!$AF$2,IF('Raw Data'!D85&gt;31,Analysis2!$AH$2,Analysis2!$AG$2)))</f>
        <v>26-30</v>
      </c>
    </row>
    <row r="86" spans="1:11" x14ac:dyDescent="0.3">
      <c r="A86" t="s">
        <v>102</v>
      </c>
      <c r="B86" t="s">
        <v>98</v>
      </c>
      <c r="C86" t="s">
        <v>13</v>
      </c>
      <c r="D86">
        <v>27</v>
      </c>
      <c r="E86">
        <v>33</v>
      </c>
      <c r="F86">
        <v>2970</v>
      </c>
      <c r="G86">
        <v>1</v>
      </c>
      <c r="H86">
        <v>1137</v>
      </c>
      <c r="I86" s="1">
        <v>0.85</v>
      </c>
      <c r="J86">
        <f t="shared" si="1"/>
        <v>966.44999999999993</v>
      </c>
      <c r="K86" t="str">
        <f>IF(D86&lt;21,Analysis2!$AE$2,IF('Raw Data'!D86&lt;26,Analysis2!$AF$2,IF('Raw Data'!D86&gt;31,Analysis2!$AH$2,Analysis2!$AG$2)))</f>
        <v>26-30</v>
      </c>
    </row>
    <row r="87" spans="1:11" x14ac:dyDescent="0.3">
      <c r="A87" t="s">
        <v>103</v>
      </c>
      <c r="B87" t="s">
        <v>98</v>
      </c>
      <c r="C87" t="s">
        <v>15</v>
      </c>
      <c r="D87">
        <v>28</v>
      </c>
      <c r="E87">
        <v>36</v>
      </c>
      <c r="F87">
        <v>2838</v>
      </c>
      <c r="G87">
        <v>9</v>
      </c>
      <c r="H87">
        <v>1308</v>
      </c>
      <c r="I87" s="1">
        <v>0.8</v>
      </c>
      <c r="J87">
        <f t="shared" si="1"/>
        <v>1046.4000000000001</v>
      </c>
      <c r="K87" t="str">
        <f>IF(D87&lt;21,Analysis2!$AE$2,IF('Raw Data'!D87&lt;26,Analysis2!$AF$2,IF('Raw Data'!D87&gt;31,Analysis2!$AH$2,Analysis2!$AG$2)))</f>
        <v>26-30</v>
      </c>
    </row>
    <row r="88" spans="1:11" x14ac:dyDescent="0.3">
      <c r="A88" t="s">
        <v>104</v>
      </c>
      <c r="B88" t="s">
        <v>98</v>
      </c>
      <c r="C88" t="s">
        <v>15</v>
      </c>
      <c r="D88">
        <v>28</v>
      </c>
      <c r="E88">
        <v>35</v>
      </c>
      <c r="F88">
        <v>2810</v>
      </c>
      <c r="G88">
        <v>11</v>
      </c>
      <c r="H88">
        <v>1064</v>
      </c>
      <c r="I88" s="1">
        <v>0.75</v>
      </c>
      <c r="J88">
        <f t="shared" si="1"/>
        <v>798</v>
      </c>
      <c r="K88" t="str">
        <f>IF(D88&lt;21,Analysis2!$AE$2,IF('Raw Data'!D88&lt;26,Analysis2!$AF$2,IF('Raw Data'!D88&gt;31,Analysis2!$AH$2,Analysis2!$AG$2)))</f>
        <v>26-30</v>
      </c>
    </row>
    <row r="89" spans="1:11" x14ac:dyDescent="0.3">
      <c r="A89" t="s">
        <v>105</v>
      </c>
      <c r="B89" t="s">
        <v>98</v>
      </c>
      <c r="C89" t="s">
        <v>17</v>
      </c>
      <c r="D89">
        <v>26</v>
      </c>
      <c r="E89">
        <v>30</v>
      </c>
      <c r="F89">
        <v>2567</v>
      </c>
      <c r="G89">
        <v>0</v>
      </c>
      <c r="H89">
        <v>2049</v>
      </c>
      <c r="I89" s="1">
        <v>0.91</v>
      </c>
      <c r="J89">
        <f t="shared" si="1"/>
        <v>1864.5900000000001</v>
      </c>
      <c r="K89" t="str">
        <f>IF(D89&lt;21,Analysis2!$AE$2,IF('Raw Data'!D89&lt;26,Analysis2!$AF$2,IF('Raw Data'!D89&gt;31,Analysis2!$AH$2,Analysis2!$AG$2)))</f>
        <v>26-30</v>
      </c>
    </row>
    <row r="90" spans="1:11" x14ac:dyDescent="0.3">
      <c r="A90" t="s">
        <v>106</v>
      </c>
      <c r="B90" t="s">
        <v>98</v>
      </c>
      <c r="C90" t="s">
        <v>11</v>
      </c>
      <c r="D90">
        <v>29</v>
      </c>
      <c r="E90">
        <v>24</v>
      </c>
      <c r="F90">
        <v>1854</v>
      </c>
      <c r="G90">
        <v>1</v>
      </c>
      <c r="H90">
        <v>1674</v>
      </c>
      <c r="I90" s="1">
        <v>0.9</v>
      </c>
      <c r="J90">
        <f t="shared" si="1"/>
        <v>1506.6000000000001</v>
      </c>
      <c r="K90" t="str">
        <f>IF(D90&lt;21,Analysis2!$AE$2,IF('Raw Data'!D90&lt;26,Analysis2!$AF$2,IF('Raw Data'!D90&gt;31,Analysis2!$AH$2,Analysis2!$AG$2)))</f>
        <v>26-30</v>
      </c>
    </row>
    <row r="91" spans="1:11" x14ac:dyDescent="0.3">
      <c r="A91" t="s">
        <v>107</v>
      </c>
      <c r="B91" t="s">
        <v>98</v>
      </c>
      <c r="C91" t="s">
        <v>11</v>
      </c>
      <c r="D91">
        <v>30</v>
      </c>
      <c r="E91">
        <v>21</v>
      </c>
      <c r="F91">
        <v>1704</v>
      </c>
      <c r="G91">
        <v>1</v>
      </c>
      <c r="H91">
        <v>1812</v>
      </c>
      <c r="I91" s="1">
        <v>0.87</v>
      </c>
      <c r="J91">
        <f t="shared" si="1"/>
        <v>1576.44</v>
      </c>
      <c r="K91" t="str">
        <f>IF(D91&lt;21,Analysis2!$AE$2,IF('Raw Data'!D91&lt;26,Analysis2!$AF$2,IF('Raw Data'!D91&gt;31,Analysis2!$AH$2,Analysis2!$AG$2)))</f>
        <v>26-30</v>
      </c>
    </row>
    <row r="92" spans="1:11" x14ac:dyDescent="0.3">
      <c r="A92" t="s">
        <v>108</v>
      </c>
      <c r="B92" t="s">
        <v>98</v>
      </c>
      <c r="C92" t="s">
        <v>17</v>
      </c>
      <c r="D92">
        <v>23</v>
      </c>
      <c r="E92">
        <v>17</v>
      </c>
      <c r="F92">
        <v>1456</v>
      </c>
      <c r="G92">
        <v>1</v>
      </c>
      <c r="H92">
        <v>1058</v>
      </c>
      <c r="I92" s="1">
        <v>0.87</v>
      </c>
      <c r="J92">
        <f t="shared" si="1"/>
        <v>920.46</v>
      </c>
      <c r="K92" t="str">
        <f>IF(D92&lt;21,Analysis2!$AE$2,IF('Raw Data'!D92&lt;26,Analysis2!$AF$2,IF('Raw Data'!D92&gt;31,Analysis2!$AH$2,Analysis2!$AG$2)))</f>
        <v>21-25</v>
      </c>
    </row>
    <row r="93" spans="1:11" x14ac:dyDescent="0.3">
      <c r="A93" t="s">
        <v>109</v>
      </c>
      <c r="B93" t="s">
        <v>98</v>
      </c>
      <c r="C93" t="s">
        <v>11</v>
      </c>
      <c r="D93">
        <v>19</v>
      </c>
      <c r="E93">
        <v>24</v>
      </c>
      <c r="F93">
        <v>1179</v>
      </c>
      <c r="G93">
        <v>1</v>
      </c>
      <c r="H93">
        <v>976</v>
      </c>
      <c r="I93" s="1">
        <v>0.91</v>
      </c>
      <c r="J93">
        <f t="shared" si="1"/>
        <v>888.16000000000008</v>
      </c>
      <c r="K93" t="str">
        <f>IF(D93&lt;21,Analysis2!$AE$2,IF('Raw Data'!D93&lt;26,Analysis2!$AF$2,IF('Raw Data'!D93&gt;31,Analysis2!$AH$2,Analysis2!$AG$2)))</f>
        <v>16-20</v>
      </c>
    </row>
    <row r="94" spans="1:11" x14ac:dyDescent="0.3">
      <c r="A94" t="s">
        <v>110</v>
      </c>
      <c r="B94" t="s">
        <v>98</v>
      </c>
      <c r="C94" t="s">
        <v>15</v>
      </c>
      <c r="D94">
        <v>23</v>
      </c>
      <c r="E94">
        <v>19</v>
      </c>
      <c r="F94">
        <v>1112</v>
      </c>
      <c r="G94">
        <v>9</v>
      </c>
      <c r="H94">
        <v>451</v>
      </c>
      <c r="I94" s="1">
        <v>0.73</v>
      </c>
      <c r="J94">
        <f t="shared" si="1"/>
        <v>329.23</v>
      </c>
      <c r="K94" t="str">
        <f>IF(D94&lt;21,Analysis2!$AE$2,IF('Raw Data'!D94&lt;26,Analysis2!$AF$2,IF('Raw Data'!D94&gt;31,Analysis2!$AH$2,Analysis2!$AG$2)))</f>
        <v>21-25</v>
      </c>
    </row>
    <row r="95" spans="1:11" x14ac:dyDescent="0.3">
      <c r="A95" t="s">
        <v>111</v>
      </c>
      <c r="B95" t="s">
        <v>98</v>
      </c>
      <c r="C95" t="s">
        <v>11</v>
      </c>
      <c r="D95">
        <v>34</v>
      </c>
      <c r="E95">
        <v>26</v>
      </c>
      <c r="F95">
        <v>1070</v>
      </c>
      <c r="G95">
        <v>0</v>
      </c>
      <c r="H95">
        <v>913</v>
      </c>
      <c r="I95" s="1">
        <v>0.85</v>
      </c>
      <c r="J95">
        <f t="shared" si="1"/>
        <v>776.05</v>
      </c>
      <c r="K95" t="str">
        <f>IF(D95&lt;21,Analysis2!$AE$2,IF('Raw Data'!D95&lt;26,Analysis2!$AF$2,IF('Raw Data'!D95&gt;31,Analysis2!$AH$2,Analysis2!$AG$2)))</f>
        <v>31+</v>
      </c>
    </row>
    <row r="96" spans="1:11" x14ac:dyDescent="0.3">
      <c r="A96" t="s">
        <v>112</v>
      </c>
      <c r="B96" t="s">
        <v>98</v>
      </c>
      <c r="C96" t="s">
        <v>17</v>
      </c>
      <c r="D96">
        <v>20</v>
      </c>
      <c r="E96">
        <v>9</v>
      </c>
      <c r="F96">
        <v>801</v>
      </c>
      <c r="G96">
        <v>0</v>
      </c>
      <c r="H96">
        <v>554</v>
      </c>
      <c r="I96" s="1">
        <v>0.91</v>
      </c>
      <c r="J96">
        <f t="shared" si="1"/>
        <v>504.14000000000004</v>
      </c>
      <c r="K96" t="str">
        <f>IF(D96&lt;21,Analysis2!$AE$2,IF('Raw Data'!D96&lt;26,Analysis2!$AF$2,IF('Raw Data'!D96&gt;31,Analysis2!$AH$2,Analysis2!$AG$2)))</f>
        <v>16-20</v>
      </c>
    </row>
    <row r="97" spans="1:11" x14ac:dyDescent="0.3">
      <c r="A97" t="s">
        <v>113</v>
      </c>
      <c r="B97" t="s">
        <v>98</v>
      </c>
      <c r="C97" t="s">
        <v>17</v>
      </c>
      <c r="D97">
        <v>28</v>
      </c>
      <c r="E97">
        <v>10</v>
      </c>
      <c r="F97">
        <v>691</v>
      </c>
      <c r="G97">
        <v>1</v>
      </c>
      <c r="H97">
        <v>527</v>
      </c>
      <c r="I97" s="1">
        <v>0.88</v>
      </c>
      <c r="J97">
        <f t="shared" si="1"/>
        <v>463.76</v>
      </c>
      <c r="K97" t="str">
        <f>IF(D97&lt;21,Analysis2!$AE$2,IF('Raw Data'!D97&lt;26,Analysis2!$AF$2,IF('Raw Data'!D97&gt;31,Analysis2!$AH$2,Analysis2!$AG$2)))</f>
        <v>26-30</v>
      </c>
    </row>
    <row r="98" spans="1:11" x14ac:dyDescent="0.3">
      <c r="A98" t="s">
        <v>114</v>
      </c>
      <c r="B98" t="s">
        <v>98</v>
      </c>
      <c r="C98" t="s">
        <v>17</v>
      </c>
      <c r="D98">
        <v>19</v>
      </c>
      <c r="E98">
        <v>9</v>
      </c>
      <c r="F98">
        <v>661</v>
      </c>
      <c r="G98">
        <v>0</v>
      </c>
      <c r="H98">
        <v>451</v>
      </c>
      <c r="I98" s="1">
        <v>0.92</v>
      </c>
      <c r="J98">
        <f t="shared" si="1"/>
        <v>414.92</v>
      </c>
      <c r="K98" t="str">
        <f>IF(D98&lt;21,Analysis2!$AE$2,IF('Raw Data'!D98&lt;26,Analysis2!$AF$2,IF('Raw Data'!D98&gt;31,Analysis2!$AH$2,Analysis2!$AG$2)))</f>
        <v>16-20</v>
      </c>
    </row>
    <row r="99" spans="1:11" x14ac:dyDescent="0.3">
      <c r="A99" t="s">
        <v>115</v>
      </c>
      <c r="B99" t="s">
        <v>98</v>
      </c>
      <c r="C99" t="s">
        <v>11</v>
      </c>
      <c r="D99">
        <v>25</v>
      </c>
      <c r="E99">
        <v>10</v>
      </c>
      <c r="F99">
        <v>520</v>
      </c>
      <c r="G99">
        <v>0</v>
      </c>
      <c r="H99">
        <v>356</v>
      </c>
      <c r="I99" s="1">
        <v>0.87</v>
      </c>
      <c r="J99">
        <f t="shared" si="1"/>
        <v>309.71999999999997</v>
      </c>
      <c r="K99" t="str">
        <f>IF(D99&lt;21,Analysis2!$AE$2,IF('Raw Data'!D99&lt;26,Analysis2!$AF$2,IF('Raw Data'!D99&gt;31,Analysis2!$AH$2,Analysis2!$AG$2)))</f>
        <v>21-25</v>
      </c>
    </row>
    <row r="100" spans="1:11" x14ac:dyDescent="0.3">
      <c r="A100" t="s">
        <v>116</v>
      </c>
      <c r="B100" t="s">
        <v>98</v>
      </c>
      <c r="C100" t="s">
        <v>17</v>
      </c>
      <c r="D100">
        <v>23</v>
      </c>
      <c r="E100">
        <v>7</v>
      </c>
      <c r="F100">
        <v>590</v>
      </c>
      <c r="G100">
        <v>0</v>
      </c>
      <c r="H100">
        <v>532</v>
      </c>
      <c r="I100" s="1">
        <v>0.9</v>
      </c>
      <c r="J100">
        <f t="shared" si="1"/>
        <v>478.8</v>
      </c>
      <c r="K100" t="str">
        <f>IF(D100&lt;21,Analysis2!$AE$2,IF('Raw Data'!D100&lt;26,Analysis2!$AF$2,IF('Raw Data'!D100&gt;31,Analysis2!$AH$2,Analysis2!$AG$2)))</f>
        <v>21-25</v>
      </c>
    </row>
    <row r="101" spans="1:11" x14ac:dyDescent="0.3">
      <c r="A101" t="s">
        <v>117</v>
      </c>
      <c r="B101" t="s">
        <v>98</v>
      </c>
      <c r="C101" t="s">
        <v>11</v>
      </c>
      <c r="D101">
        <v>28</v>
      </c>
      <c r="E101">
        <v>14</v>
      </c>
      <c r="F101">
        <v>556</v>
      </c>
      <c r="G101">
        <v>0</v>
      </c>
      <c r="H101">
        <v>426</v>
      </c>
      <c r="I101" s="1">
        <v>0.84</v>
      </c>
      <c r="J101">
        <f t="shared" si="1"/>
        <v>357.84</v>
      </c>
      <c r="K101" t="str">
        <f>IF(D101&lt;21,Analysis2!$AE$2,IF('Raw Data'!D101&lt;26,Analysis2!$AF$2,IF('Raw Data'!D101&gt;31,Analysis2!$AH$2,Analysis2!$AG$2)))</f>
        <v>26-30</v>
      </c>
    </row>
    <row r="102" spans="1:11" x14ac:dyDescent="0.3">
      <c r="A102" t="s">
        <v>118</v>
      </c>
      <c r="B102" t="s">
        <v>98</v>
      </c>
      <c r="C102" t="s">
        <v>17</v>
      </c>
      <c r="D102">
        <v>29</v>
      </c>
      <c r="E102">
        <v>5</v>
      </c>
      <c r="F102">
        <v>370</v>
      </c>
      <c r="G102">
        <v>1</v>
      </c>
      <c r="H102">
        <v>329</v>
      </c>
      <c r="I102" s="1">
        <v>0.9</v>
      </c>
      <c r="J102">
        <f t="shared" si="1"/>
        <v>296.10000000000002</v>
      </c>
      <c r="K102" t="str">
        <f>IF(D102&lt;21,Analysis2!$AE$2,IF('Raw Data'!D102&lt;26,Analysis2!$AF$2,IF('Raw Data'!D102&gt;31,Analysis2!$AH$2,Analysis2!$AG$2)))</f>
        <v>26-30</v>
      </c>
    </row>
    <row r="103" spans="1:11" x14ac:dyDescent="0.3">
      <c r="A103" t="s">
        <v>119</v>
      </c>
      <c r="B103" t="s">
        <v>98</v>
      </c>
      <c r="C103" t="s">
        <v>13</v>
      </c>
      <c r="D103">
        <v>33</v>
      </c>
      <c r="E103">
        <v>3</v>
      </c>
      <c r="F103">
        <v>270</v>
      </c>
      <c r="G103">
        <v>0</v>
      </c>
      <c r="H103">
        <v>99</v>
      </c>
      <c r="I103" s="1">
        <v>0.77</v>
      </c>
      <c r="J103">
        <f t="shared" si="1"/>
        <v>76.23</v>
      </c>
      <c r="K103" t="str">
        <f>IF(D103&lt;21,Analysis2!$AE$2,IF('Raw Data'!D103&lt;26,Analysis2!$AF$2,IF('Raw Data'!D103&gt;31,Analysis2!$AH$2,Analysis2!$AG$2)))</f>
        <v>31+</v>
      </c>
    </row>
    <row r="104" spans="1:11" x14ac:dyDescent="0.3">
      <c r="A104" t="s">
        <v>120</v>
      </c>
      <c r="B104" t="s">
        <v>98</v>
      </c>
      <c r="C104" t="s">
        <v>17</v>
      </c>
      <c r="D104">
        <v>19</v>
      </c>
      <c r="E104">
        <v>6</v>
      </c>
      <c r="F104">
        <v>249</v>
      </c>
      <c r="G104">
        <v>0</v>
      </c>
      <c r="H104">
        <v>213</v>
      </c>
      <c r="I104" s="1">
        <v>0.73</v>
      </c>
      <c r="J104">
        <f t="shared" si="1"/>
        <v>155.49</v>
      </c>
      <c r="K104" t="str">
        <f>IF(D104&lt;21,Analysis2!$AE$2,IF('Raw Data'!D104&lt;26,Analysis2!$AF$2,IF('Raw Data'!D104&gt;31,Analysis2!$AH$2,Analysis2!$AG$2)))</f>
        <v>16-20</v>
      </c>
    </row>
    <row r="105" spans="1:11" x14ac:dyDescent="0.3">
      <c r="A105" t="s">
        <v>121</v>
      </c>
      <c r="B105" t="s">
        <v>98</v>
      </c>
      <c r="C105" t="s">
        <v>11</v>
      </c>
      <c r="D105">
        <v>25</v>
      </c>
      <c r="E105">
        <v>9</v>
      </c>
      <c r="F105">
        <v>293</v>
      </c>
      <c r="G105">
        <v>1</v>
      </c>
      <c r="H105">
        <v>139</v>
      </c>
      <c r="I105" s="1">
        <v>0.8</v>
      </c>
      <c r="J105">
        <f t="shared" si="1"/>
        <v>111.2</v>
      </c>
      <c r="K105" t="str">
        <f>IF(D105&lt;21,Analysis2!$AE$2,IF('Raw Data'!D105&lt;26,Analysis2!$AF$2,IF('Raw Data'!D105&gt;31,Analysis2!$AH$2,Analysis2!$AG$2)))</f>
        <v>21-25</v>
      </c>
    </row>
    <row r="106" spans="1:11" x14ac:dyDescent="0.3">
      <c r="A106" t="s">
        <v>122</v>
      </c>
      <c r="B106" t="s">
        <v>98</v>
      </c>
      <c r="C106" t="s">
        <v>15</v>
      </c>
      <c r="D106">
        <v>26</v>
      </c>
      <c r="E106">
        <v>13</v>
      </c>
      <c r="F106">
        <v>253</v>
      </c>
      <c r="G106">
        <v>1</v>
      </c>
      <c r="H106">
        <v>138</v>
      </c>
      <c r="I106" s="1">
        <v>0.75</v>
      </c>
      <c r="J106">
        <f t="shared" si="1"/>
        <v>103.5</v>
      </c>
      <c r="K106" t="str">
        <f>IF(D106&lt;21,Analysis2!$AE$2,IF('Raw Data'!D106&lt;26,Analysis2!$AF$2,IF('Raw Data'!D106&gt;31,Analysis2!$AH$2,Analysis2!$AG$2)))</f>
        <v>26-30</v>
      </c>
    </row>
    <row r="107" spans="1:11" x14ac:dyDescent="0.3">
      <c r="A107" t="s">
        <v>123</v>
      </c>
      <c r="B107" t="s">
        <v>98</v>
      </c>
      <c r="C107" t="s">
        <v>15</v>
      </c>
      <c r="D107">
        <v>25</v>
      </c>
      <c r="E107">
        <v>9</v>
      </c>
      <c r="F107">
        <v>186</v>
      </c>
      <c r="G107">
        <v>0</v>
      </c>
      <c r="H107">
        <v>60</v>
      </c>
      <c r="I107" s="1">
        <v>0.77</v>
      </c>
      <c r="J107">
        <f t="shared" si="1"/>
        <v>46.2</v>
      </c>
      <c r="K107" t="str">
        <f>IF(D107&lt;21,Analysis2!$AE$2,IF('Raw Data'!D107&lt;26,Analysis2!$AF$2,IF('Raw Data'!D107&gt;31,Analysis2!$AH$2,Analysis2!$AG$2)))</f>
        <v>21-25</v>
      </c>
    </row>
    <row r="108" spans="1:11" x14ac:dyDescent="0.3">
      <c r="A108" t="s">
        <v>124</v>
      </c>
      <c r="B108" t="s">
        <v>98</v>
      </c>
      <c r="C108" t="s">
        <v>13</v>
      </c>
      <c r="D108">
        <v>21</v>
      </c>
      <c r="E108">
        <v>2</v>
      </c>
      <c r="F108">
        <v>180</v>
      </c>
      <c r="G108">
        <v>0</v>
      </c>
      <c r="H108">
        <v>62</v>
      </c>
      <c r="I108" s="1">
        <v>0.82</v>
      </c>
      <c r="J108">
        <f t="shared" si="1"/>
        <v>50.839999999999996</v>
      </c>
      <c r="K108" t="str">
        <f>IF(D108&lt;21,Analysis2!$AE$2,IF('Raw Data'!D108&lt;26,Analysis2!$AF$2,IF('Raw Data'!D108&gt;31,Analysis2!$AH$2,Analysis2!$AG$2)))</f>
        <v>21-25</v>
      </c>
    </row>
    <row r="109" spans="1:11" x14ac:dyDescent="0.3">
      <c r="A109" t="s">
        <v>125</v>
      </c>
      <c r="B109" t="s">
        <v>98</v>
      </c>
      <c r="C109" t="s">
        <v>17</v>
      </c>
      <c r="D109">
        <v>24</v>
      </c>
      <c r="E109">
        <v>2</v>
      </c>
      <c r="F109">
        <v>7</v>
      </c>
      <c r="G109">
        <v>0</v>
      </c>
      <c r="H109">
        <v>8</v>
      </c>
      <c r="I109" s="1">
        <v>0.75</v>
      </c>
      <c r="J109">
        <f t="shared" si="1"/>
        <v>6</v>
      </c>
      <c r="K109" t="str">
        <f>IF(D109&lt;21,Analysis2!$AE$2,IF('Raw Data'!D109&lt;26,Analysis2!$AF$2,IF('Raw Data'!D109&gt;31,Analysis2!$AH$2,Analysis2!$AG$2)))</f>
        <v>21-25</v>
      </c>
    </row>
    <row r="110" spans="1:11" x14ac:dyDescent="0.3">
      <c r="A110" t="s">
        <v>126</v>
      </c>
      <c r="B110" t="s">
        <v>127</v>
      </c>
      <c r="C110" t="s">
        <v>13</v>
      </c>
      <c r="D110">
        <v>33</v>
      </c>
      <c r="E110">
        <v>38</v>
      </c>
      <c r="F110">
        <v>3420</v>
      </c>
      <c r="G110">
        <v>0</v>
      </c>
      <c r="H110">
        <v>1218</v>
      </c>
      <c r="I110" s="1">
        <v>0.73</v>
      </c>
      <c r="J110">
        <f t="shared" si="1"/>
        <v>889.14</v>
      </c>
      <c r="K110" t="str">
        <f>IF(D110&lt;21,Analysis2!$AE$2,IF('Raw Data'!D110&lt;26,Analysis2!$AF$2,IF('Raw Data'!D110&gt;31,Analysis2!$AH$2,Analysis2!$AG$2)))</f>
        <v>31+</v>
      </c>
    </row>
    <row r="111" spans="1:11" x14ac:dyDescent="0.3">
      <c r="A111" t="s">
        <v>128</v>
      </c>
      <c r="B111" t="s">
        <v>127</v>
      </c>
      <c r="C111" t="s">
        <v>11</v>
      </c>
      <c r="D111">
        <v>23</v>
      </c>
      <c r="E111">
        <v>38</v>
      </c>
      <c r="F111">
        <v>3357</v>
      </c>
      <c r="G111">
        <v>6</v>
      </c>
      <c r="H111">
        <v>2559</v>
      </c>
      <c r="I111" s="1">
        <v>0.79</v>
      </c>
      <c r="J111">
        <f t="shared" si="1"/>
        <v>2021.6100000000001</v>
      </c>
      <c r="K111" t="str">
        <f>IF(D111&lt;21,Analysis2!$AE$2,IF('Raw Data'!D111&lt;26,Analysis2!$AF$2,IF('Raw Data'!D111&gt;31,Analysis2!$AH$2,Analysis2!$AG$2)))</f>
        <v>21-25</v>
      </c>
    </row>
    <row r="112" spans="1:11" x14ac:dyDescent="0.3">
      <c r="A112" t="s">
        <v>129</v>
      </c>
      <c r="B112" t="s">
        <v>127</v>
      </c>
      <c r="C112" t="s">
        <v>15</v>
      </c>
      <c r="D112">
        <v>33</v>
      </c>
      <c r="E112">
        <v>34</v>
      </c>
      <c r="F112">
        <v>2840</v>
      </c>
      <c r="G112">
        <v>15</v>
      </c>
      <c r="H112">
        <v>452</v>
      </c>
      <c r="I112" s="1">
        <v>0.66</v>
      </c>
      <c r="J112">
        <f t="shared" si="1"/>
        <v>298.32</v>
      </c>
      <c r="K112" t="str">
        <f>IF(D112&lt;21,Analysis2!$AE$2,IF('Raw Data'!D112&lt;26,Analysis2!$AF$2,IF('Raw Data'!D112&gt;31,Analysis2!$AH$2,Analysis2!$AG$2)))</f>
        <v>31+</v>
      </c>
    </row>
    <row r="113" spans="1:11" x14ac:dyDescent="0.3">
      <c r="A113" t="s">
        <v>130</v>
      </c>
      <c r="B113" t="s">
        <v>127</v>
      </c>
      <c r="C113" t="s">
        <v>17</v>
      </c>
      <c r="D113">
        <v>32</v>
      </c>
      <c r="E113">
        <v>28</v>
      </c>
      <c r="F113">
        <v>2473</v>
      </c>
      <c r="G113">
        <v>2</v>
      </c>
      <c r="H113">
        <v>1764</v>
      </c>
      <c r="I113" s="1">
        <v>0.88</v>
      </c>
      <c r="J113">
        <f t="shared" si="1"/>
        <v>1552.32</v>
      </c>
      <c r="K113" t="str">
        <f>IF(D113&lt;21,Analysis2!$AE$2,IF('Raw Data'!D113&lt;26,Analysis2!$AF$2,IF('Raw Data'!D113&gt;31,Analysis2!$AH$2,Analysis2!$AG$2)))</f>
        <v>31+</v>
      </c>
    </row>
    <row r="114" spans="1:11" x14ac:dyDescent="0.3">
      <c r="A114" t="s">
        <v>131</v>
      </c>
      <c r="B114" t="s">
        <v>127</v>
      </c>
      <c r="C114" t="s">
        <v>17</v>
      </c>
      <c r="D114">
        <v>24</v>
      </c>
      <c r="E114">
        <v>27</v>
      </c>
      <c r="F114">
        <v>2345</v>
      </c>
      <c r="G114">
        <v>2</v>
      </c>
      <c r="H114">
        <v>1512</v>
      </c>
      <c r="I114" s="1">
        <v>0.84</v>
      </c>
      <c r="J114">
        <f t="shared" si="1"/>
        <v>1270.08</v>
      </c>
      <c r="K114" t="str">
        <f>IF(D114&lt;21,Analysis2!$AE$2,IF('Raw Data'!D114&lt;26,Analysis2!$AF$2,IF('Raw Data'!D114&gt;31,Analysis2!$AH$2,Analysis2!$AG$2)))</f>
        <v>21-25</v>
      </c>
    </row>
    <row r="115" spans="1:11" x14ac:dyDescent="0.3">
      <c r="A115" t="s">
        <v>132</v>
      </c>
      <c r="B115" t="s">
        <v>127</v>
      </c>
      <c r="C115" t="s">
        <v>17</v>
      </c>
      <c r="D115">
        <v>19</v>
      </c>
      <c r="E115">
        <v>28</v>
      </c>
      <c r="F115">
        <v>2262</v>
      </c>
      <c r="G115">
        <v>0</v>
      </c>
      <c r="H115">
        <v>1672</v>
      </c>
      <c r="I115" s="1">
        <v>0.88</v>
      </c>
      <c r="J115">
        <f t="shared" si="1"/>
        <v>1471.36</v>
      </c>
      <c r="K115" t="str">
        <f>IF(D115&lt;21,Analysis2!$AE$2,IF('Raw Data'!D115&lt;26,Analysis2!$AF$2,IF('Raw Data'!D115&gt;31,Analysis2!$AH$2,Analysis2!$AG$2)))</f>
        <v>16-20</v>
      </c>
    </row>
    <row r="116" spans="1:11" x14ac:dyDescent="0.3">
      <c r="A116" t="s">
        <v>133</v>
      </c>
      <c r="B116" t="s">
        <v>127</v>
      </c>
      <c r="C116" t="s">
        <v>11</v>
      </c>
      <c r="D116">
        <v>23</v>
      </c>
      <c r="E116">
        <v>26</v>
      </c>
      <c r="F116">
        <v>2176</v>
      </c>
      <c r="G116">
        <v>1</v>
      </c>
      <c r="H116">
        <v>1363</v>
      </c>
      <c r="I116" s="1">
        <v>0.88</v>
      </c>
      <c r="J116">
        <f t="shared" si="1"/>
        <v>1199.44</v>
      </c>
      <c r="K116" t="str">
        <f>IF(D116&lt;21,Analysis2!$AE$2,IF('Raw Data'!D116&lt;26,Analysis2!$AF$2,IF('Raw Data'!D116&gt;31,Analysis2!$AH$2,Analysis2!$AG$2)))</f>
        <v>21-25</v>
      </c>
    </row>
    <row r="117" spans="1:11" x14ac:dyDescent="0.3">
      <c r="A117" t="s">
        <v>134</v>
      </c>
      <c r="B117" t="s">
        <v>127</v>
      </c>
      <c r="C117" t="s">
        <v>11</v>
      </c>
      <c r="D117">
        <v>23</v>
      </c>
      <c r="E117">
        <v>31</v>
      </c>
      <c r="F117">
        <v>2099</v>
      </c>
      <c r="G117">
        <v>8</v>
      </c>
      <c r="H117">
        <v>1116</v>
      </c>
      <c r="I117" s="1">
        <v>0.77</v>
      </c>
      <c r="J117">
        <f t="shared" si="1"/>
        <v>859.32</v>
      </c>
      <c r="K117" t="str">
        <f>IF(D117&lt;21,Analysis2!$AE$2,IF('Raw Data'!D117&lt;26,Analysis2!$AF$2,IF('Raw Data'!D117&gt;31,Analysis2!$AH$2,Analysis2!$AG$2)))</f>
        <v>21-25</v>
      </c>
    </row>
    <row r="118" spans="1:11" x14ac:dyDescent="0.3">
      <c r="A118" t="s">
        <v>135</v>
      </c>
      <c r="B118" t="s">
        <v>127</v>
      </c>
      <c r="C118" t="s">
        <v>17</v>
      </c>
      <c r="D118">
        <v>22</v>
      </c>
      <c r="E118">
        <v>23</v>
      </c>
      <c r="F118">
        <v>2070</v>
      </c>
      <c r="G118">
        <v>2</v>
      </c>
      <c r="H118">
        <v>1248</v>
      </c>
      <c r="I118" s="1">
        <v>0.79</v>
      </c>
      <c r="J118">
        <f t="shared" si="1"/>
        <v>985.92000000000007</v>
      </c>
      <c r="K118" t="str">
        <f>IF(D118&lt;21,Analysis2!$AE$2,IF('Raw Data'!D118&lt;26,Analysis2!$AF$2,IF('Raw Data'!D118&gt;31,Analysis2!$AH$2,Analysis2!$AG$2)))</f>
        <v>21-25</v>
      </c>
    </row>
    <row r="119" spans="1:11" x14ac:dyDescent="0.3">
      <c r="A119" t="s">
        <v>136</v>
      </c>
      <c r="B119" t="s">
        <v>127</v>
      </c>
      <c r="C119" t="s">
        <v>15</v>
      </c>
      <c r="D119">
        <v>22</v>
      </c>
      <c r="E119">
        <v>25</v>
      </c>
      <c r="F119">
        <v>1945</v>
      </c>
      <c r="G119">
        <v>9</v>
      </c>
      <c r="H119">
        <v>626</v>
      </c>
      <c r="I119" s="1">
        <v>0.75</v>
      </c>
      <c r="J119">
        <f t="shared" si="1"/>
        <v>469.5</v>
      </c>
      <c r="K119" t="str">
        <f>IF(D119&lt;21,Analysis2!$AE$2,IF('Raw Data'!D119&lt;26,Analysis2!$AF$2,IF('Raw Data'!D119&gt;31,Analysis2!$AH$2,Analysis2!$AG$2)))</f>
        <v>21-25</v>
      </c>
    </row>
    <row r="120" spans="1:11" x14ac:dyDescent="0.3">
      <c r="A120" t="s">
        <v>137</v>
      </c>
      <c r="B120" t="s">
        <v>127</v>
      </c>
      <c r="C120" t="s">
        <v>17</v>
      </c>
      <c r="D120">
        <v>24</v>
      </c>
      <c r="E120">
        <v>23</v>
      </c>
      <c r="F120">
        <v>1819</v>
      </c>
      <c r="G120">
        <v>1</v>
      </c>
      <c r="H120">
        <v>1351</v>
      </c>
      <c r="I120" s="1">
        <v>0.89</v>
      </c>
      <c r="J120">
        <f t="shared" si="1"/>
        <v>1202.3900000000001</v>
      </c>
      <c r="K120" t="str">
        <f>IF(D120&lt;21,Analysis2!$AE$2,IF('Raw Data'!D120&lt;26,Analysis2!$AF$2,IF('Raw Data'!D120&gt;31,Analysis2!$AH$2,Analysis2!$AG$2)))</f>
        <v>21-25</v>
      </c>
    </row>
    <row r="121" spans="1:11" x14ac:dyDescent="0.3">
      <c r="A121" t="s">
        <v>138</v>
      </c>
      <c r="B121" t="s">
        <v>127</v>
      </c>
      <c r="C121" t="s">
        <v>17</v>
      </c>
      <c r="D121">
        <v>30</v>
      </c>
      <c r="E121">
        <v>31</v>
      </c>
      <c r="F121">
        <v>1746</v>
      </c>
      <c r="G121">
        <v>1</v>
      </c>
      <c r="H121">
        <v>923</v>
      </c>
      <c r="I121" s="1">
        <v>0.69</v>
      </c>
      <c r="J121">
        <f t="shared" si="1"/>
        <v>636.87</v>
      </c>
      <c r="K121" t="str">
        <f>IF(D121&lt;21,Analysis2!$AE$2,IF('Raw Data'!D121&lt;26,Analysis2!$AF$2,IF('Raw Data'!D121&gt;31,Analysis2!$AH$2,Analysis2!$AG$2)))</f>
        <v>26-30</v>
      </c>
    </row>
    <row r="122" spans="1:11" x14ac:dyDescent="0.3">
      <c r="A122" t="s">
        <v>139</v>
      </c>
      <c r="B122" t="s">
        <v>127</v>
      </c>
      <c r="C122" t="s">
        <v>15</v>
      </c>
      <c r="D122">
        <v>23</v>
      </c>
      <c r="E122">
        <v>25</v>
      </c>
      <c r="F122">
        <v>1459</v>
      </c>
      <c r="G122">
        <v>12</v>
      </c>
      <c r="H122">
        <v>501</v>
      </c>
      <c r="I122" s="1">
        <v>0.8</v>
      </c>
      <c r="J122">
        <f t="shared" si="1"/>
        <v>400.8</v>
      </c>
      <c r="K122" t="str">
        <f>IF(D122&lt;21,Analysis2!$AE$2,IF('Raw Data'!D122&lt;26,Analysis2!$AF$2,IF('Raw Data'!D122&gt;31,Analysis2!$AH$2,Analysis2!$AG$2)))</f>
        <v>21-25</v>
      </c>
    </row>
    <row r="123" spans="1:11" x14ac:dyDescent="0.3">
      <c r="A123" t="s">
        <v>140</v>
      </c>
      <c r="B123" t="s">
        <v>127</v>
      </c>
      <c r="C123" t="s">
        <v>11</v>
      </c>
      <c r="D123">
        <v>28</v>
      </c>
      <c r="E123">
        <v>23</v>
      </c>
      <c r="F123">
        <v>1459</v>
      </c>
      <c r="G123">
        <v>0</v>
      </c>
      <c r="H123">
        <v>965</v>
      </c>
      <c r="I123" s="1">
        <v>0.91</v>
      </c>
      <c r="J123">
        <f t="shared" si="1"/>
        <v>878.15</v>
      </c>
      <c r="K123" t="str">
        <f>IF(D123&lt;21,Analysis2!$AE$2,IF('Raw Data'!D123&lt;26,Analysis2!$AF$2,IF('Raw Data'!D123&gt;31,Analysis2!$AH$2,Analysis2!$AG$2)))</f>
        <v>26-30</v>
      </c>
    </row>
    <row r="124" spans="1:11" x14ac:dyDescent="0.3">
      <c r="A124" t="s">
        <v>141</v>
      </c>
      <c r="B124" t="s">
        <v>127</v>
      </c>
      <c r="C124" t="s">
        <v>11</v>
      </c>
      <c r="D124">
        <v>27</v>
      </c>
      <c r="E124">
        <v>25</v>
      </c>
      <c r="F124">
        <v>1331</v>
      </c>
      <c r="G124">
        <v>2</v>
      </c>
      <c r="H124">
        <v>499</v>
      </c>
      <c r="I124" s="1">
        <v>0.77</v>
      </c>
      <c r="J124">
        <f t="shared" si="1"/>
        <v>384.23</v>
      </c>
      <c r="K124" t="str">
        <f>IF(D124&lt;21,Analysis2!$AE$2,IF('Raw Data'!D124&lt;26,Analysis2!$AF$2,IF('Raw Data'!D124&gt;31,Analysis2!$AH$2,Analysis2!$AG$2)))</f>
        <v>26-30</v>
      </c>
    </row>
    <row r="125" spans="1:11" x14ac:dyDescent="0.3">
      <c r="A125" t="s">
        <v>142</v>
      </c>
      <c r="B125" t="s">
        <v>127</v>
      </c>
      <c r="C125" t="s">
        <v>17</v>
      </c>
      <c r="D125">
        <v>19</v>
      </c>
      <c r="E125">
        <v>14</v>
      </c>
      <c r="F125">
        <v>969</v>
      </c>
      <c r="G125">
        <v>1</v>
      </c>
      <c r="H125">
        <v>484</v>
      </c>
      <c r="I125" s="1">
        <v>0.74</v>
      </c>
      <c r="J125">
        <f t="shared" si="1"/>
        <v>358.15999999999997</v>
      </c>
      <c r="K125" t="str">
        <f>IF(D125&lt;21,Analysis2!$AE$2,IF('Raw Data'!D125&lt;26,Analysis2!$AF$2,IF('Raw Data'!D125&gt;31,Analysis2!$AH$2,Analysis2!$AG$2)))</f>
        <v>16-20</v>
      </c>
    </row>
    <row r="126" spans="1:11" x14ac:dyDescent="0.3">
      <c r="A126" t="s">
        <v>143</v>
      </c>
      <c r="B126" t="s">
        <v>127</v>
      </c>
      <c r="C126" t="s">
        <v>17</v>
      </c>
      <c r="D126">
        <v>26</v>
      </c>
      <c r="E126">
        <v>15</v>
      </c>
      <c r="F126">
        <v>959</v>
      </c>
      <c r="G126">
        <v>0</v>
      </c>
      <c r="H126">
        <v>525</v>
      </c>
      <c r="I126" s="1">
        <v>0.78</v>
      </c>
      <c r="J126">
        <f t="shared" si="1"/>
        <v>409.5</v>
      </c>
      <c r="K126" t="str">
        <f>IF(D126&lt;21,Analysis2!$AE$2,IF('Raw Data'!D126&lt;26,Analysis2!$AF$2,IF('Raw Data'!D126&gt;31,Analysis2!$AH$2,Analysis2!$AG$2)))</f>
        <v>26-30</v>
      </c>
    </row>
    <row r="127" spans="1:11" x14ac:dyDescent="0.3">
      <c r="A127" t="s">
        <v>144</v>
      </c>
      <c r="B127" t="s">
        <v>127</v>
      </c>
      <c r="C127" t="s">
        <v>11</v>
      </c>
      <c r="D127">
        <v>26</v>
      </c>
      <c r="E127">
        <v>15</v>
      </c>
      <c r="F127">
        <v>718</v>
      </c>
      <c r="G127">
        <v>1</v>
      </c>
      <c r="H127">
        <v>313</v>
      </c>
      <c r="I127" s="1">
        <v>0.79</v>
      </c>
      <c r="J127">
        <f t="shared" si="1"/>
        <v>247.27</v>
      </c>
      <c r="K127" t="str">
        <f>IF(D127&lt;21,Analysis2!$AE$2,IF('Raw Data'!D127&lt;26,Analysis2!$AF$2,IF('Raw Data'!D127&gt;31,Analysis2!$AH$2,Analysis2!$AG$2)))</f>
        <v>26-30</v>
      </c>
    </row>
    <row r="128" spans="1:11" x14ac:dyDescent="0.3">
      <c r="A128" t="s">
        <v>145</v>
      </c>
      <c r="B128" t="s">
        <v>127</v>
      </c>
      <c r="C128" t="s">
        <v>17</v>
      </c>
      <c r="D128">
        <v>25</v>
      </c>
      <c r="E128">
        <v>12</v>
      </c>
      <c r="F128">
        <v>722</v>
      </c>
      <c r="G128">
        <v>1</v>
      </c>
      <c r="H128">
        <v>466</v>
      </c>
      <c r="I128" s="1">
        <v>0.86</v>
      </c>
      <c r="J128">
        <f t="shared" si="1"/>
        <v>400.76</v>
      </c>
      <c r="K128" t="str">
        <f>IF(D128&lt;21,Analysis2!$AE$2,IF('Raw Data'!D128&lt;26,Analysis2!$AF$2,IF('Raw Data'!D128&gt;31,Analysis2!$AH$2,Analysis2!$AG$2)))</f>
        <v>21-25</v>
      </c>
    </row>
    <row r="129" spans="1:11" x14ac:dyDescent="0.3">
      <c r="A129" t="s">
        <v>146</v>
      </c>
      <c r="B129" t="s">
        <v>127</v>
      </c>
      <c r="C129" t="s">
        <v>17</v>
      </c>
      <c r="D129">
        <v>34</v>
      </c>
      <c r="E129">
        <v>9</v>
      </c>
      <c r="F129">
        <v>702</v>
      </c>
      <c r="G129">
        <v>0</v>
      </c>
      <c r="H129">
        <v>589</v>
      </c>
      <c r="I129" s="1">
        <v>0.81</v>
      </c>
      <c r="J129">
        <f t="shared" si="1"/>
        <v>477.09000000000003</v>
      </c>
      <c r="K129" t="str">
        <f>IF(D129&lt;21,Analysis2!$AE$2,IF('Raw Data'!D129&lt;26,Analysis2!$AF$2,IF('Raw Data'!D129&gt;31,Analysis2!$AH$2,Analysis2!$AG$2)))</f>
        <v>31+</v>
      </c>
    </row>
    <row r="130" spans="1:11" x14ac:dyDescent="0.3">
      <c r="A130" t="s">
        <v>147</v>
      </c>
      <c r="B130" t="s">
        <v>127</v>
      </c>
      <c r="C130" t="s">
        <v>11</v>
      </c>
      <c r="D130">
        <v>22</v>
      </c>
      <c r="E130">
        <v>10</v>
      </c>
      <c r="F130">
        <v>316</v>
      </c>
      <c r="G130">
        <v>0</v>
      </c>
      <c r="H130">
        <v>235</v>
      </c>
      <c r="I130" s="1">
        <v>0.81</v>
      </c>
      <c r="J130">
        <f t="shared" si="1"/>
        <v>190.35000000000002</v>
      </c>
      <c r="K130" t="str">
        <f>IF(D130&lt;21,Analysis2!$AE$2,IF('Raw Data'!D130&lt;26,Analysis2!$AF$2,IF('Raw Data'!D130&gt;31,Analysis2!$AH$2,Analysis2!$AG$2)))</f>
        <v>21-25</v>
      </c>
    </row>
    <row r="131" spans="1:11" x14ac:dyDescent="0.3">
      <c r="A131" t="s">
        <v>148</v>
      </c>
      <c r="B131" t="s">
        <v>127</v>
      </c>
      <c r="C131" t="s">
        <v>11</v>
      </c>
      <c r="D131">
        <v>23</v>
      </c>
      <c r="E131">
        <v>9</v>
      </c>
      <c r="F131">
        <v>281</v>
      </c>
      <c r="G131">
        <v>0</v>
      </c>
      <c r="H131">
        <v>129</v>
      </c>
      <c r="I131" s="1">
        <v>0.71</v>
      </c>
      <c r="J131">
        <f t="shared" ref="J131:J194" si="2">I131*H131</f>
        <v>91.589999999999989</v>
      </c>
      <c r="K131" t="str">
        <f>IF(D131&lt;21,Analysis2!$AE$2,IF('Raw Data'!D131&lt;26,Analysis2!$AF$2,IF('Raw Data'!D131&gt;31,Analysis2!$AH$2,Analysis2!$AG$2)))</f>
        <v>21-25</v>
      </c>
    </row>
    <row r="132" spans="1:11" x14ac:dyDescent="0.3">
      <c r="A132" t="s">
        <v>149</v>
      </c>
      <c r="B132" t="s">
        <v>127</v>
      </c>
      <c r="C132" t="s">
        <v>11</v>
      </c>
      <c r="D132">
        <v>18</v>
      </c>
      <c r="E132">
        <v>2</v>
      </c>
      <c r="F132">
        <v>85</v>
      </c>
      <c r="G132">
        <v>0</v>
      </c>
      <c r="H132">
        <v>26</v>
      </c>
      <c r="I132" s="1">
        <v>0.73</v>
      </c>
      <c r="J132">
        <f t="shared" si="2"/>
        <v>18.98</v>
      </c>
      <c r="K132" t="str">
        <f>IF(D132&lt;21,Analysis2!$AE$2,IF('Raw Data'!D132&lt;26,Analysis2!$AF$2,IF('Raw Data'!D132&gt;31,Analysis2!$AH$2,Analysis2!$AG$2)))</f>
        <v>16-20</v>
      </c>
    </row>
    <row r="133" spans="1:11" x14ac:dyDescent="0.3">
      <c r="A133" t="s">
        <v>150</v>
      </c>
      <c r="B133" t="s">
        <v>127</v>
      </c>
      <c r="C133" t="s">
        <v>15</v>
      </c>
      <c r="D133">
        <v>32</v>
      </c>
      <c r="E133">
        <v>1</v>
      </c>
      <c r="F133">
        <v>20</v>
      </c>
      <c r="G133">
        <v>0</v>
      </c>
      <c r="H133">
        <v>11</v>
      </c>
      <c r="I133" s="1">
        <v>0.73</v>
      </c>
      <c r="J133">
        <f t="shared" si="2"/>
        <v>8.0299999999999994</v>
      </c>
      <c r="K133" t="str">
        <f>IF(D133&lt;21,Analysis2!$AE$2,IF('Raw Data'!D133&lt;26,Analysis2!$AF$2,IF('Raw Data'!D133&gt;31,Analysis2!$AH$2,Analysis2!$AG$2)))</f>
        <v>31+</v>
      </c>
    </row>
    <row r="134" spans="1:11" x14ac:dyDescent="0.3">
      <c r="A134" t="s">
        <v>151</v>
      </c>
      <c r="B134" t="s">
        <v>127</v>
      </c>
      <c r="C134" t="s">
        <v>15</v>
      </c>
      <c r="D134">
        <v>24</v>
      </c>
      <c r="E134">
        <v>1</v>
      </c>
      <c r="F134">
        <v>19</v>
      </c>
      <c r="G134">
        <v>0</v>
      </c>
      <c r="H134">
        <v>11</v>
      </c>
      <c r="I134" s="1">
        <v>0.64</v>
      </c>
      <c r="J134">
        <f t="shared" si="2"/>
        <v>7.04</v>
      </c>
      <c r="K134" t="str">
        <f>IF(D134&lt;21,Analysis2!$AE$2,IF('Raw Data'!D134&lt;26,Analysis2!$AF$2,IF('Raw Data'!D134&gt;31,Analysis2!$AH$2,Analysis2!$AG$2)))</f>
        <v>21-25</v>
      </c>
    </row>
    <row r="135" spans="1:11" x14ac:dyDescent="0.3">
      <c r="A135" t="s">
        <v>152</v>
      </c>
      <c r="B135" t="s">
        <v>127</v>
      </c>
      <c r="C135" t="s">
        <v>17</v>
      </c>
      <c r="D135">
        <v>36</v>
      </c>
      <c r="E135">
        <v>3</v>
      </c>
      <c r="F135">
        <v>18</v>
      </c>
      <c r="G135">
        <v>0</v>
      </c>
      <c r="H135">
        <v>5</v>
      </c>
      <c r="I135" s="1">
        <v>1</v>
      </c>
      <c r="J135">
        <f t="shared" si="2"/>
        <v>5</v>
      </c>
      <c r="K135" t="str">
        <f>IF(D135&lt;21,Analysis2!$AE$2,IF('Raw Data'!D135&lt;26,Analysis2!$AF$2,IF('Raw Data'!D135&gt;31,Analysis2!$AH$2,Analysis2!$AG$2)))</f>
        <v>31+</v>
      </c>
    </row>
    <row r="136" spans="1:11" x14ac:dyDescent="0.3">
      <c r="A136" t="s">
        <v>153</v>
      </c>
      <c r="B136" t="s">
        <v>127</v>
      </c>
      <c r="C136" t="s">
        <v>11</v>
      </c>
      <c r="D136">
        <v>20</v>
      </c>
      <c r="E136">
        <v>1</v>
      </c>
      <c r="F136">
        <v>10</v>
      </c>
      <c r="G136">
        <v>0</v>
      </c>
      <c r="H136">
        <v>9</v>
      </c>
      <c r="I136" s="1">
        <v>0.78</v>
      </c>
      <c r="J136">
        <f t="shared" si="2"/>
        <v>7.0200000000000005</v>
      </c>
      <c r="K136" t="str">
        <f>IF(D136&lt;21,Analysis2!$AE$2,IF('Raw Data'!D136&lt;26,Analysis2!$AF$2,IF('Raw Data'!D136&gt;31,Analysis2!$AH$2,Analysis2!$AG$2)))</f>
        <v>16-20</v>
      </c>
    </row>
    <row r="137" spans="1:11" x14ac:dyDescent="0.3">
      <c r="A137" t="s">
        <v>154</v>
      </c>
      <c r="B137" t="s">
        <v>155</v>
      </c>
      <c r="C137" t="s">
        <v>11</v>
      </c>
      <c r="D137">
        <v>25</v>
      </c>
      <c r="E137">
        <v>38</v>
      </c>
      <c r="F137">
        <v>3419</v>
      </c>
      <c r="G137">
        <v>10</v>
      </c>
      <c r="H137">
        <v>1539</v>
      </c>
      <c r="I137" s="1">
        <v>0.77</v>
      </c>
      <c r="J137">
        <f t="shared" si="2"/>
        <v>1185.03</v>
      </c>
      <c r="K137" t="str">
        <f>IF(D137&lt;21,Analysis2!$AE$2,IF('Raw Data'!D137&lt;26,Analysis2!$AF$2,IF('Raw Data'!D137&gt;31,Analysis2!$AH$2,Analysis2!$AG$2)))</f>
        <v>21-25</v>
      </c>
    </row>
    <row r="138" spans="1:11" x14ac:dyDescent="0.3">
      <c r="A138" t="s">
        <v>156</v>
      </c>
      <c r="B138" t="s">
        <v>155</v>
      </c>
      <c r="C138" t="s">
        <v>17</v>
      </c>
      <c r="D138">
        <v>30</v>
      </c>
      <c r="E138">
        <v>36</v>
      </c>
      <c r="F138">
        <v>3170</v>
      </c>
      <c r="G138">
        <v>0</v>
      </c>
      <c r="H138">
        <v>2060</v>
      </c>
      <c r="I138" s="1">
        <v>0.75</v>
      </c>
      <c r="J138">
        <f t="shared" si="2"/>
        <v>1545</v>
      </c>
      <c r="K138" t="str">
        <f>IF(D138&lt;21,Analysis2!$AE$2,IF('Raw Data'!D138&lt;26,Analysis2!$AF$2,IF('Raw Data'!D138&gt;31,Analysis2!$AH$2,Analysis2!$AG$2)))</f>
        <v>26-30</v>
      </c>
    </row>
    <row r="139" spans="1:11" x14ac:dyDescent="0.3">
      <c r="A139" t="s">
        <v>157</v>
      </c>
      <c r="B139" t="s">
        <v>155</v>
      </c>
      <c r="C139" t="s">
        <v>13</v>
      </c>
      <c r="D139">
        <v>35</v>
      </c>
      <c r="E139">
        <v>35</v>
      </c>
      <c r="F139">
        <v>3150</v>
      </c>
      <c r="G139">
        <v>0</v>
      </c>
      <c r="H139">
        <v>1002</v>
      </c>
      <c r="I139" s="1">
        <v>0.61</v>
      </c>
      <c r="J139">
        <f t="shared" si="2"/>
        <v>611.22</v>
      </c>
      <c r="K139" t="str">
        <f>IF(D139&lt;21,Analysis2!$AE$2,IF('Raw Data'!D139&lt;26,Analysis2!$AF$2,IF('Raw Data'!D139&gt;31,Analysis2!$AH$2,Analysis2!$AG$2)))</f>
        <v>31+</v>
      </c>
    </row>
    <row r="140" spans="1:11" x14ac:dyDescent="0.3">
      <c r="A140" t="s">
        <v>158</v>
      </c>
      <c r="B140" t="s">
        <v>155</v>
      </c>
      <c r="C140" t="s">
        <v>17</v>
      </c>
      <c r="D140">
        <v>27</v>
      </c>
      <c r="E140">
        <v>34</v>
      </c>
      <c r="F140">
        <v>3054</v>
      </c>
      <c r="G140">
        <v>0</v>
      </c>
      <c r="H140">
        <v>1692</v>
      </c>
      <c r="I140" s="1">
        <v>0.71</v>
      </c>
      <c r="J140">
        <f t="shared" si="2"/>
        <v>1201.32</v>
      </c>
      <c r="K140" t="str">
        <f>IF(D140&lt;21,Analysis2!$AE$2,IF('Raw Data'!D140&lt;26,Analysis2!$AF$2,IF('Raw Data'!D140&gt;31,Analysis2!$AH$2,Analysis2!$AG$2)))</f>
        <v>26-30</v>
      </c>
    </row>
    <row r="141" spans="1:11" x14ac:dyDescent="0.3">
      <c r="A141" t="s">
        <v>159</v>
      </c>
      <c r="B141" t="s">
        <v>155</v>
      </c>
      <c r="C141" t="s">
        <v>11</v>
      </c>
      <c r="D141">
        <v>21</v>
      </c>
      <c r="E141">
        <v>32</v>
      </c>
      <c r="F141">
        <v>2879</v>
      </c>
      <c r="G141">
        <v>2</v>
      </c>
      <c r="H141">
        <v>1506</v>
      </c>
      <c r="I141" s="1">
        <v>0.86</v>
      </c>
      <c r="J141">
        <f t="shared" si="2"/>
        <v>1295.1600000000001</v>
      </c>
      <c r="K141" t="str">
        <f>IF(D141&lt;21,Analysis2!$AE$2,IF('Raw Data'!D141&lt;26,Analysis2!$AF$2,IF('Raw Data'!D141&gt;31,Analysis2!$AH$2,Analysis2!$AG$2)))</f>
        <v>21-25</v>
      </c>
    </row>
    <row r="142" spans="1:11" x14ac:dyDescent="0.3">
      <c r="A142" t="s">
        <v>160</v>
      </c>
      <c r="B142" t="s">
        <v>155</v>
      </c>
      <c r="C142" t="s">
        <v>15</v>
      </c>
      <c r="D142">
        <v>24</v>
      </c>
      <c r="E142">
        <v>33</v>
      </c>
      <c r="F142">
        <v>2572</v>
      </c>
      <c r="G142">
        <v>5</v>
      </c>
      <c r="H142">
        <v>1102</v>
      </c>
      <c r="I142" s="1">
        <v>0.77</v>
      </c>
      <c r="J142">
        <f t="shared" si="2"/>
        <v>848.54</v>
      </c>
      <c r="K142" t="str">
        <f>IF(D142&lt;21,Analysis2!$AE$2,IF('Raw Data'!D142&lt;26,Analysis2!$AF$2,IF('Raw Data'!D142&gt;31,Analysis2!$AH$2,Analysis2!$AG$2)))</f>
        <v>21-25</v>
      </c>
    </row>
    <row r="143" spans="1:11" x14ac:dyDescent="0.3">
      <c r="A143" t="s">
        <v>161</v>
      </c>
      <c r="B143" t="s">
        <v>155</v>
      </c>
      <c r="C143" t="s">
        <v>15</v>
      </c>
      <c r="D143">
        <v>23</v>
      </c>
      <c r="E143">
        <v>38</v>
      </c>
      <c r="F143">
        <v>2562</v>
      </c>
      <c r="G143">
        <v>8</v>
      </c>
      <c r="H143">
        <v>734</v>
      </c>
      <c r="I143" s="1">
        <v>0.68</v>
      </c>
      <c r="J143">
        <f t="shared" si="2"/>
        <v>499.12000000000006</v>
      </c>
      <c r="K143" t="str">
        <f>IF(D143&lt;21,Analysis2!$AE$2,IF('Raw Data'!D143&lt;26,Analysis2!$AF$2,IF('Raw Data'!D143&gt;31,Analysis2!$AH$2,Analysis2!$AG$2)))</f>
        <v>21-25</v>
      </c>
    </row>
    <row r="144" spans="1:11" x14ac:dyDescent="0.3">
      <c r="A144" t="s">
        <v>162</v>
      </c>
      <c r="B144" t="s">
        <v>155</v>
      </c>
      <c r="C144" t="s">
        <v>17</v>
      </c>
      <c r="D144">
        <v>32</v>
      </c>
      <c r="E144">
        <v>28</v>
      </c>
      <c r="F144">
        <v>2492</v>
      </c>
      <c r="G144">
        <v>3</v>
      </c>
      <c r="H144">
        <v>960</v>
      </c>
      <c r="I144" s="1">
        <v>0.84</v>
      </c>
      <c r="J144">
        <f t="shared" si="2"/>
        <v>806.4</v>
      </c>
      <c r="K144" t="str">
        <f>IF(D144&lt;21,Analysis2!$AE$2,IF('Raw Data'!D144&lt;26,Analysis2!$AF$2,IF('Raw Data'!D144&gt;31,Analysis2!$AH$2,Analysis2!$AG$2)))</f>
        <v>31+</v>
      </c>
    </row>
    <row r="145" spans="1:11" x14ac:dyDescent="0.3">
      <c r="A145" t="s">
        <v>163</v>
      </c>
      <c r="B145" t="s">
        <v>155</v>
      </c>
      <c r="C145" t="s">
        <v>15</v>
      </c>
      <c r="D145">
        <v>30</v>
      </c>
      <c r="E145">
        <v>26</v>
      </c>
      <c r="F145">
        <v>1974</v>
      </c>
      <c r="G145">
        <v>10</v>
      </c>
      <c r="H145">
        <v>490</v>
      </c>
      <c r="I145" s="1">
        <v>0.67</v>
      </c>
      <c r="J145">
        <f t="shared" si="2"/>
        <v>328.3</v>
      </c>
      <c r="K145" t="str">
        <f>IF(D145&lt;21,Analysis2!$AE$2,IF('Raw Data'!D145&lt;26,Analysis2!$AF$2,IF('Raw Data'!D145&gt;31,Analysis2!$AH$2,Analysis2!$AG$2)))</f>
        <v>26-30</v>
      </c>
    </row>
    <row r="146" spans="1:11" x14ac:dyDescent="0.3">
      <c r="A146" t="s">
        <v>164</v>
      </c>
      <c r="B146" t="s">
        <v>155</v>
      </c>
      <c r="C146" t="s">
        <v>17</v>
      </c>
      <c r="D146">
        <v>30</v>
      </c>
      <c r="E146">
        <v>22</v>
      </c>
      <c r="F146">
        <v>1925</v>
      </c>
      <c r="G146">
        <v>3</v>
      </c>
      <c r="H146">
        <v>718</v>
      </c>
      <c r="I146" s="1">
        <v>0.83</v>
      </c>
      <c r="J146">
        <f t="shared" si="2"/>
        <v>595.93999999999994</v>
      </c>
      <c r="K146" t="str">
        <f>IF(D146&lt;21,Analysis2!$AE$2,IF('Raw Data'!D146&lt;26,Analysis2!$AF$2,IF('Raw Data'!D146&gt;31,Analysis2!$AH$2,Analysis2!$AG$2)))</f>
        <v>26-30</v>
      </c>
    </row>
    <row r="147" spans="1:11" x14ac:dyDescent="0.3">
      <c r="A147" t="s">
        <v>165</v>
      </c>
      <c r="B147" t="s">
        <v>155</v>
      </c>
      <c r="C147" t="s">
        <v>11</v>
      </c>
      <c r="D147">
        <v>27</v>
      </c>
      <c r="E147">
        <v>16</v>
      </c>
      <c r="F147">
        <v>1421</v>
      </c>
      <c r="G147">
        <v>9</v>
      </c>
      <c r="H147">
        <v>669</v>
      </c>
      <c r="I147" s="1">
        <v>0.81</v>
      </c>
      <c r="J147">
        <f t="shared" si="2"/>
        <v>541.89</v>
      </c>
      <c r="K147" t="str">
        <f>IF(D147&lt;21,Analysis2!$AE$2,IF('Raw Data'!D147&lt;26,Analysis2!$AF$2,IF('Raw Data'!D147&gt;31,Analysis2!$AH$2,Analysis2!$AG$2)))</f>
        <v>26-30</v>
      </c>
    </row>
    <row r="148" spans="1:11" x14ac:dyDescent="0.3">
      <c r="A148" t="s">
        <v>166</v>
      </c>
      <c r="B148" t="s">
        <v>155</v>
      </c>
      <c r="C148" t="s">
        <v>17</v>
      </c>
      <c r="D148">
        <v>23</v>
      </c>
      <c r="E148">
        <v>18</v>
      </c>
      <c r="F148">
        <v>1381</v>
      </c>
      <c r="G148">
        <v>2</v>
      </c>
      <c r="H148">
        <v>563</v>
      </c>
      <c r="I148" s="1">
        <v>0.84</v>
      </c>
      <c r="J148">
        <f t="shared" si="2"/>
        <v>472.91999999999996</v>
      </c>
      <c r="K148" t="str">
        <f>IF(D148&lt;21,Analysis2!$AE$2,IF('Raw Data'!D148&lt;26,Analysis2!$AF$2,IF('Raw Data'!D148&gt;31,Analysis2!$AH$2,Analysis2!$AG$2)))</f>
        <v>21-25</v>
      </c>
    </row>
    <row r="149" spans="1:11" x14ac:dyDescent="0.3">
      <c r="A149" t="s">
        <v>167</v>
      </c>
      <c r="B149" t="s">
        <v>155</v>
      </c>
      <c r="C149" t="s">
        <v>15</v>
      </c>
      <c r="D149">
        <v>24</v>
      </c>
      <c r="E149">
        <v>30</v>
      </c>
      <c r="F149">
        <v>1391</v>
      </c>
      <c r="G149">
        <v>1</v>
      </c>
      <c r="H149">
        <v>527</v>
      </c>
      <c r="I149" s="1">
        <v>0.78</v>
      </c>
      <c r="J149">
        <f t="shared" si="2"/>
        <v>411.06</v>
      </c>
      <c r="K149" t="str">
        <f>IF(D149&lt;21,Analysis2!$AE$2,IF('Raw Data'!D149&lt;26,Analysis2!$AF$2,IF('Raw Data'!D149&gt;31,Analysis2!$AH$2,Analysis2!$AG$2)))</f>
        <v>21-25</v>
      </c>
    </row>
    <row r="150" spans="1:11" x14ac:dyDescent="0.3">
      <c r="A150" t="s">
        <v>168</v>
      </c>
      <c r="B150" t="s">
        <v>155</v>
      </c>
      <c r="C150" t="s">
        <v>17</v>
      </c>
      <c r="D150">
        <v>28</v>
      </c>
      <c r="E150">
        <v>14</v>
      </c>
      <c r="F150">
        <v>1198</v>
      </c>
      <c r="G150">
        <v>1</v>
      </c>
      <c r="H150">
        <v>465</v>
      </c>
      <c r="I150" s="1">
        <v>0.77</v>
      </c>
      <c r="J150">
        <f t="shared" si="2"/>
        <v>358.05</v>
      </c>
      <c r="K150" t="str">
        <f>IF(D150&lt;21,Analysis2!$AE$2,IF('Raw Data'!D150&lt;26,Analysis2!$AF$2,IF('Raw Data'!D150&gt;31,Analysis2!$AH$2,Analysis2!$AG$2)))</f>
        <v>26-30</v>
      </c>
    </row>
    <row r="151" spans="1:11" x14ac:dyDescent="0.3">
      <c r="A151" t="s">
        <v>169</v>
      </c>
      <c r="B151" t="s">
        <v>155</v>
      </c>
      <c r="C151" t="s">
        <v>17</v>
      </c>
      <c r="D151">
        <v>26</v>
      </c>
      <c r="E151">
        <v>12</v>
      </c>
      <c r="F151">
        <v>1006</v>
      </c>
      <c r="G151">
        <v>0</v>
      </c>
      <c r="H151">
        <v>552</v>
      </c>
      <c r="I151" s="1">
        <v>0.8</v>
      </c>
      <c r="J151">
        <f t="shared" si="2"/>
        <v>441.6</v>
      </c>
      <c r="K151" t="str">
        <f>IF(D151&lt;21,Analysis2!$AE$2,IF('Raw Data'!D151&lt;26,Analysis2!$AF$2,IF('Raw Data'!D151&gt;31,Analysis2!$AH$2,Analysis2!$AG$2)))</f>
        <v>26-30</v>
      </c>
    </row>
    <row r="152" spans="1:11" x14ac:dyDescent="0.3">
      <c r="A152" t="s">
        <v>170</v>
      </c>
      <c r="B152" t="s">
        <v>155</v>
      </c>
      <c r="C152" t="s">
        <v>15</v>
      </c>
      <c r="D152">
        <v>26</v>
      </c>
      <c r="E152">
        <v>16</v>
      </c>
      <c r="F152">
        <v>937</v>
      </c>
      <c r="G152">
        <v>3</v>
      </c>
      <c r="H152">
        <v>252</v>
      </c>
      <c r="I152" s="1">
        <v>0.68</v>
      </c>
      <c r="J152">
        <f t="shared" si="2"/>
        <v>171.36</v>
      </c>
      <c r="K152" t="str">
        <f>IF(D152&lt;21,Analysis2!$AE$2,IF('Raw Data'!D152&lt;26,Analysis2!$AF$2,IF('Raw Data'!D152&gt;31,Analysis2!$AH$2,Analysis2!$AG$2)))</f>
        <v>26-30</v>
      </c>
    </row>
    <row r="153" spans="1:11" x14ac:dyDescent="0.3">
      <c r="A153" t="s">
        <v>171</v>
      </c>
      <c r="B153" t="s">
        <v>155</v>
      </c>
      <c r="C153" t="s">
        <v>11</v>
      </c>
      <c r="D153">
        <v>33</v>
      </c>
      <c r="E153">
        <v>21</v>
      </c>
      <c r="F153">
        <v>712</v>
      </c>
      <c r="G153">
        <v>0</v>
      </c>
      <c r="H153">
        <v>429</v>
      </c>
      <c r="I153" s="1">
        <v>0.87</v>
      </c>
      <c r="J153">
        <f t="shared" si="2"/>
        <v>373.23</v>
      </c>
      <c r="K153" t="str">
        <f>IF(D153&lt;21,Analysis2!$AE$2,IF('Raw Data'!D153&lt;26,Analysis2!$AF$2,IF('Raw Data'!D153&gt;31,Analysis2!$AH$2,Analysis2!$AG$2)))</f>
        <v>31+</v>
      </c>
    </row>
    <row r="154" spans="1:11" x14ac:dyDescent="0.3">
      <c r="A154" t="s">
        <v>172</v>
      </c>
      <c r="B154" t="s">
        <v>155</v>
      </c>
      <c r="C154" t="s">
        <v>17</v>
      </c>
      <c r="D154">
        <v>27</v>
      </c>
      <c r="E154">
        <v>14</v>
      </c>
      <c r="F154">
        <v>569</v>
      </c>
      <c r="G154">
        <v>1</v>
      </c>
      <c r="H154">
        <v>279</v>
      </c>
      <c r="I154" s="1">
        <v>0.73</v>
      </c>
      <c r="J154">
        <f t="shared" si="2"/>
        <v>203.67</v>
      </c>
      <c r="K154" t="str">
        <f>IF(D154&lt;21,Analysis2!$AE$2,IF('Raw Data'!D154&lt;26,Analysis2!$AF$2,IF('Raw Data'!D154&gt;31,Analysis2!$AH$2,Analysis2!$AG$2)))</f>
        <v>26-30</v>
      </c>
    </row>
    <row r="155" spans="1:11" x14ac:dyDescent="0.3">
      <c r="A155" t="s">
        <v>173</v>
      </c>
      <c r="B155" t="s">
        <v>155</v>
      </c>
      <c r="C155" t="s">
        <v>11</v>
      </c>
      <c r="D155">
        <v>27</v>
      </c>
      <c r="E155">
        <v>17</v>
      </c>
      <c r="F155">
        <v>566</v>
      </c>
      <c r="G155">
        <v>1</v>
      </c>
      <c r="H155">
        <v>368</v>
      </c>
      <c r="I155" s="1">
        <v>0.89</v>
      </c>
      <c r="J155">
        <f t="shared" si="2"/>
        <v>327.52</v>
      </c>
      <c r="K155" t="str">
        <f>IF(D155&lt;21,Analysis2!$AE$2,IF('Raw Data'!D155&lt;26,Analysis2!$AF$2,IF('Raw Data'!D155&gt;31,Analysis2!$AH$2,Analysis2!$AG$2)))</f>
        <v>26-30</v>
      </c>
    </row>
    <row r="156" spans="1:11" x14ac:dyDescent="0.3">
      <c r="A156" t="s">
        <v>174</v>
      </c>
      <c r="B156" t="s">
        <v>155</v>
      </c>
      <c r="C156" t="s">
        <v>17</v>
      </c>
      <c r="D156">
        <v>20</v>
      </c>
      <c r="E156">
        <v>14</v>
      </c>
      <c r="F156">
        <v>523</v>
      </c>
      <c r="G156">
        <v>1</v>
      </c>
      <c r="H156">
        <v>219</v>
      </c>
      <c r="I156" s="1">
        <v>0.7</v>
      </c>
      <c r="J156">
        <f t="shared" si="2"/>
        <v>153.29999999999998</v>
      </c>
      <c r="K156" t="str">
        <f>IF(D156&lt;21,Analysis2!$AE$2,IF('Raw Data'!D156&lt;26,Analysis2!$AF$2,IF('Raw Data'!D156&gt;31,Analysis2!$AH$2,Analysis2!$AG$2)))</f>
        <v>16-20</v>
      </c>
    </row>
    <row r="157" spans="1:11" x14ac:dyDescent="0.3">
      <c r="A157" t="s">
        <v>175</v>
      </c>
      <c r="B157" t="s">
        <v>155</v>
      </c>
      <c r="C157" t="s">
        <v>13</v>
      </c>
      <c r="D157">
        <v>33</v>
      </c>
      <c r="E157">
        <v>3</v>
      </c>
      <c r="F157">
        <v>270</v>
      </c>
      <c r="G157">
        <v>0</v>
      </c>
      <c r="H157">
        <v>66</v>
      </c>
      <c r="I157" s="1">
        <v>0.55000000000000004</v>
      </c>
      <c r="J157">
        <f t="shared" si="2"/>
        <v>36.300000000000004</v>
      </c>
      <c r="K157" t="str">
        <f>IF(D157&lt;21,Analysis2!$AE$2,IF('Raw Data'!D157&lt;26,Analysis2!$AF$2,IF('Raw Data'!D157&gt;31,Analysis2!$AH$2,Analysis2!$AG$2)))</f>
        <v>31+</v>
      </c>
    </row>
    <row r="158" spans="1:11" x14ac:dyDescent="0.3">
      <c r="A158" t="s">
        <v>176</v>
      </c>
      <c r="B158" t="s">
        <v>155</v>
      </c>
      <c r="C158" t="s">
        <v>15</v>
      </c>
      <c r="D158">
        <v>30</v>
      </c>
      <c r="E158">
        <v>15</v>
      </c>
      <c r="F158">
        <v>375</v>
      </c>
      <c r="G158">
        <v>0</v>
      </c>
      <c r="H158">
        <v>157</v>
      </c>
      <c r="I158" s="1">
        <v>0.79</v>
      </c>
      <c r="J158">
        <f t="shared" si="2"/>
        <v>124.03</v>
      </c>
      <c r="K158" t="str">
        <f>IF(D158&lt;21,Analysis2!$AE$2,IF('Raw Data'!D158&lt;26,Analysis2!$AF$2,IF('Raw Data'!D158&gt;31,Analysis2!$AH$2,Analysis2!$AG$2)))</f>
        <v>26-30</v>
      </c>
    </row>
    <row r="159" spans="1:11" x14ac:dyDescent="0.3">
      <c r="A159" t="s">
        <v>177</v>
      </c>
      <c r="B159" t="s">
        <v>155</v>
      </c>
      <c r="C159" t="s">
        <v>15</v>
      </c>
      <c r="D159">
        <v>32</v>
      </c>
      <c r="E159">
        <v>3</v>
      </c>
      <c r="F159">
        <v>5</v>
      </c>
      <c r="G159">
        <v>0</v>
      </c>
      <c r="H159">
        <v>3</v>
      </c>
      <c r="I159" s="1">
        <v>1</v>
      </c>
      <c r="J159">
        <f t="shared" si="2"/>
        <v>3</v>
      </c>
      <c r="K159" t="str">
        <f>IF(D159&lt;21,Analysis2!$AE$2,IF('Raw Data'!D159&lt;26,Analysis2!$AF$2,IF('Raw Data'!D159&gt;31,Analysis2!$AH$2,Analysis2!$AG$2)))</f>
        <v>31+</v>
      </c>
    </row>
    <row r="160" spans="1:11" x14ac:dyDescent="0.3">
      <c r="A160" t="s">
        <v>178</v>
      </c>
      <c r="B160" t="s">
        <v>155</v>
      </c>
      <c r="C160" t="s">
        <v>15</v>
      </c>
      <c r="D160">
        <v>27</v>
      </c>
      <c r="E160">
        <v>2</v>
      </c>
      <c r="F160">
        <v>3</v>
      </c>
      <c r="G160">
        <v>0</v>
      </c>
      <c r="H160">
        <v>6</v>
      </c>
      <c r="I160" s="1">
        <v>0.67</v>
      </c>
      <c r="J160">
        <f t="shared" si="2"/>
        <v>4.0200000000000005</v>
      </c>
      <c r="K160" t="str">
        <f>IF(D160&lt;21,Analysis2!$AE$2,IF('Raw Data'!D160&lt;26,Analysis2!$AF$2,IF('Raw Data'!D160&gt;31,Analysis2!$AH$2,Analysis2!$AG$2)))</f>
        <v>26-30</v>
      </c>
    </row>
    <row r="161" spans="1:11" x14ac:dyDescent="0.3">
      <c r="A161" t="s">
        <v>179</v>
      </c>
      <c r="B161" t="s">
        <v>180</v>
      </c>
      <c r="C161" t="s">
        <v>11</v>
      </c>
      <c r="D161">
        <v>24</v>
      </c>
      <c r="E161">
        <v>38</v>
      </c>
      <c r="F161">
        <v>3420</v>
      </c>
      <c r="G161">
        <v>2</v>
      </c>
      <c r="H161">
        <v>2687</v>
      </c>
      <c r="I161" s="1">
        <v>0.89</v>
      </c>
      <c r="J161">
        <f t="shared" si="2"/>
        <v>2391.4299999999998</v>
      </c>
      <c r="K161" t="str">
        <f>IF(D161&lt;21,Analysis2!$AE$2,IF('Raw Data'!D161&lt;26,Analysis2!$AF$2,IF('Raw Data'!D161&gt;31,Analysis2!$AH$2,Analysis2!$AG$2)))</f>
        <v>21-25</v>
      </c>
    </row>
    <row r="162" spans="1:11" x14ac:dyDescent="0.3">
      <c r="A162" t="s">
        <v>181</v>
      </c>
      <c r="B162" t="s">
        <v>180</v>
      </c>
      <c r="C162" t="s">
        <v>13</v>
      </c>
      <c r="D162">
        <v>33</v>
      </c>
      <c r="E162">
        <v>38</v>
      </c>
      <c r="F162">
        <v>3420</v>
      </c>
      <c r="G162">
        <v>0</v>
      </c>
      <c r="H162">
        <v>1067</v>
      </c>
      <c r="I162" s="1">
        <v>0.72</v>
      </c>
      <c r="J162">
        <f t="shared" si="2"/>
        <v>768.24</v>
      </c>
      <c r="K162" t="str">
        <f>IF(D162&lt;21,Analysis2!$AE$2,IF('Raw Data'!D162&lt;26,Analysis2!$AF$2,IF('Raw Data'!D162&gt;31,Analysis2!$AH$2,Analysis2!$AG$2)))</f>
        <v>31+</v>
      </c>
    </row>
    <row r="163" spans="1:11" x14ac:dyDescent="0.3">
      <c r="A163" t="s">
        <v>182</v>
      </c>
      <c r="B163" t="s">
        <v>180</v>
      </c>
      <c r="C163" t="s">
        <v>15</v>
      </c>
      <c r="D163">
        <v>28</v>
      </c>
      <c r="E163">
        <v>37</v>
      </c>
      <c r="F163">
        <v>3114</v>
      </c>
      <c r="G163">
        <v>17</v>
      </c>
      <c r="H163">
        <v>1199</v>
      </c>
      <c r="I163" s="1">
        <v>0.77</v>
      </c>
      <c r="J163">
        <f t="shared" si="2"/>
        <v>923.23</v>
      </c>
      <c r="K163" t="str">
        <f>IF(D163&lt;21,Analysis2!$AE$2,IF('Raw Data'!D163&lt;26,Analysis2!$AF$2,IF('Raw Data'!D163&gt;31,Analysis2!$AH$2,Analysis2!$AG$2)))</f>
        <v>26-30</v>
      </c>
    </row>
    <row r="164" spans="1:11" x14ac:dyDescent="0.3">
      <c r="A164" t="s">
        <v>183</v>
      </c>
      <c r="B164" t="s">
        <v>180</v>
      </c>
      <c r="C164" t="s">
        <v>15</v>
      </c>
      <c r="D164">
        <v>27</v>
      </c>
      <c r="E164">
        <v>35</v>
      </c>
      <c r="F164">
        <v>3082</v>
      </c>
      <c r="G164">
        <v>23</v>
      </c>
      <c r="H164">
        <v>937</v>
      </c>
      <c r="I164" s="1">
        <v>0.7</v>
      </c>
      <c r="J164">
        <f t="shared" si="2"/>
        <v>655.9</v>
      </c>
      <c r="K164" t="str">
        <f>IF(D164&lt;21,Analysis2!$AE$2,IF('Raw Data'!D164&lt;26,Analysis2!$AF$2,IF('Raw Data'!D164&gt;31,Analysis2!$AH$2,Analysis2!$AG$2)))</f>
        <v>26-30</v>
      </c>
    </row>
    <row r="165" spans="1:11" x14ac:dyDescent="0.3">
      <c r="A165" t="s">
        <v>184</v>
      </c>
      <c r="B165" t="s">
        <v>180</v>
      </c>
      <c r="C165" t="s">
        <v>17</v>
      </c>
      <c r="D165">
        <v>26</v>
      </c>
      <c r="E165">
        <v>28</v>
      </c>
      <c r="F165">
        <v>2520</v>
      </c>
      <c r="G165">
        <v>0</v>
      </c>
      <c r="H165">
        <v>1654</v>
      </c>
      <c r="I165" s="1">
        <v>0.85</v>
      </c>
      <c r="J165">
        <f t="shared" si="2"/>
        <v>1405.8999999999999</v>
      </c>
      <c r="K165" t="str">
        <f>IF(D165&lt;21,Analysis2!$AE$2,IF('Raw Data'!D165&lt;26,Analysis2!$AF$2,IF('Raw Data'!D165&gt;31,Analysis2!$AH$2,Analysis2!$AG$2)))</f>
        <v>26-30</v>
      </c>
    </row>
    <row r="166" spans="1:11" x14ac:dyDescent="0.3">
      <c r="A166" t="s">
        <v>185</v>
      </c>
      <c r="B166" t="s">
        <v>180</v>
      </c>
      <c r="C166" t="s">
        <v>11</v>
      </c>
      <c r="D166">
        <v>23</v>
      </c>
      <c r="E166">
        <v>33</v>
      </c>
      <c r="F166">
        <v>2091</v>
      </c>
      <c r="G166">
        <v>3</v>
      </c>
      <c r="H166">
        <v>1165</v>
      </c>
      <c r="I166" s="1">
        <v>0.85</v>
      </c>
      <c r="J166">
        <f t="shared" si="2"/>
        <v>990.25</v>
      </c>
      <c r="K166" t="str">
        <f>IF(D166&lt;21,Analysis2!$AE$2,IF('Raw Data'!D166&lt;26,Analysis2!$AF$2,IF('Raw Data'!D166&gt;31,Analysis2!$AH$2,Analysis2!$AG$2)))</f>
        <v>21-25</v>
      </c>
    </row>
    <row r="167" spans="1:11" x14ac:dyDescent="0.3">
      <c r="A167" t="s">
        <v>186</v>
      </c>
      <c r="B167" t="s">
        <v>180</v>
      </c>
      <c r="C167" t="s">
        <v>17</v>
      </c>
      <c r="D167">
        <v>23</v>
      </c>
      <c r="E167">
        <v>27</v>
      </c>
      <c r="F167">
        <v>2244</v>
      </c>
      <c r="G167">
        <v>0</v>
      </c>
      <c r="H167">
        <v>1393</v>
      </c>
      <c r="I167" s="1">
        <v>0.77</v>
      </c>
      <c r="J167">
        <f t="shared" si="2"/>
        <v>1072.6100000000001</v>
      </c>
      <c r="K167" t="str">
        <f>IF(D167&lt;21,Analysis2!$AE$2,IF('Raw Data'!D167&lt;26,Analysis2!$AF$2,IF('Raw Data'!D167&gt;31,Analysis2!$AH$2,Analysis2!$AG$2)))</f>
        <v>21-25</v>
      </c>
    </row>
    <row r="168" spans="1:11" x14ac:dyDescent="0.3">
      <c r="A168" t="s">
        <v>187</v>
      </c>
      <c r="B168" t="s">
        <v>180</v>
      </c>
      <c r="C168" t="s">
        <v>17</v>
      </c>
      <c r="D168">
        <v>31</v>
      </c>
      <c r="E168">
        <v>25</v>
      </c>
      <c r="F168">
        <v>2240</v>
      </c>
      <c r="G168">
        <v>1</v>
      </c>
      <c r="H168">
        <v>1366</v>
      </c>
      <c r="I168" s="1">
        <v>0.84</v>
      </c>
      <c r="J168">
        <f t="shared" si="2"/>
        <v>1147.44</v>
      </c>
      <c r="K168" t="str">
        <f>IF(D168&lt;21,Analysis2!$AE$2,IF('Raw Data'!D168&lt;26,Analysis2!$AF$2,IF('Raw Data'!D168&gt;31,Analysis2!$AH$2,Analysis2!$AG$2)))</f>
        <v>26-30</v>
      </c>
    </row>
    <row r="169" spans="1:11" x14ac:dyDescent="0.3">
      <c r="A169" t="s">
        <v>188</v>
      </c>
      <c r="B169" t="s">
        <v>180</v>
      </c>
      <c r="C169" t="s">
        <v>17</v>
      </c>
      <c r="D169">
        <v>27</v>
      </c>
      <c r="E169">
        <v>19</v>
      </c>
      <c r="F169">
        <v>1605</v>
      </c>
      <c r="G169">
        <v>2</v>
      </c>
      <c r="H169">
        <v>954</v>
      </c>
      <c r="I169" s="1">
        <v>0.81</v>
      </c>
      <c r="J169">
        <f t="shared" si="2"/>
        <v>772.74</v>
      </c>
      <c r="K169" t="str">
        <f>IF(D169&lt;21,Analysis2!$AE$2,IF('Raw Data'!D169&lt;26,Analysis2!$AF$2,IF('Raw Data'!D169&gt;31,Analysis2!$AH$2,Analysis2!$AG$2)))</f>
        <v>26-30</v>
      </c>
    </row>
    <row r="170" spans="1:11" x14ac:dyDescent="0.3">
      <c r="A170" t="s">
        <v>189</v>
      </c>
      <c r="B170" t="s">
        <v>180</v>
      </c>
      <c r="C170" t="s">
        <v>17</v>
      </c>
      <c r="D170">
        <v>24</v>
      </c>
      <c r="E170">
        <v>18</v>
      </c>
      <c r="F170">
        <v>1486</v>
      </c>
      <c r="G170">
        <v>0</v>
      </c>
      <c r="H170">
        <v>977</v>
      </c>
      <c r="I170" s="1">
        <v>0.87</v>
      </c>
      <c r="J170">
        <f t="shared" si="2"/>
        <v>849.99</v>
      </c>
      <c r="K170" t="str">
        <f>IF(D170&lt;21,Analysis2!$AE$2,IF('Raw Data'!D170&lt;26,Analysis2!$AF$2,IF('Raw Data'!D170&gt;31,Analysis2!$AH$2,Analysis2!$AG$2)))</f>
        <v>21-25</v>
      </c>
    </row>
    <row r="171" spans="1:11" x14ac:dyDescent="0.3">
      <c r="A171" t="s">
        <v>190</v>
      </c>
      <c r="B171" t="s">
        <v>180</v>
      </c>
      <c r="C171" t="s">
        <v>11</v>
      </c>
      <c r="D171">
        <v>30</v>
      </c>
      <c r="E171">
        <v>25</v>
      </c>
      <c r="F171">
        <v>1585</v>
      </c>
      <c r="G171">
        <v>0</v>
      </c>
      <c r="H171">
        <v>792</v>
      </c>
      <c r="I171" s="1">
        <v>0.84</v>
      </c>
      <c r="J171">
        <f t="shared" si="2"/>
        <v>665.28</v>
      </c>
      <c r="K171" t="str">
        <f>IF(D171&lt;21,Analysis2!$AE$2,IF('Raw Data'!D171&lt;26,Analysis2!$AF$2,IF('Raw Data'!D171&gt;31,Analysis2!$AH$2,Analysis2!$AG$2)))</f>
        <v>26-30</v>
      </c>
    </row>
    <row r="172" spans="1:11" x14ac:dyDescent="0.3">
      <c r="A172" t="s">
        <v>191</v>
      </c>
      <c r="B172" t="s">
        <v>180</v>
      </c>
      <c r="C172" t="s">
        <v>15</v>
      </c>
      <c r="D172">
        <v>27</v>
      </c>
      <c r="E172">
        <v>30</v>
      </c>
      <c r="F172">
        <v>1411</v>
      </c>
      <c r="G172">
        <v>3</v>
      </c>
      <c r="H172">
        <v>600</v>
      </c>
      <c r="I172" s="1">
        <v>0.75</v>
      </c>
      <c r="J172">
        <f t="shared" si="2"/>
        <v>450</v>
      </c>
      <c r="K172" t="str">
        <f>IF(D172&lt;21,Analysis2!$AE$2,IF('Raw Data'!D172&lt;26,Analysis2!$AF$2,IF('Raw Data'!D172&gt;31,Analysis2!$AH$2,Analysis2!$AG$2)))</f>
        <v>26-30</v>
      </c>
    </row>
    <row r="173" spans="1:11" x14ac:dyDescent="0.3">
      <c r="A173" t="s">
        <v>192</v>
      </c>
      <c r="B173" t="s">
        <v>180</v>
      </c>
      <c r="C173" t="s">
        <v>17</v>
      </c>
      <c r="D173">
        <v>27</v>
      </c>
      <c r="E173">
        <v>20</v>
      </c>
      <c r="F173">
        <v>1346</v>
      </c>
      <c r="G173">
        <v>0</v>
      </c>
      <c r="H173">
        <v>783</v>
      </c>
      <c r="I173" s="1">
        <v>0.78</v>
      </c>
      <c r="J173">
        <f t="shared" si="2"/>
        <v>610.74</v>
      </c>
      <c r="K173" t="str">
        <f>IF(D173&lt;21,Analysis2!$AE$2,IF('Raw Data'!D173&lt;26,Analysis2!$AF$2,IF('Raw Data'!D173&gt;31,Analysis2!$AH$2,Analysis2!$AG$2)))</f>
        <v>26-30</v>
      </c>
    </row>
    <row r="174" spans="1:11" x14ac:dyDescent="0.3">
      <c r="A174" t="s">
        <v>193</v>
      </c>
      <c r="B174" t="s">
        <v>180</v>
      </c>
      <c r="C174" t="s">
        <v>17</v>
      </c>
      <c r="D174">
        <v>28</v>
      </c>
      <c r="E174">
        <v>17</v>
      </c>
      <c r="F174">
        <v>1240</v>
      </c>
      <c r="G174">
        <v>0</v>
      </c>
      <c r="H174">
        <v>826</v>
      </c>
      <c r="I174" s="1">
        <v>0.81</v>
      </c>
      <c r="J174">
        <f t="shared" si="2"/>
        <v>669.06000000000006</v>
      </c>
      <c r="K174" t="str">
        <f>IF(D174&lt;21,Analysis2!$AE$2,IF('Raw Data'!D174&lt;26,Analysis2!$AF$2,IF('Raw Data'!D174&gt;31,Analysis2!$AH$2,Analysis2!$AG$2)))</f>
        <v>26-30</v>
      </c>
    </row>
    <row r="175" spans="1:11" x14ac:dyDescent="0.3">
      <c r="A175" t="s">
        <v>194</v>
      </c>
      <c r="B175" t="s">
        <v>180</v>
      </c>
      <c r="C175" t="s">
        <v>15</v>
      </c>
      <c r="D175">
        <v>22</v>
      </c>
      <c r="E175">
        <v>21</v>
      </c>
      <c r="F175">
        <v>1208</v>
      </c>
      <c r="G175">
        <v>1</v>
      </c>
      <c r="H175">
        <v>428</v>
      </c>
      <c r="I175" s="1">
        <v>0.81</v>
      </c>
      <c r="J175">
        <f t="shared" si="2"/>
        <v>346.68</v>
      </c>
      <c r="K175" t="str">
        <f>IF(D175&lt;21,Analysis2!$AE$2,IF('Raw Data'!D175&lt;26,Analysis2!$AF$2,IF('Raw Data'!D175&gt;31,Analysis2!$AH$2,Analysis2!$AG$2)))</f>
        <v>21-25</v>
      </c>
    </row>
    <row r="176" spans="1:11" x14ac:dyDescent="0.3">
      <c r="A176" t="s">
        <v>195</v>
      </c>
      <c r="B176" t="s">
        <v>180</v>
      </c>
      <c r="C176" t="s">
        <v>11</v>
      </c>
      <c r="D176">
        <v>24</v>
      </c>
      <c r="E176">
        <v>18</v>
      </c>
      <c r="F176">
        <v>945</v>
      </c>
      <c r="G176">
        <v>1</v>
      </c>
      <c r="H176">
        <v>589</v>
      </c>
      <c r="I176" s="1">
        <v>0.79</v>
      </c>
      <c r="J176">
        <f t="shared" si="2"/>
        <v>465.31</v>
      </c>
      <c r="K176" t="str">
        <f>IF(D176&lt;21,Analysis2!$AE$2,IF('Raw Data'!D176&lt;26,Analysis2!$AF$2,IF('Raw Data'!D176&gt;31,Analysis2!$AH$2,Analysis2!$AG$2)))</f>
        <v>21-25</v>
      </c>
    </row>
    <row r="177" spans="1:11" x14ac:dyDescent="0.3">
      <c r="A177" t="s">
        <v>196</v>
      </c>
      <c r="B177" t="s">
        <v>180</v>
      </c>
      <c r="C177" t="s">
        <v>15</v>
      </c>
      <c r="D177">
        <v>31</v>
      </c>
      <c r="E177">
        <v>20</v>
      </c>
      <c r="F177">
        <v>920</v>
      </c>
      <c r="G177">
        <v>11</v>
      </c>
      <c r="H177">
        <v>408</v>
      </c>
      <c r="I177" s="1">
        <v>0.7</v>
      </c>
      <c r="J177">
        <f t="shared" si="2"/>
        <v>285.59999999999997</v>
      </c>
      <c r="K177" t="str">
        <f>IF(D177&lt;21,Analysis2!$AE$2,IF('Raw Data'!D177&lt;26,Analysis2!$AF$2,IF('Raw Data'!D177&gt;31,Analysis2!$AH$2,Analysis2!$AG$2)))</f>
        <v>26-30</v>
      </c>
    </row>
    <row r="178" spans="1:11" x14ac:dyDescent="0.3">
      <c r="A178" t="s">
        <v>197</v>
      </c>
      <c r="B178" t="s">
        <v>180</v>
      </c>
      <c r="C178" t="s">
        <v>11</v>
      </c>
      <c r="D178">
        <v>24</v>
      </c>
      <c r="E178">
        <v>15</v>
      </c>
      <c r="F178">
        <v>861</v>
      </c>
      <c r="G178">
        <v>0</v>
      </c>
      <c r="H178">
        <v>658</v>
      </c>
      <c r="I178" s="1">
        <v>0.84</v>
      </c>
      <c r="J178">
        <f t="shared" si="2"/>
        <v>552.72</v>
      </c>
      <c r="K178" t="str">
        <f>IF(D178&lt;21,Analysis2!$AE$2,IF('Raw Data'!D178&lt;26,Analysis2!$AF$2,IF('Raw Data'!D178&gt;31,Analysis2!$AH$2,Analysis2!$AG$2)))</f>
        <v>21-25</v>
      </c>
    </row>
    <row r="179" spans="1:11" x14ac:dyDescent="0.3">
      <c r="A179" t="s">
        <v>198</v>
      </c>
      <c r="B179" t="s">
        <v>180</v>
      </c>
      <c r="C179" t="s">
        <v>17</v>
      </c>
      <c r="D179">
        <v>22</v>
      </c>
      <c r="E179">
        <v>12</v>
      </c>
      <c r="F179">
        <v>733</v>
      </c>
      <c r="G179">
        <v>0</v>
      </c>
      <c r="H179">
        <v>411</v>
      </c>
      <c r="I179" s="1">
        <v>0.89</v>
      </c>
      <c r="J179">
        <f t="shared" si="2"/>
        <v>365.79</v>
      </c>
      <c r="K179" t="str">
        <f>IF(D179&lt;21,Analysis2!$AE$2,IF('Raw Data'!D179&lt;26,Analysis2!$AF$2,IF('Raw Data'!D179&gt;31,Analysis2!$AH$2,Analysis2!$AG$2)))</f>
        <v>21-25</v>
      </c>
    </row>
    <row r="180" spans="1:11" x14ac:dyDescent="0.3">
      <c r="A180" t="s">
        <v>199</v>
      </c>
      <c r="B180" t="s">
        <v>180</v>
      </c>
      <c r="C180" t="s">
        <v>11</v>
      </c>
      <c r="D180">
        <v>24</v>
      </c>
      <c r="E180">
        <v>15</v>
      </c>
      <c r="F180">
        <v>620</v>
      </c>
      <c r="G180">
        <v>0</v>
      </c>
      <c r="H180">
        <v>337</v>
      </c>
      <c r="I180" s="1">
        <v>0.8</v>
      </c>
      <c r="J180">
        <f t="shared" si="2"/>
        <v>269.60000000000002</v>
      </c>
      <c r="K180" t="str">
        <f>IF(D180&lt;21,Analysis2!$AE$2,IF('Raw Data'!D180&lt;26,Analysis2!$AF$2,IF('Raw Data'!D180&gt;31,Analysis2!$AH$2,Analysis2!$AG$2)))</f>
        <v>21-25</v>
      </c>
    </row>
    <row r="181" spans="1:11" x14ac:dyDescent="0.3">
      <c r="A181" t="s">
        <v>200</v>
      </c>
      <c r="B181" t="s">
        <v>180</v>
      </c>
      <c r="C181" t="s">
        <v>17</v>
      </c>
      <c r="D181">
        <v>21</v>
      </c>
      <c r="E181">
        <v>6</v>
      </c>
      <c r="F181">
        <v>487</v>
      </c>
      <c r="G181">
        <v>0</v>
      </c>
      <c r="H181">
        <v>229</v>
      </c>
      <c r="I181" s="1">
        <v>0.84</v>
      </c>
      <c r="J181">
        <f t="shared" si="2"/>
        <v>192.35999999999999</v>
      </c>
      <c r="K181" t="str">
        <f>IF(D181&lt;21,Analysis2!$AE$2,IF('Raw Data'!D181&lt;26,Analysis2!$AF$2,IF('Raw Data'!D181&gt;31,Analysis2!$AH$2,Analysis2!$AG$2)))</f>
        <v>21-25</v>
      </c>
    </row>
    <row r="182" spans="1:11" x14ac:dyDescent="0.3">
      <c r="A182" t="s">
        <v>201</v>
      </c>
      <c r="B182" t="s">
        <v>180</v>
      </c>
      <c r="C182" t="s">
        <v>15</v>
      </c>
      <c r="D182">
        <v>28</v>
      </c>
      <c r="E182">
        <v>23</v>
      </c>
      <c r="F182">
        <v>717</v>
      </c>
      <c r="G182">
        <v>1</v>
      </c>
      <c r="H182">
        <v>368</v>
      </c>
      <c r="I182" s="1">
        <v>0.79</v>
      </c>
      <c r="J182">
        <f t="shared" si="2"/>
        <v>290.72000000000003</v>
      </c>
      <c r="K182" t="str">
        <f>IF(D182&lt;21,Analysis2!$AE$2,IF('Raw Data'!D182&lt;26,Analysis2!$AF$2,IF('Raw Data'!D182&gt;31,Analysis2!$AH$2,Analysis2!$AG$2)))</f>
        <v>26-30</v>
      </c>
    </row>
    <row r="183" spans="1:11" x14ac:dyDescent="0.3">
      <c r="A183" t="s">
        <v>202</v>
      </c>
      <c r="B183" t="s">
        <v>180</v>
      </c>
      <c r="C183" t="s">
        <v>15</v>
      </c>
      <c r="D183">
        <v>25</v>
      </c>
      <c r="E183">
        <v>9</v>
      </c>
      <c r="F183">
        <v>308</v>
      </c>
      <c r="G183">
        <v>1</v>
      </c>
      <c r="H183">
        <v>44</v>
      </c>
      <c r="I183" s="1">
        <v>0.56999999999999995</v>
      </c>
      <c r="J183">
        <f t="shared" si="2"/>
        <v>25.08</v>
      </c>
      <c r="K183" t="str">
        <f>IF(D183&lt;21,Analysis2!$AE$2,IF('Raw Data'!D183&lt;26,Analysis2!$AF$2,IF('Raw Data'!D183&gt;31,Analysis2!$AH$2,Analysis2!$AG$2)))</f>
        <v>21-25</v>
      </c>
    </row>
    <row r="184" spans="1:11" x14ac:dyDescent="0.3">
      <c r="A184" t="s">
        <v>203</v>
      </c>
      <c r="B184" t="s">
        <v>180</v>
      </c>
      <c r="C184" t="s">
        <v>15</v>
      </c>
      <c r="D184">
        <v>16</v>
      </c>
      <c r="E184">
        <v>1</v>
      </c>
      <c r="F184">
        <v>1</v>
      </c>
      <c r="G184">
        <v>0</v>
      </c>
      <c r="H184">
        <v>0</v>
      </c>
      <c r="I184" s="1">
        <v>-0.01</v>
      </c>
      <c r="J184">
        <f t="shared" si="2"/>
        <v>0</v>
      </c>
      <c r="K184" t="str">
        <f>IF(D184&lt;21,Analysis2!$AE$2,IF('Raw Data'!D184&lt;26,Analysis2!$AF$2,IF('Raw Data'!D184&gt;31,Analysis2!$AH$2,Analysis2!$AG$2)))</f>
        <v>16-20</v>
      </c>
    </row>
    <row r="185" spans="1:11" x14ac:dyDescent="0.3">
      <c r="A185" t="s">
        <v>204</v>
      </c>
      <c r="B185" t="s">
        <v>205</v>
      </c>
      <c r="C185" t="s">
        <v>13</v>
      </c>
      <c r="D185">
        <v>28</v>
      </c>
      <c r="E185">
        <v>35</v>
      </c>
      <c r="F185">
        <v>3131</v>
      </c>
      <c r="G185">
        <v>0</v>
      </c>
      <c r="H185">
        <v>1156</v>
      </c>
      <c r="I185" s="1">
        <v>0.8</v>
      </c>
      <c r="J185">
        <f t="shared" si="2"/>
        <v>924.80000000000007</v>
      </c>
      <c r="K185" t="str">
        <f>IF(D185&lt;21,Analysis2!$AE$2,IF('Raw Data'!D185&lt;26,Analysis2!$AF$2,IF('Raw Data'!D185&gt;31,Analysis2!$AH$2,Analysis2!$AG$2)))</f>
        <v>26-30</v>
      </c>
    </row>
    <row r="186" spans="1:11" x14ac:dyDescent="0.3">
      <c r="A186" t="s">
        <v>206</v>
      </c>
      <c r="B186" t="s">
        <v>205</v>
      </c>
      <c r="C186" t="s">
        <v>15</v>
      </c>
      <c r="D186">
        <v>18</v>
      </c>
      <c r="E186">
        <v>32</v>
      </c>
      <c r="F186">
        <v>2553</v>
      </c>
      <c r="G186">
        <v>5</v>
      </c>
      <c r="H186">
        <v>1155</v>
      </c>
      <c r="I186" s="1">
        <v>0.75</v>
      </c>
      <c r="J186">
        <f t="shared" si="2"/>
        <v>866.25</v>
      </c>
      <c r="K186" t="str">
        <f>IF(D186&lt;21,Analysis2!$AE$2,IF('Raw Data'!D186&lt;26,Analysis2!$AF$2,IF('Raw Data'!D186&gt;31,Analysis2!$AH$2,Analysis2!$AG$2)))</f>
        <v>16-20</v>
      </c>
    </row>
    <row r="187" spans="1:11" x14ac:dyDescent="0.3">
      <c r="A187" t="s">
        <v>207</v>
      </c>
      <c r="B187" t="s">
        <v>205</v>
      </c>
      <c r="C187" t="s">
        <v>11</v>
      </c>
      <c r="D187">
        <v>27</v>
      </c>
      <c r="E187">
        <v>31</v>
      </c>
      <c r="F187">
        <v>2522</v>
      </c>
      <c r="G187">
        <v>1</v>
      </c>
      <c r="H187">
        <v>2164</v>
      </c>
      <c r="I187" s="1">
        <v>0.9</v>
      </c>
      <c r="J187">
        <f t="shared" si="2"/>
        <v>1947.6000000000001</v>
      </c>
      <c r="K187" t="str">
        <f>IF(D187&lt;21,Analysis2!$AE$2,IF('Raw Data'!D187&lt;26,Analysis2!$AF$2,IF('Raw Data'!D187&gt;31,Analysis2!$AH$2,Analysis2!$AG$2)))</f>
        <v>26-30</v>
      </c>
    </row>
    <row r="188" spans="1:11" x14ac:dyDescent="0.3">
      <c r="A188" t="s">
        <v>208</v>
      </c>
      <c r="B188" t="s">
        <v>205</v>
      </c>
      <c r="C188" t="s">
        <v>17</v>
      </c>
      <c r="D188">
        <v>24</v>
      </c>
      <c r="E188">
        <v>30</v>
      </c>
      <c r="F188">
        <v>2558</v>
      </c>
      <c r="G188">
        <v>0</v>
      </c>
      <c r="H188">
        <v>1768</v>
      </c>
      <c r="I188" s="1">
        <v>0.89</v>
      </c>
      <c r="J188">
        <f t="shared" si="2"/>
        <v>1573.52</v>
      </c>
      <c r="K188" t="str">
        <f>IF(D188&lt;21,Analysis2!$AE$2,IF('Raw Data'!D188&lt;26,Analysis2!$AF$2,IF('Raw Data'!D188&gt;31,Analysis2!$AH$2,Analysis2!$AG$2)))</f>
        <v>21-25</v>
      </c>
    </row>
    <row r="189" spans="1:11" x14ac:dyDescent="0.3">
      <c r="A189" t="s">
        <v>209</v>
      </c>
      <c r="B189" t="s">
        <v>205</v>
      </c>
      <c r="C189" t="s">
        <v>15</v>
      </c>
      <c r="D189">
        <v>31</v>
      </c>
      <c r="E189">
        <v>29</v>
      </c>
      <c r="F189">
        <v>2332</v>
      </c>
      <c r="G189">
        <v>10</v>
      </c>
      <c r="H189">
        <v>691</v>
      </c>
      <c r="I189" s="1">
        <v>0.75</v>
      </c>
      <c r="J189">
        <f t="shared" si="2"/>
        <v>518.25</v>
      </c>
      <c r="K189" t="str">
        <f>IF(D189&lt;21,Analysis2!$AE$2,IF('Raw Data'!D189&lt;26,Analysis2!$AF$2,IF('Raw Data'!D189&gt;31,Analysis2!$AH$2,Analysis2!$AG$2)))</f>
        <v>26-30</v>
      </c>
    </row>
    <row r="190" spans="1:11" x14ac:dyDescent="0.3">
      <c r="A190" t="s">
        <v>210</v>
      </c>
      <c r="B190" t="s">
        <v>205</v>
      </c>
      <c r="C190" t="s">
        <v>17</v>
      </c>
      <c r="D190">
        <v>23</v>
      </c>
      <c r="E190">
        <v>27</v>
      </c>
      <c r="F190">
        <v>2299</v>
      </c>
      <c r="G190">
        <v>1</v>
      </c>
      <c r="H190">
        <v>1490</v>
      </c>
      <c r="I190" s="1">
        <v>0.76</v>
      </c>
      <c r="J190">
        <f t="shared" si="2"/>
        <v>1132.4000000000001</v>
      </c>
      <c r="K190" t="str">
        <f>IF(D190&lt;21,Analysis2!$AE$2,IF('Raw Data'!D190&lt;26,Analysis2!$AF$2,IF('Raw Data'!D190&gt;31,Analysis2!$AH$2,Analysis2!$AG$2)))</f>
        <v>21-25</v>
      </c>
    </row>
    <row r="191" spans="1:11" x14ac:dyDescent="0.3">
      <c r="A191" t="s">
        <v>211</v>
      </c>
      <c r="B191" t="s">
        <v>205</v>
      </c>
      <c r="C191" t="s">
        <v>17</v>
      </c>
      <c r="D191">
        <v>25</v>
      </c>
      <c r="E191">
        <v>25</v>
      </c>
      <c r="F191">
        <v>2089</v>
      </c>
      <c r="G191">
        <v>1</v>
      </c>
      <c r="H191">
        <v>1302</v>
      </c>
      <c r="I191" s="1">
        <v>0.83</v>
      </c>
      <c r="J191">
        <f t="shared" si="2"/>
        <v>1080.6599999999999</v>
      </c>
      <c r="K191" t="str">
        <f>IF(D191&lt;21,Analysis2!$AE$2,IF('Raw Data'!D191&lt;26,Analysis2!$AF$2,IF('Raw Data'!D191&gt;31,Analysis2!$AH$2,Analysis2!$AG$2)))</f>
        <v>21-25</v>
      </c>
    </row>
    <row r="192" spans="1:11" x14ac:dyDescent="0.3">
      <c r="A192" t="s">
        <v>212</v>
      </c>
      <c r="B192" t="s">
        <v>205</v>
      </c>
      <c r="C192" t="s">
        <v>17</v>
      </c>
      <c r="D192">
        <v>22</v>
      </c>
      <c r="E192">
        <v>23</v>
      </c>
      <c r="F192">
        <v>1996</v>
      </c>
      <c r="G192">
        <v>2</v>
      </c>
      <c r="H192">
        <v>1492</v>
      </c>
      <c r="I192" s="1">
        <v>0.86</v>
      </c>
      <c r="J192">
        <f t="shared" si="2"/>
        <v>1283.1199999999999</v>
      </c>
      <c r="K192" t="str">
        <f>IF(D192&lt;21,Analysis2!$AE$2,IF('Raw Data'!D192&lt;26,Analysis2!$AF$2,IF('Raw Data'!D192&gt;31,Analysis2!$AH$2,Analysis2!$AG$2)))</f>
        <v>21-25</v>
      </c>
    </row>
    <row r="193" spans="1:11" x14ac:dyDescent="0.3">
      <c r="A193" t="s">
        <v>213</v>
      </c>
      <c r="B193" t="s">
        <v>205</v>
      </c>
      <c r="C193" t="s">
        <v>15</v>
      </c>
      <c r="D193">
        <v>29</v>
      </c>
      <c r="E193">
        <v>31</v>
      </c>
      <c r="F193">
        <v>1923</v>
      </c>
      <c r="G193">
        <v>13</v>
      </c>
      <c r="H193">
        <v>524</v>
      </c>
      <c r="I193" s="1">
        <v>0.78</v>
      </c>
      <c r="J193">
        <f t="shared" si="2"/>
        <v>408.72</v>
      </c>
      <c r="K193" t="str">
        <f>IF(D193&lt;21,Analysis2!$AE$2,IF('Raw Data'!D193&lt;26,Analysis2!$AF$2,IF('Raw Data'!D193&gt;31,Analysis2!$AH$2,Analysis2!$AG$2)))</f>
        <v>26-30</v>
      </c>
    </row>
    <row r="194" spans="1:11" x14ac:dyDescent="0.3">
      <c r="A194" t="s">
        <v>214</v>
      </c>
      <c r="B194" t="s">
        <v>205</v>
      </c>
      <c r="C194" t="s">
        <v>11</v>
      </c>
      <c r="D194">
        <v>27</v>
      </c>
      <c r="E194">
        <v>24</v>
      </c>
      <c r="F194">
        <v>1534</v>
      </c>
      <c r="G194">
        <v>0</v>
      </c>
      <c r="H194">
        <v>1112</v>
      </c>
      <c r="I194" s="1">
        <v>0.87</v>
      </c>
      <c r="J194">
        <f t="shared" si="2"/>
        <v>967.43999999999994</v>
      </c>
      <c r="K194" t="str">
        <f>IF(D194&lt;21,Analysis2!$AE$2,IF('Raw Data'!D194&lt;26,Analysis2!$AF$2,IF('Raw Data'!D194&gt;31,Analysis2!$AH$2,Analysis2!$AG$2)))</f>
        <v>26-30</v>
      </c>
    </row>
    <row r="195" spans="1:11" x14ac:dyDescent="0.3">
      <c r="A195" t="s">
        <v>215</v>
      </c>
      <c r="B195" t="s">
        <v>205</v>
      </c>
      <c r="C195" t="s">
        <v>11</v>
      </c>
      <c r="D195">
        <v>20</v>
      </c>
      <c r="E195">
        <v>20</v>
      </c>
      <c r="F195">
        <v>1440</v>
      </c>
      <c r="G195">
        <v>2</v>
      </c>
      <c r="H195">
        <v>724</v>
      </c>
      <c r="I195" s="1">
        <v>0.88</v>
      </c>
      <c r="J195">
        <f t="shared" ref="J195:J258" si="3">I195*H195</f>
        <v>637.12</v>
      </c>
      <c r="K195" t="str">
        <f>IF(D195&lt;21,Analysis2!$AE$2,IF('Raw Data'!D195&lt;26,Analysis2!$AF$2,IF('Raw Data'!D195&gt;31,Analysis2!$AH$2,Analysis2!$AG$2)))</f>
        <v>16-20</v>
      </c>
    </row>
    <row r="196" spans="1:11" x14ac:dyDescent="0.3">
      <c r="A196" t="s">
        <v>216</v>
      </c>
      <c r="B196" t="s">
        <v>205</v>
      </c>
      <c r="C196" t="s">
        <v>11</v>
      </c>
      <c r="D196">
        <v>23</v>
      </c>
      <c r="E196">
        <v>25</v>
      </c>
      <c r="F196">
        <v>1615</v>
      </c>
      <c r="G196">
        <v>0</v>
      </c>
      <c r="H196">
        <v>1286</v>
      </c>
      <c r="I196" s="1">
        <v>0.87</v>
      </c>
      <c r="J196">
        <f t="shared" si="3"/>
        <v>1118.82</v>
      </c>
      <c r="K196" t="str">
        <f>IF(D196&lt;21,Analysis2!$AE$2,IF('Raw Data'!D196&lt;26,Analysis2!$AF$2,IF('Raw Data'!D196&gt;31,Analysis2!$AH$2,Analysis2!$AG$2)))</f>
        <v>21-25</v>
      </c>
    </row>
    <row r="197" spans="1:11" x14ac:dyDescent="0.3">
      <c r="A197" t="s">
        <v>217</v>
      </c>
      <c r="B197" t="s">
        <v>205</v>
      </c>
      <c r="C197" t="s">
        <v>11</v>
      </c>
      <c r="D197">
        <v>28</v>
      </c>
      <c r="E197">
        <v>23</v>
      </c>
      <c r="F197">
        <v>1544</v>
      </c>
      <c r="G197">
        <v>1</v>
      </c>
      <c r="H197">
        <v>1003</v>
      </c>
      <c r="I197" s="1">
        <v>0.93</v>
      </c>
      <c r="J197">
        <f t="shared" si="3"/>
        <v>932.79000000000008</v>
      </c>
      <c r="K197" t="str">
        <f>IF(D197&lt;21,Analysis2!$AE$2,IF('Raw Data'!D197&lt;26,Analysis2!$AF$2,IF('Raw Data'!D197&gt;31,Analysis2!$AH$2,Analysis2!$AG$2)))</f>
        <v>26-30</v>
      </c>
    </row>
    <row r="198" spans="1:11" x14ac:dyDescent="0.3">
      <c r="A198" t="s">
        <v>218</v>
      </c>
      <c r="B198" t="s">
        <v>205</v>
      </c>
      <c r="C198" t="s">
        <v>17</v>
      </c>
      <c r="D198">
        <v>33</v>
      </c>
      <c r="E198">
        <v>20</v>
      </c>
      <c r="F198">
        <v>1396</v>
      </c>
      <c r="G198">
        <v>1</v>
      </c>
      <c r="H198">
        <v>965</v>
      </c>
      <c r="I198" s="1">
        <v>0.84</v>
      </c>
      <c r="J198">
        <f t="shared" si="3"/>
        <v>810.6</v>
      </c>
      <c r="K198" t="str">
        <f>IF(D198&lt;21,Analysis2!$AE$2,IF('Raw Data'!D198&lt;26,Analysis2!$AF$2,IF('Raw Data'!D198&gt;31,Analysis2!$AH$2,Analysis2!$AG$2)))</f>
        <v>31+</v>
      </c>
    </row>
    <row r="199" spans="1:11" x14ac:dyDescent="0.3">
      <c r="A199" t="s">
        <v>219</v>
      </c>
      <c r="B199" t="s">
        <v>205</v>
      </c>
      <c r="C199" t="s">
        <v>15</v>
      </c>
      <c r="D199">
        <v>25</v>
      </c>
      <c r="E199">
        <v>29</v>
      </c>
      <c r="F199">
        <v>1616</v>
      </c>
      <c r="G199">
        <v>10</v>
      </c>
      <c r="H199">
        <v>674</v>
      </c>
      <c r="I199" s="1">
        <v>0.76</v>
      </c>
      <c r="J199">
        <f t="shared" si="3"/>
        <v>512.24</v>
      </c>
      <c r="K199" t="str">
        <f>IF(D199&lt;21,Analysis2!$AE$2,IF('Raw Data'!D199&lt;26,Analysis2!$AF$2,IF('Raw Data'!D199&gt;31,Analysis2!$AH$2,Analysis2!$AG$2)))</f>
        <v>21-25</v>
      </c>
    </row>
    <row r="200" spans="1:11" x14ac:dyDescent="0.3">
      <c r="A200" t="s">
        <v>220</v>
      </c>
      <c r="B200" t="s">
        <v>205</v>
      </c>
      <c r="C200" t="s">
        <v>15</v>
      </c>
      <c r="D200">
        <v>31</v>
      </c>
      <c r="E200">
        <v>25</v>
      </c>
      <c r="F200">
        <v>1406</v>
      </c>
      <c r="G200">
        <v>1</v>
      </c>
      <c r="H200">
        <v>787</v>
      </c>
      <c r="I200" s="1">
        <v>0.79</v>
      </c>
      <c r="J200">
        <f t="shared" si="3"/>
        <v>621.73</v>
      </c>
      <c r="K200" t="str">
        <f>IF(D200&lt;21,Analysis2!$AE$2,IF('Raw Data'!D200&lt;26,Analysis2!$AF$2,IF('Raw Data'!D200&gt;31,Analysis2!$AH$2,Analysis2!$AG$2)))</f>
        <v>26-30</v>
      </c>
    </row>
    <row r="201" spans="1:11" x14ac:dyDescent="0.3">
      <c r="A201" t="s">
        <v>221</v>
      </c>
      <c r="B201" t="s">
        <v>205</v>
      </c>
      <c r="C201" t="s">
        <v>17</v>
      </c>
      <c r="D201">
        <v>26</v>
      </c>
      <c r="E201">
        <v>10</v>
      </c>
      <c r="F201">
        <v>900</v>
      </c>
      <c r="G201">
        <v>0</v>
      </c>
      <c r="H201">
        <v>592</v>
      </c>
      <c r="I201" s="1">
        <v>0.91</v>
      </c>
      <c r="J201">
        <f t="shared" si="3"/>
        <v>538.72</v>
      </c>
      <c r="K201" t="str">
        <f>IF(D201&lt;21,Analysis2!$AE$2,IF('Raw Data'!D201&lt;26,Analysis2!$AF$2,IF('Raw Data'!D201&gt;31,Analysis2!$AH$2,Analysis2!$AG$2)))</f>
        <v>26-30</v>
      </c>
    </row>
    <row r="202" spans="1:11" x14ac:dyDescent="0.3">
      <c r="A202" t="s">
        <v>222</v>
      </c>
      <c r="B202" t="s">
        <v>205</v>
      </c>
      <c r="C202" t="s">
        <v>11</v>
      </c>
      <c r="D202">
        <v>21</v>
      </c>
      <c r="E202">
        <v>14</v>
      </c>
      <c r="F202">
        <v>866</v>
      </c>
      <c r="G202">
        <v>1</v>
      </c>
      <c r="H202">
        <v>521</v>
      </c>
      <c r="I202" s="1">
        <v>0.86</v>
      </c>
      <c r="J202">
        <f t="shared" si="3"/>
        <v>448.06</v>
      </c>
      <c r="K202" t="str">
        <f>IF(D202&lt;21,Analysis2!$AE$2,IF('Raw Data'!D202&lt;26,Analysis2!$AF$2,IF('Raw Data'!D202&gt;31,Analysis2!$AH$2,Analysis2!$AG$2)))</f>
        <v>21-25</v>
      </c>
    </row>
    <row r="203" spans="1:11" x14ac:dyDescent="0.3">
      <c r="A203" t="s">
        <v>223</v>
      </c>
      <c r="B203" t="s">
        <v>205</v>
      </c>
      <c r="C203" t="s">
        <v>17</v>
      </c>
      <c r="D203">
        <v>25</v>
      </c>
      <c r="E203">
        <v>10</v>
      </c>
      <c r="F203">
        <v>753</v>
      </c>
      <c r="G203">
        <v>0</v>
      </c>
      <c r="H203">
        <v>575</v>
      </c>
      <c r="I203" s="1">
        <v>0.8</v>
      </c>
      <c r="J203">
        <f t="shared" si="3"/>
        <v>460</v>
      </c>
      <c r="K203" t="str">
        <f>IF(D203&lt;21,Analysis2!$AE$2,IF('Raw Data'!D203&lt;26,Analysis2!$AF$2,IF('Raw Data'!D203&gt;31,Analysis2!$AH$2,Analysis2!$AG$2)))</f>
        <v>21-25</v>
      </c>
    </row>
    <row r="204" spans="1:11" x14ac:dyDescent="0.3">
      <c r="A204" t="s">
        <v>224</v>
      </c>
      <c r="B204" t="s">
        <v>205</v>
      </c>
      <c r="C204" t="s">
        <v>17</v>
      </c>
      <c r="D204">
        <v>28</v>
      </c>
      <c r="E204">
        <v>10</v>
      </c>
      <c r="F204">
        <v>746</v>
      </c>
      <c r="G204">
        <v>0</v>
      </c>
      <c r="H204">
        <v>463</v>
      </c>
      <c r="I204" s="1">
        <v>0.76</v>
      </c>
      <c r="J204">
        <f t="shared" si="3"/>
        <v>351.88</v>
      </c>
      <c r="K204" t="str">
        <f>IF(D204&lt;21,Analysis2!$AE$2,IF('Raw Data'!D204&lt;26,Analysis2!$AF$2,IF('Raw Data'!D204&gt;31,Analysis2!$AH$2,Analysis2!$AG$2)))</f>
        <v>26-30</v>
      </c>
    </row>
    <row r="205" spans="1:11" x14ac:dyDescent="0.3">
      <c r="A205" t="s">
        <v>225</v>
      </c>
      <c r="B205" t="s">
        <v>205</v>
      </c>
      <c r="C205" t="s">
        <v>15</v>
      </c>
      <c r="D205">
        <v>19</v>
      </c>
      <c r="E205">
        <v>14</v>
      </c>
      <c r="F205">
        <v>589</v>
      </c>
      <c r="G205">
        <v>2</v>
      </c>
      <c r="H205">
        <v>159</v>
      </c>
      <c r="I205" s="1">
        <v>0.79</v>
      </c>
      <c r="J205">
        <f t="shared" si="3"/>
        <v>125.61</v>
      </c>
      <c r="K205" t="str">
        <f>IF(D205&lt;21,Analysis2!$AE$2,IF('Raw Data'!D205&lt;26,Analysis2!$AF$2,IF('Raw Data'!D205&gt;31,Analysis2!$AH$2,Analysis2!$AG$2)))</f>
        <v>16-20</v>
      </c>
    </row>
    <row r="206" spans="1:11" x14ac:dyDescent="0.3">
      <c r="A206" t="s">
        <v>226</v>
      </c>
      <c r="B206" t="s">
        <v>205</v>
      </c>
      <c r="C206" t="s">
        <v>17</v>
      </c>
      <c r="D206">
        <v>22</v>
      </c>
      <c r="E206">
        <v>11</v>
      </c>
      <c r="F206">
        <v>490</v>
      </c>
      <c r="G206">
        <v>0</v>
      </c>
      <c r="H206">
        <v>288</v>
      </c>
      <c r="I206" s="1">
        <v>0.79</v>
      </c>
      <c r="J206">
        <f t="shared" si="3"/>
        <v>227.52</v>
      </c>
      <c r="K206" t="str">
        <f>IF(D206&lt;21,Analysis2!$AE$2,IF('Raw Data'!D206&lt;26,Analysis2!$AF$2,IF('Raw Data'!D206&gt;31,Analysis2!$AH$2,Analysis2!$AG$2)))</f>
        <v>21-25</v>
      </c>
    </row>
    <row r="207" spans="1:11" x14ac:dyDescent="0.3">
      <c r="A207" t="s">
        <v>227</v>
      </c>
      <c r="B207" t="s">
        <v>205</v>
      </c>
      <c r="C207" t="s">
        <v>15</v>
      </c>
      <c r="D207">
        <v>21</v>
      </c>
      <c r="E207">
        <v>17</v>
      </c>
      <c r="F207">
        <v>423</v>
      </c>
      <c r="G207">
        <v>2</v>
      </c>
      <c r="H207">
        <v>89</v>
      </c>
      <c r="I207" s="1">
        <v>0.82</v>
      </c>
      <c r="J207">
        <f t="shared" si="3"/>
        <v>72.97999999999999</v>
      </c>
      <c r="K207" t="str">
        <f>IF(D207&lt;21,Analysis2!$AE$2,IF('Raw Data'!D207&lt;26,Analysis2!$AF$2,IF('Raw Data'!D207&gt;31,Analysis2!$AH$2,Analysis2!$AG$2)))</f>
        <v>21-25</v>
      </c>
    </row>
    <row r="208" spans="1:11" x14ac:dyDescent="0.3">
      <c r="A208" t="s">
        <v>228</v>
      </c>
      <c r="B208" t="s">
        <v>205</v>
      </c>
      <c r="C208" t="s">
        <v>13</v>
      </c>
      <c r="D208">
        <v>28</v>
      </c>
      <c r="E208">
        <v>3</v>
      </c>
      <c r="F208">
        <v>270</v>
      </c>
      <c r="G208">
        <v>0</v>
      </c>
      <c r="H208">
        <v>67</v>
      </c>
      <c r="I208" s="1">
        <v>0.93</v>
      </c>
      <c r="J208">
        <f t="shared" si="3"/>
        <v>62.31</v>
      </c>
      <c r="K208" t="str">
        <f>IF(D208&lt;21,Analysis2!$AE$2,IF('Raw Data'!D208&lt;26,Analysis2!$AF$2,IF('Raw Data'!D208&gt;31,Analysis2!$AH$2,Analysis2!$AG$2)))</f>
        <v>26-30</v>
      </c>
    </row>
    <row r="209" spans="1:11" x14ac:dyDescent="0.3">
      <c r="A209" t="s">
        <v>229</v>
      </c>
      <c r="B209" t="s">
        <v>205</v>
      </c>
      <c r="C209" t="s">
        <v>11</v>
      </c>
      <c r="D209">
        <v>20</v>
      </c>
      <c r="E209">
        <v>7</v>
      </c>
      <c r="F209">
        <v>238</v>
      </c>
      <c r="G209">
        <v>0</v>
      </c>
      <c r="H209">
        <v>91</v>
      </c>
      <c r="I209" s="1">
        <v>0.76</v>
      </c>
      <c r="J209">
        <f t="shared" si="3"/>
        <v>69.16</v>
      </c>
      <c r="K209" t="str">
        <f>IF(D209&lt;21,Analysis2!$AE$2,IF('Raw Data'!D209&lt;26,Analysis2!$AF$2,IF('Raw Data'!D209&gt;31,Analysis2!$AH$2,Analysis2!$AG$2)))</f>
        <v>16-20</v>
      </c>
    </row>
    <row r="210" spans="1:11" x14ac:dyDescent="0.3">
      <c r="A210" t="s">
        <v>230</v>
      </c>
      <c r="B210" t="s">
        <v>205</v>
      </c>
      <c r="C210" t="s">
        <v>17</v>
      </c>
      <c r="D210">
        <v>27</v>
      </c>
      <c r="E210">
        <v>1</v>
      </c>
      <c r="F210">
        <v>90</v>
      </c>
      <c r="G210">
        <v>0</v>
      </c>
      <c r="H210">
        <v>64</v>
      </c>
      <c r="I210" s="1">
        <v>0.84</v>
      </c>
      <c r="J210">
        <f t="shared" si="3"/>
        <v>53.76</v>
      </c>
      <c r="K210" t="str">
        <f>IF(D210&lt;21,Analysis2!$AE$2,IF('Raw Data'!D210&lt;26,Analysis2!$AF$2,IF('Raw Data'!D210&gt;31,Analysis2!$AH$2,Analysis2!$AG$2)))</f>
        <v>26-30</v>
      </c>
    </row>
    <row r="211" spans="1:11" x14ac:dyDescent="0.3">
      <c r="A211" t="s">
        <v>231</v>
      </c>
      <c r="B211" t="s">
        <v>205</v>
      </c>
      <c r="C211" t="s">
        <v>15</v>
      </c>
      <c r="D211">
        <v>20</v>
      </c>
      <c r="E211">
        <v>2</v>
      </c>
      <c r="F211">
        <v>71</v>
      </c>
      <c r="G211">
        <v>0</v>
      </c>
      <c r="H211">
        <v>30</v>
      </c>
      <c r="I211" s="1">
        <v>0.56999999999999995</v>
      </c>
      <c r="J211">
        <f t="shared" si="3"/>
        <v>17.099999999999998</v>
      </c>
      <c r="K211" t="str">
        <f>IF(D211&lt;21,Analysis2!$AE$2,IF('Raw Data'!D211&lt;26,Analysis2!$AF$2,IF('Raw Data'!D211&gt;31,Analysis2!$AH$2,Analysis2!$AG$2)))</f>
        <v>16-20</v>
      </c>
    </row>
    <row r="212" spans="1:11" x14ac:dyDescent="0.3">
      <c r="A212" t="s">
        <v>232</v>
      </c>
      <c r="B212" t="s">
        <v>205</v>
      </c>
      <c r="C212" t="s">
        <v>17</v>
      </c>
      <c r="D212">
        <v>28</v>
      </c>
      <c r="E212">
        <v>3</v>
      </c>
      <c r="F212">
        <v>47</v>
      </c>
      <c r="G212">
        <v>0</v>
      </c>
      <c r="H212">
        <v>48</v>
      </c>
      <c r="I212" s="1">
        <v>0.85</v>
      </c>
      <c r="J212">
        <f t="shared" si="3"/>
        <v>40.799999999999997</v>
      </c>
      <c r="K212" t="str">
        <f>IF(D212&lt;21,Analysis2!$AE$2,IF('Raw Data'!D212&lt;26,Analysis2!$AF$2,IF('Raw Data'!D212&gt;31,Analysis2!$AH$2,Analysis2!$AG$2)))</f>
        <v>26-30</v>
      </c>
    </row>
    <row r="213" spans="1:11" x14ac:dyDescent="0.3">
      <c r="A213" t="s">
        <v>233</v>
      </c>
      <c r="B213" t="s">
        <v>205</v>
      </c>
      <c r="C213" t="s">
        <v>13</v>
      </c>
      <c r="D213">
        <v>25</v>
      </c>
      <c r="E213">
        <v>1</v>
      </c>
      <c r="F213">
        <v>16</v>
      </c>
      <c r="G213">
        <v>0</v>
      </c>
      <c r="H213">
        <v>11</v>
      </c>
      <c r="I213" s="1">
        <v>0.64</v>
      </c>
      <c r="J213">
        <f t="shared" si="3"/>
        <v>7.04</v>
      </c>
      <c r="K213" t="str">
        <f>IF(D213&lt;21,Analysis2!$AE$2,IF('Raw Data'!D213&lt;26,Analysis2!$AF$2,IF('Raw Data'!D213&gt;31,Analysis2!$AH$2,Analysis2!$AG$2)))</f>
        <v>21-25</v>
      </c>
    </row>
    <row r="214" spans="1:11" x14ac:dyDescent="0.3">
      <c r="A214" t="s">
        <v>234</v>
      </c>
      <c r="B214" t="s">
        <v>235</v>
      </c>
      <c r="C214" t="s">
        <v>17</v>
      </c>
      <c r="D214">
        <v>29</v>
      </c>
      <c r="E214">
        <v>38</v>
      </c>
      <c r="F214">
        <v>3409</v>
      </c>
      <c r="G214">
        <v>8</v>
      </c>
      <c r="H214">
        <v>2212</v>
      </c>
      <c r="I214" s="1">
        <v>0.82</v>
      </c>
      <c r="J214">
        <f t="shared" si="3"/>
        <v>1813.84</v>
      </c>
      <c r="K214" t="str">
        <f>IF(D214&lt;21,Analysis2!$AE$2,IF('Raw Data'!D214&lt;26,Analysis2!$AF$2,IF('Raw Data'!D214&gt;31,Analysis2!$AH$2,Analysis2!$AG$2)))</f>
        <v>26-30</v>
      </c>
    </row>
    <row r="215" spans="1:11" x14ac:dyDescent="0.3">
      <c r="A215" t="s">
        <v>236</v>
      </c>
      <c r="B215" t="s">
        <v>235</v>
      </c>
      <c r="C215" t="s">
        <v>17</v>
      </c>
      <c r="D215">
        <v>28</v>
      </c>
      <c r="E215">
        <v>38</v>
      </c>
      <c r="F215">
        <v>3399</v>
      </c>
      <c r="G215">
        <v>0</v>
      </c>
      <c r="H215">
        <v>2661</v>
      </c>
      <c r="I215" s="1">
        <v>0.79</v>
      </c>
      <c r="J215">
        <f t="shared" si="3"/>
        <v>2102.19</v>
      </c>
      <c r="K215" t="str">
        <f>IF(D215&lt;21,Analysis2!$AE$2,IF('Raw Data'!D215&lt;26,Analysis2!$AF$2,IF('Raw Data'!D215&gt;31,Analysis2!$AH$2,Analysis2!$AG$2)))</f>
        <v>26-30</v>
      </c>
    </row>
    <row r="216" spans="1:11" x14ac:dyDescent="0.3">
      <c r="A216" t="s">
        <v>237</v>
      </c>
      <c r="B216" t="s">
        <v>235</v>
      </c>
      <c r="C216" t="s">
        <v>15</v>
      </c>
      <c r="D216">
        <v>26</v>
      </c>
      <c r="E216">
        <v>38</v>
      </c>
      <c r="F216">
        <v>3050</v>
      </c>
      <c r="G216">
        <v>17</v>
      </c>
      <c r="H216">
        <v>506</v>
      </c>
      <c r="I216" s="1">
        <v>0.76</v>
      </c>
      <c r="J216">
        <f t="shared" si="3"/>
        <v>384.56</v>
      </c>
      <c r="K216" t="str">
        <f>IF(D216&lt;21,Analysis2!$AE$2,IF('Raw Data'!D216&lt;26,Analysis2!$AF$2,IF('Raw Data'!D216&gt;31,Analysis2!$AH$2,Analysis2!$AG$2)))</f>
        <v>26-30</v>
      </c>
    </row>
    <row r="217" spans="1:11" x14ac:dyDescent="0.3">
      <c r="A217" t="s">
        <v>238</v>
      </c>
      <c r="B217" t="s">
        <v>235</v>
      </c>
      <c r="C217" t="s">
        <v>13</v>
      </c>
      <c r="D217">
        <v>20</v>
      </c>
      <c r="E217">
        <v>35</v>
      </c>
      <c r="F217">
        <v>3150</v>
      </c>
      <c r="G217">
        <v>0</v>
      </c>
      <c r="H217">
        <v>1348</v>
      </c>
      <c r="I217" s="1">
        <v>0.81</v>
      </c>
      <c r="J217">
        <f t="shared" si="3"/>
        <v>1091.8800000000001</v>
      </c>
      <c r="K217" t="str">
        <f>IF(D217&lt;21,Analysis2!$AE$2,IF('Raw Data'!D217&lt;26,Analysis2!$AF$2,IF('Raw Data'!D217&gt;31,Analysis2!$AH$2,Analysis2!$AG$2)))</f>
        <v>16-20</v>
      </c>
    </row>
    <row r="218" spans="1:11" x14ac:dyDescent="0.3">
      <c r="A218" t="s">
        <v>239</v>
      </c>
      <c r="B218" t="s">
        <v>235</v>
      </c>
      <c r="C218" t="s">
        <v>11</v>
      </c>
      <c r="D218">
        <v>23</v>
      </c>
      <c r="E218">
        <v>36</v>
      </c>
      <c r="F218">
        <v>2847</v>
      </c>
      <c r="G218">
        <v>8</v>
      </c>
      <c r="H218">
        <v>1162</v>
      </c>
      <c r="I218" s="1">
        <v>0.68</v>
      </c>
      <c r="J218">
        <f t="shared" si="3"/>
        <v>790.16000000000008</v>
      </c>
      <c r="K218" t="str">
        <f>IF(D218&lt;21,Analysis2!$AE$2,IF('Raw Data'!D218&lt;26,Analysis2!$AF$2,IF('Raw Data'!D218&gt;31,Analysis2!$AH$2,Analysis2!$AG$2)))</f>
        <v>21-25</v>
      </c>
    </row>
    <row r="219" spans="1:11" x14ac:dyDescent="0.3">
      <c r="A219" t="s">
        <v>240</v>
      </c>
      <c r="B219" t="s">
        <v>235</v>
      </c>
      <c r="C219" t="s">
        <v>17</v>
      </c>
      <c r="D219">
        <v>28</v>
      </c>
      <c r="E219">
        <v>36</v>
      </c>
      <c r="F219">
        <v>2461</v>
      </c>
      <c r="G219">
        <v>2</v>
      </c>
      <c r="H219">
        <v>1630</v>
      </c>
      <c r="I219" s="1">
        <v>0.8</v>
      </c>
      <c r="J219">
        <f t="shared" si="3"/>
        <v>1304</v>
      </c>
      <c r="K219" t="str">
        <f>IF(D219&lt;21,Analysis2!$AE$2,IF('Raw Data'!D219&lt;26,Analysis2!$AF$2,IF('Raw Data'!D219&gt;31,Analysis2!$AH$2,Analysis2!$AG$2)))</f>
        <v>26-30</v>
      </c>
    </row>
    <row r="220" spans="1:11" x14ac:dyDescent="0.3">
      <c r="A220" t="s">
        <v>241</v>
      </c>
      <c r="B220" t="s">
        <v>235</v>
      </c>
      <c r="C220" t="s">
        <v>11</v>
      </c>
      <c r="D220">
        <v>24</v>
      </c>
      <c r="E220">
        <v>29</v>
      </c>
      <c r="F220">
        <v>2428</v>
      </c>
      <c r="G220">
        <v>1</v>
      </c>
      <c r="H220">
        <v>1462</v>
      </c>
      <c r="I220" s="1">
        <v>0.83</v>
      </c>
      <c r="J220">
        <f t="shared" si="3"/>
        <v>1213.46</v>
      </c>
      <c r="K220" t="str">
        <f>IF(D220&lt;21,Analysis2!$AE$2,IF('Raw Data'!D220&lt;26,Analysis2!$AF$2,IF('Raw Data'!D220&gt;31,Analysis2!$AH$2,Analysis2!$AG$2)))</f>
        <v>21-25</v>
      </c>
    </row>
    <row r="221" spans="1:11" x14ac:dyDescent="0.3">
      <c r="A221" t="s">
        <v>242</v>
      </c>
      <c r="B221" t="s">
        <v>235</v>
      </c>
      <c r="C221" t="s">
        <v>11</v>
      </c>
      <c r="D221">
        <v>30</v>
      </c>
      <c r="E221">
        <v>35</v>
      </c>
      <c r="F221">
        <v>2393</v>
      </c>
      <c r="G221">
        <v>4</v>
      </c>
      <c r="H221">
        <v>1495</v>
      </c>
      <c r="I221" s="1">
        <v>0.79</v>
      </c>
      <c r="J221">
        <f t="shared" si="3"/>
        <v>1181.05</v>
      </c>
      <c r="K221" t="str">
        <f>IF(D221&lt;21,Analysis2!$AE$2,IF('Raw Data'!D221&lt;26,Analysis2!$AF$2,IF('Raw Data'!D221&gt;31,Analysis2!$AH$2,Analysis2!$AG$2)))</f>
        <v>26-30</v>
      </c>
    </row>
    <row r="222" spans="1:11" x14ac:dyDescent="0.3">
      <c r="A222" t="s">
        <v>243</v>
      </c>
      <c r="B222" t="s">
        <v>235</v>
      </c>
      <c r="C222" t="s">
        <v>11</v>
      </c>
      <c r="D222">
        <v>23</v>
      </c>
      <c r="E222">
        <v>30</v>
      </c>
      <c r="F222">
        <v>2360</v>
      </c>
      <c r="G222">
        <v>6</v>
      </c>
      <c r="H222">
        <v>1057</v>
      </c>
      <c r="I222" s="1">
        <v>0.67</v>
      </c>
      <c r="J222">
        <f t="shared" si="3"/>
        <v>708.19</v>
      </c>
      <c r="K222" t="str">
        <f>IF(D222&lt;21,Analysis2!$AE$2,IF('Raw Data'!D222&lt;26,Analysis2!$AF$2,IF('Raw Data'!D222&gt;31,Analysis2!$AH$2,Analysis2!$AG$2)))</f>
        <v>21-25</v>
      </c>
    </row>
    <row r="223" spans="1:11" x14ac:dyDescent="0.3">
      <c r="A223" t="s">
        <v>244</v>
      </c>
      <c r="B223" t="s">
        <v>235</v>
      </c>
      <c r="C223" t="s">
        <v>17</v>
      </c>
      <c r="D223">
        <v>28</v>
      </c>
      <c r="E223">
        <v>25</v>
      </c>
      <c r="F223">
        <v>2185</v>
      </c>
      <c r="G223">
        <v>1</v>
      </c>
      <c r="H223">
        <v>1555</v>
      </c>
      <c r="I223" s="1">
        <v>0.88</v>
      </c>
      <c r="J223">
        <f t="shared" si="3"/>
        <v>1368.4</v>
      </c>
      <c r="K223" t="str">
        <f>IF(D223&lt;21,Analysis2!$AE$2,IF('Raw Data'!D223&lt;26,Analysis2!$AF$2,IF('Raw Data'!D223&gt;31,Analysis2!$AH$2,Analysis2!$AG$2)))</f>
        <v>26-30</v>
      </c>
    </row>
    <row r="224" spans="1:11" x14ac:dyDescent="0.3">
      <c r="A224" t="s">
        <v>245</v>
      </c>
      <c r="B224" t="s">
        <v>235</v>
      </c>
      <c r="C224" t="s">
        <v>17</v>
      </c>
      <c r="D224">
        <v>20</v>
      </c>
      <c r="E224">
        <v>27</v>
      </c>
      <c r="F224">
        <v>2075</v>
      </c>
      <c r="G224">
        <v>1</v>
      </c>
      <c r="H224">
        <v>1259</v>
      </c>
      <c r="I224" s="1">
        <v>0.87</v>
      </c>
      <c r="J224">
        <f t="shared" si="3"/>
        <v>1095.33</v>
      </c>
      <c r="K224" t="str">
        <f>IF(D224&lt;21,Analysis2!$AE$2,IF('Raw Data'!D224&lt;26,Analysis2!$AF$2,IF('Raw Data'!D224&gt;31,Analysis2!$AH$2,Analysis2!$AG$2)))</f>
        <v>16-20</v>
      </c>
    </row>
    <row r="225" spans="1:11" x14ac:dyDescent="0.3">
      <c r="A225" t="s">
        <v>246</v>
      </c>
      <c r="B225" t="s">
        <v>235</v>
      </c>
      <c r="C225" t="s">
        <v>11</v>
      </c>
      <c r="D225">
        <v>21</v>
      </c>
      <c r="E225">
        <v>27</v>
      </c>
      <c r="F225">
        <v>1340</v>
      </c>
      <c r="G225">
        <v>1</v>
      </c>
      <c r="H225">
        <v>467</v>
      </c>
      <c r="I225" s="1">
        <v>0.72</v>
      </c>
      <c r="J225">
        <f t="shared" si="3"/>
        <v>336.24</v>
      </c>
      <c r="K225" t="str">
        <f>IF(D225&lt;21,Analysis2!$AE$2,IF('Raw Data'!D225&lt;26,Analysis2!$AF$2,IF('Raw Data'!D225&gt;31,Analysis2!$AH$2,Analysis2!$AG$2)))</f>
        <v>21-25</v>
      </c>
    </row>
    <row r="226" spans="1:11" x14ac:dyDescent="0.3">
      <c r="A226" t="s">
        <v>247</v>
      </c>
      <c r="B226" t="s">
        <v>235</v>
      </c>
      <c r="C226" t="s">
        <v>11</v>
      </c>
      <c r="D226">
        <v>29</v>
      </c>
      <c r="E226">
        <v>26</v>
      </c>
      <c r="F226">
        <v>1288</v>
      </c>
      <c r="G226">
        <v>7</v>
      </c>
      <c r="H226">
        <v>573</v>
      </c>
      <c r="I226" s="1">
        <v>0.75</v>
      </c>
      <c r="J226">
        <f t="shared" si="3"/>
        <v>429.75</v>
      </c>
      <c r="K226" t="str">
        <f>IF(D226&lt;21,Analysis2!$AE$2,IF('Raw Data'!D226&lt;26,Analysis2!$AF$2,IF('Raw Data'!D226&gt;31,Analysis2!$AH$2,Analysis2!$AG$2)))</f>
        <v>26-30</v>
      </c>
    </row>
    <row r="227" spans="1:11" x14ac:dyDescent="0.3">
      <c r="A227" t="s">
        <v>248</v>
      </c>
      <c r="B227" t="s">
        <v>235</v>
      </c>
      <c r="C227" t="s">
        <v>17</v>
      </c>
      <c r="D227">
        <v>26</v>
      </c>
      <c r="E227">
        <v>15</v>
      </c>
      <c r="F227">
        <v>1204</v>
      </c>
      <c r="G227">
        <v>1</v>
      </c>
      <c r="H227">
        <v>665</v>
      </c>
      <c r="I227" s="1">
        <v>0.85</v>
      </c>
      <c r="J227">
        <f t="shared" si="3"/>
        <v>565.25</v>
      </c>
      <c r="K227" t="str">
        <f>IF(D227&lt;21,Analysis2!$AE$2,IF('Raw Data'!D227&lt;26,Analysis2!$AF$2,IF('Raw Data'!D227&gt;31,Analysis2!$AH$2,Analysis2!$AG$2)))</f>
        <v>26-30</v>
      </c>
    </row>
    <row r="228" spans="1:11" x14ac:dyDescent="0.3">
      <c r="A228" t="s">
        <v>249</v>
      </c>
      <c r="B228" t="s">
        <v>235</v>
      </c>
      <c r="C228" t="s">
        <v>11</v>
      </c>
      <c r="D228">
        <v>26</v>
      </c>
      <c r="E228">
        <v>22</v>
      </c>
      <c r="F228">
        <v>1156</v>
      </c>
      <c r="G228">
        <v>3</v>
      </c>
      <c r="H228">
        <v>328</v>
      </c>
      <c r="I228" s="1">
        <v>0.74</v>
      </c>
      <c r="J228">
        <f t="shared" si="3"/>
        <v>242.72</v>
      </c>
      <c r="K228" t="str">
        <f>IF(D228&lt;21,Analysis2!$AE$2,IF('Raw Data'!D228&lt;26,Analysis2!$AF$2,IF('Raw Data'!D228&gt;31,Analysis2!$AH$2,Analysis2!$AG$2)))</f>
        <v>26-30</v>
      </c>
    </row>
    <row r="229" spans="1:11" x14ac:dyDescent="0.3">
      <c r="A229" t="s">
        <v>250</v>
      </c>
      <c r="B229" t="s">
        <v>235</v>
      </c>
      <c r="C229" t="s">
        <v>17</v>
      </c>
      <c r="D229">
        <v>24</v>
      </c>
      <c r="E229">
        <v>17</v>
      </c>
      <c r="F229">
        <v>1132</v>
      </c>
      <c r="G229">
        <v>0</v>
      </c>
      <c r="H229">
        <v>757</v>
      </c>
      <c r="I229" s="1">
        <v>0.86</v>
      </c>
      <c r="J229">
        <f t="shared" si="3"/>
        <v>651.02</v>
      </c>
      <c r="K229" t="str">
        <f>IF(D229&lt;21,Analysis2!$AE$2,IF('Raw Data'!D229&lt;26,Analysis2!$AF$2,IF('Raw Data'!D229&gt;31,Analysis2!$AH$2,Analysis2!$AG$2)))</f>
        <v>21-25</v>
      </c>
    </row>
    <row r="230" spans="1:11" x14ac:dyDescent="0.3">
      <c r="A230" t="s">
        <v>251</v>
      </c>
      <c r="B230" t="s">
        <v>235</v>
      </c>
      <c r="C230" t="s">
        <v>11</v>
      </c>
      <c r="D230">
        <v>20</v>
      </c>
      <c r="E230">
        <v>13</v>
      </c>
      <c r="F230">
        <v>461</v>
      </c>
      <c r="G230">
        <v>0</v>
      </c>
      <c r="H230">
        <v>206</v>
      </c>
      <c r="I230" s="1">
        <v>0.88</v>
      </c>
      <c r="J230">
        <f t="shared" si="3"/>
        <v>181.28</v>
      </c>
      <c r="K230" t="str">
        <f>IF(D230&lt;21,Analysis2!$AE$2,IF('Raw Data'!D230&lt;26,Analysis2!$AF$2,IF('Raw Data'!D230&gt;31,Analysis2!$AH$2,Analysis2!$AG$2)))</f>
        <v>16-20</v>
      </c>
    </row>
    <row r="231" spans="1:11" x14ac:dyDescent="0.3">
      <c r="A231" t="s">
        <v>252</v>
      </c>
      <c r="B231" t="s">
        <v>235</v>
      </c>
      <c r="C231" t="s">
        <v>11</v>
      </c>
      <c r="D231">
        <v>35</v>
      </c>
      <c r="E231">
        <v>16</v>
      </c>
      <c r="F231">
        <v>427</v>
      </c>
      <c r="G231">
        <v>0</v>
      </c>
      <c r="H231">
        <v>391</v>
      </c>
      <c r="I231" s="1">
        <v>0.74</v>
      </c>
      <c r="J231">
        <f t="shared" si="3"/>
        <v>289.33999999999997</v>
      </c>
      <c r="K231" t="str">
        <f>IF(D231&lt;21,Analysis2!$AE$2,IF('Raw Data'!D231&lt;26,Analysis2!$AF$2,IF('Raw Data'!D231&gt;31,Analysis2!$AH$2,Analysis2!$AG$2)))</f>
        <v>31+</v>
      </c>
    </row>
    <row r="232" spans="1:11" x14ac:dyDescent="0.3">
      <c r="A232" t="s">
        <v>253</v>
      </c>
      <c r="B232" t="s">
        <v>235</v>
      </c>
      <c r="C232" t="s">
        <v>13</v>
      </c>
      <c r="D232">
        <v>33</v>
      </c>
      <c r="E232">
        <v>3</v>
      </c>
      <c r="F232">
        <v>270</v>
      </c>
      <c r="G232">
        <v>0</v>
      </c>
      <c r="H232">
        <v>94</v>
      </c>
      <c r="I232" s="1">
        <v>0.87</v>
      </c>
      <c r="J232">
        <f t="shared" si="3"/>
        <v>81.78</v>
      </c>
      <c r="K232" t="str">
        <f>IF(D232&lt;21,Analysis2!$AE$2,IF('Raw Data'!D232&lt;26,Analysis2!$AF$2,IF('Raw Data'!D232&gt;31,Analysis2!$AH$2,Analysis2!$AG$2)))</f>
        <v>31+</v>
      </c>
    </row>
    <row r="233" spans="1:11" x14ac:dyDescent="0.3">
      <c r="A233" t="s">
        <v>254</v>
      </c>
      <c r="B233" t="s">
        <v>235</v>
      </c>
      <c r="C233" t="s">
        <v>17</v>
      </c>
      <c r="D233">
        <v>31</v>
      </c>
      <c r="E233">
        <v>2</v>
      </c>
      <c r="F233">
        <v>113</v>
      </c>
      <c r="G233">
        <v>0</v>
      </c>
      <c r="H233">
        <v>56</v>
      </c>
      <c r="I233" s="1">
        <v>0.82</v>
      </c>
      <c r="J233">
        <f t="shared" si="3"/>
        <v>45.919999999999995</v>
      </c>
      <c r="K233" t="str">
        <f>IF(D233&lt;21,Analysis2!$AE$2,IF('Raw Data'!D233&lt;26,Analysis2!$AF$2,IF('Raw Data'!D233&gt;31,Analysis2!$AH$2,Analysis2!$AG$2)))</f>
        <v>26-30</v>
      </c>
    </row>
    <row r="234" spans="1:11" x14ac:dyDescent="0.3">
      <c r="A234" t="s">
        <v>255</v>
      </c>
      <c r="B234" t="s">
        <v>235</v>
      </c>
      <c r="C234" t="s">
        <v>11</v>
      </c>
      <c r="D234">
        <v>20</v>
      </c>
      <c r="E234">
        <v>14</v>
      </c>
      <c r="F234">
        <v>355</v>
      </c>
      <c r="G234">
        <v>0</v>
      </c>
      <c r="H234">
        <v>117</v>
      </c>
      <c r="I234" s="1">
        <v>0.74</v>
      </c>
      <c r="J234">
        <f t="shared" si="3"/>
        <v>86.58</v>
      </c>
      <c r="K234" t="str">
        <f>IF(D234&lt;21,Analysis2!$AE$2,IF('Raw Data'!D234&lt;26,Analysis2!$AF$2,IF('Raw Data'!D234&gt;31,Analysis2!$AH$2,Analysis2!$AG$2)))</f>
        <v>16-20</v>
      </c>
    </row>
    <row r="235" spans="1:11" x14ac:dyDescent="0.3">
      <c r="A235" t="s">
        <v>256</v>
      </c>
      <c r="B235" t="s">
        <v>235</v>
      </c>
      <c r="C235" t="s">
        <v>17</v>
      </c>
      <c r="D235">
        <v>19</v>
      </c>
      <c r="E235">
        <v>1</v>
      </c>
      <c r="F235">
        <v>38</v>
      </c>
      <c r="G235">
        <v>0</v>
      </c>
      <c r="H235">
        <v>23</v>
      </c>
      <c r="I235" s="1">
        <v>0.74</v>
      </c>
      <c r="J235">
        <f t="shared" si="3"/>
        <v>17.02</v>
      </c>
      <c r="K235" t="str">
        <f>IF(D235&lt;21,Analysis2!$AE$2,IF('Raw Data'!D235&lt;26,Analysis2!$AF$2,IF('Raw Data'!D235&gt;31,Analysis2!$AH$2,Analysis2!$AG$2)))</f>
        <v>16-20</v>
      </c>
    </row>
    <row r="236" spans="1:11" x14ac:dyDescent="0.3">
      <c r="A236" t="s">
        <v>257</v>
      </c>
      <c r="B236" t="s">
        <v>235</v>
      </c>
      <c r="C236" t="s">
        <v>17</v>
      </c>
      <c r="D236">
        <v>20</v>
      </c>
      <c r="E236">
        <v>2</v>
      </c>
      <c r="F236">
        <v>33</v>
      </c>
      <c r="G236">
        <v>0</v>
      </c>
      <c r="H236">
        <v>19</v>
      </c>
      <c r="I236" s="1">
        <v>0.84</v>
      </c>
      <c r="J236">
        <f t="shared" si="3"/>
        <v>15.959999999999999</v>
      </c>
      <c r="K236" t="str">
        <f>IF(D236&lt;21,Analysis2!$AE$2,IF('Raw Data'!D236&lt;26,Analysis2!$AF$2,IF('Raw Data'!D236&gt;31,Analysis2!$AH$2,Analysis2!$AG$2)))</f>
        <v>16-20</v>
      </c>
    </row>
    <row r="237" spans="1:11" x14ac:dyDescent="0.3">
      <c r="A237" t="s">
        <v>258</v>
      </c>
      <c r="B237" t="s">
        <v>259</v>
      </c>
      <c r="C237" t="s">
        <v>17</v>
      </c>
      <c r="D237">
        <v>27</v>
      </c>
      <c r="E237">
        <v>35</v>
      </c>
      <c r="F237">
        <v>2991</v>
      </c>
      <c r="G237">
        <v>3</v>
      </c>
      <c r="H237">
        <v>1835</v>
      </c>
      <c r="I237" s="1">
        <v>0.89</v>
      </c>
      <c r="J237">
        <f t="shared" si="3"/>
        <v>1633.15</v>
      </c>
      <c r="K237" t="str">
        <f>IF(D237&lt;21,Analysis2!$AE$2,IF('Raw Data'!D237&lt;26,Analysis2!$AF$2,IF('Raw Data'!D237&gt;31,Analysis2!$AH$2,Analysis2!$AG$2)))</f>
        <v>26-30</v>
      </c>
    </row>
    <row r="238" spans="1:11" x14ac:dyDescent="0.3">
      <c r="A238" t="s">
        <v>260</v>
      </c>
      <c r="B238" t="s">
        <v>259</v>
      </c>
      <c r="C238" t="s">
        <v>15</v>
      </c>
      <c r="D238">
        <v>23</v>
      </c>
      <c r="E238">
        <v>34</v>
      </c>
      <c r="F238">
        <v>2861</v>
      </c>
      <c r="G238">
        <v>7</v>
      </c>
      <c r="H238">
        <v>772</v>
      </c>
      <c r="I238" s="1">
        <v>0.69</v>
      </c>
      <c r="J238">
        <f t="shared" si="3"/>
        <v>532.67999999999995</v>
      </c>
      <c r="K238" t="str">
        <f>IF(D238&lt;21,Analysis2!$AE$2,IF('Raw Data'!D238&lt;26,Analysis2!$AF$2,IF('Raw Data'!D238&gt;31,Analysis2!$AH$2,Analysis2!$AG$2)))</f>
        <v>21-25</v>
      </c>
    </row>
    <row r="239" spans="1:11" x14ac:dyDescent="0.3">
      <c r="A239" t="s">
        <v>261</v>
      </c>
      <c r="B239" t="s">
        <v>259</v>
      </c>
      <c r="C239" t="s">
        <v>15</v>
      </c>
      <c r="D239">
        <v>23</v>
      </c>
      <c r="E239">
        <v>33</v>
      </c>
      <c r="F239">
        <v>2871</v>
      </c>
      <c r="G239">
        <v>16</v>
      </c>
      <c r="H239">
        <v>669</v>
      </c>
      <c r="I239" s="1">
        <v>0.72</v>
      </c>
      <c r="J239">
        <f t="shared" si="3"/>
        <v>481.68</v>
      </c>
      <c r="K239" t="str">
        <f>IF(D239&lt;21,Analysis2!$AE$2,IF('Raw Data'!D239&lt;26,Analysis2!$AF$2,IF('Raw Data'!D239&gt;31,Analysis2!$AH$2,Analysis2!$AG$2)))</f>
        <v>21-25</v>
      </c>
    </row>
    <row r="240" spans="1:11" x14ac:dyDescent="0.3">
      <c r="A240" t="s">
        <v>262</v>
      </c>
      <c r="B240" t="s">
        <v>259</v>
      </c>
      <c r="C240" t="s">
        <v>13</v>
      </c>
      <c r="D240">
        <v>26</v>
      </c>
      <c r="E240">
        <v>31</v>
      </c>
      <c r="F240">
        <v>2742</v>
      </c>
      <c r="G240">
        <v>0</v>
      </c>
      <c r="H240">
        <v>1152</v>
      </c>
      <c r="I240" s="1">
        <v>0.66</v>
      </c>
      <c r="J240">
        <f t="shared" si="3"/>
        <v>760.32</v>
      </c>
      <c r="K240" t="str">
        <f>IF(D240&lt;21,Analysis2!$AE$2,IF('Raw Data'!D240&lt;26,Analysis2!$AF$2,IF('Raw Data'!D240&gt;31,Analysis2!$AH$2,Analysis2!$AG$2)))</f>
        <v>26-30</v>
      </c>
    </row>
    <row r="241" spans="1:11" x14ac:dyDescent="0.3">
      <c r="A241" t="s">
        <v>263</v>
      </c>
      <c r="B241" t="s">
        <v>259</v>
      </c>
      <c r="C241" t="s">
        <v>17</v>
      </c>
      <c r="D241">
        <v>27</v>
      </c>
      <c r="E241">
        <v>30</v>
      </c>
      <c r="F241">
        <v>2681</v>
      </c>
      <c r="G241">
        <v>0</v>
      </c>
      <c r="H241">
        <v>1690</v>
      </c>
      <c r="I241" s="1">
        <v>0.73</v>
      </c>
      <c r="J241">
        <f t="shared" si="3"/>
        <v>1233.7</v>
      </c>
      <c r="K241" t="str">
        <f>IF(D241&lt;21,Analysis2!$AE$2,IF('Raw Data'!D241&lt;26,Analysis2!$AF$2,IF('Raw Data'!D241&gt;31,Analysis2!$AH$2,Analysis2!$AG$2)))</f>
        <v>26-30</v>
      </c>
    </row>
    <row r="242" spans="1:11" x14ac:dyDescent="0.3">
      <c r="A242" t="s">
        <v>264</v>
      </c>
      <c r="B242" t="s">
        <v>259</v>
      </c>
      <c r="C242" t="s">
        <v>17</v>
      </c>
      <c r="D242">
        <v>22</v>
      </c>
      <c r="E242">
        <v>31</v>
      </c>
      <c r="F242">
        <v>2685</v>
      </c>
      <c r="G242">
        <v>0</v>
      </c>
      <c r="H242">
        <v>1302</v>
      </c>
      <c r="I242" s="1">
        <v>0.85</v>
      </c>
      <c r="J242">
        <f t="shared" si="3"/>
        <v>1106.7</v>
      </c>
      <c r="K242" t="str">
        <f>IF(D242&lt;21,Analysis2!$AE$2,IF('Raw Data'!D242&lt;26,Analysis2!$AF$2,IF('Raw Data'!D242&gt;31,Analysis2!$AH$2,Analysis2!$AG$2)))</f>
        <v>21-25</v>
      </c>
    </row>
    <row r="243" spans="1:11" x14ac:dyDescent="0.3">
      <c r="A243" t="s">
        <v>265</v>
      </c>
      <c r="B243" t="s">
        <v>259</v>
      </c>
      <c r="C243" t="s">
        <v>11</v>
      </c>
      <c r="D243">
        <v>27</v>
      </c>
      <c r="E243">
        <v>29</v>
      </c>
      <c r="F243">
        <v>2443</v>
      </c>
      <c r="G243">
        <v>2</v>
      </c>
      <c r="H243">
        <v>1332</v>
      </c>
      <c r="I243" s="1">
        <v>0.86</v>
      </c>
      <c r="J243">
        <f t="shared" si="3"/>
        <v>1145.52</v>
      </c>
      <c r="K243" t="str">
        <f>IF(D243&lt;21,Analysis2!$AE$2,IF('Raw Data'!D243&lt;26,Analysis2!$AF$2,IF('Raw Data'!D243&gt;31,Analysis2!$AH$2,Analysis2!$AG$2)))</f>
        <v>26-30</v>
      </c>
    </row>
    <row r="244" spans="1:11" x14ac:dyDescent="0.3">
      <c r="A244" t="s">
        <v>266</v>
      </c>
      <c r="B244" t="s">
        <v>259</v>
      </c>
      <c r="C244" t="s">
        <v>17</v>
      </c>
      <c r="D244">
        <v>23</v>
      </c>
      <c r="E244">
        <v>28</v>
      </c>
      <c r="F244">
        <v>2287</v>
      </c>
      <c r="G244">
        <v>1</v>
      </c>
      <c r="H244">
        <v>1200</v>
      </c>
      <c r="I244" s="1">
        <v>0.79</v>
      </c>
      <c r="J244">
        <f t="shared" si="3"/>
        <v>948</v>
      </c>
      <c r="K244" t="str">
        <f>IF(D244&lt;21,Analysis2!$AE$2,IF('Raw Data'!D244&lt;26,Analysis2!$AF$2,IF('Raw Data'!D244&gt;31,Analysis2!$AH$2,Analysis2!$AG$2)))</f>
        <v>21-25</v>
      </c>
    </row>
    <row r="245" spans="1:11" x14ac:dyDescent="0.3">
      <c r="A245" t="s">
        <v>267</v>
      </c>
      <c r="B245" t="s">
        <v>259</v>
      </c>
      <c r="C245" t="s">
        <v>11</v>
      </c>
      <c r="D245">
        <v>30</v>
      </c>
      <c r="E245">
        <v>36</v>
      </c>
      <c r="F245">
        <v>2253</v>
      </c>
      <c r="G245">
        <v>6</v>
      </c>
      <c r="H245">
        <v>947</v>
      </c>
      <c r="I245" s="1">
        <v>0.79</v>
      </c>
      <c r="J245">
        <f t="shared" si="3"/>
        <v>748.13</v>
      </c>
      <c r="K245" t="str">
        <f>IF(D245&lt;21,Analysis2!$AE$2,IF('Raw Data'!D245&lt;26,Analysis2!$AF$2,IF('Raw Data'!D245&gt;31,Analysis2!$AH$2,Analysis2!$AG$2)))</f>
        <v>26-30</v>
      </c>
    </row>
    <row r="246" spans="1:11" x14ac:dyDescent="0.3">
      <c r="A246" t="s">
        <v>268</v>
      </c>
      <c r="B246" t="s">
        <v>259</v>
      </c>
      <c r="C246" t="s">
        <v>11</v>
      </c>
      <c r="D246">
        <v>29</v>
      </c>
      <c r="E246">
        <v>24</v>
      </c>
      <c r="F246">
        <v>2051</v>
      </c>
      <c r="G246">
        <v>0</v>
      </c>
      <c r="H246">
        <v>1048</v>
      </c>
      <c r="I246" s="1">
        <v>0.86</v>
      </c>
      <c r="J246">
        <f t="shared" si="3"/>
        <v>901.28</v>
      </c>
      <c r="K246" t="str">
        <f>IF(D246&lt;21,Analysis2!$AE$2,IF('Raw Data'!D246&lt;26,Analysis2!$AF$2,IF('Raw Data'!D246&gt;31,Analysis2!$AH$2,Analysis2!$AG$2)))</f>
        <v>26-30</v>
      </c>
    </row>
    <row r="247" spans="1:11" x14ac:dyDescent="0.3">
      <c r="A247" t="s">
        <v>269</v>
      </c>
      <c r="B247" t="s">
        <v>259</v>
      </c>
      <c r="C247" t="s">
        <v>17</v>
      </c>
      <c r="D247">
        <v>25</v>
      </c>
      <c r="E247">
        <v>24</v>
      </c>
      <c r="F247">
        <v>1937</v>
      </c>
      <c r="G247">
        <v>2</v>
      </c>
      <c r="H247">
        <v>1227</v>
      </c>
      <c r="I247" s="1">
        <v>0.91</v>
      </c>
      <c r="J247">
        <f t="shared" si="3"/>
        <v>1116.57</v>
      </c>
      <c r="K247" t="str">
        <f>IF(D247&lt;21,Analysis2!$AE$2,IF('Raw Data'!D247&lt;26,Analysis2!$AF$2,IF('Raw Data'!D247&gt;31,Analysis2!$AH$2,Analysis2!$AG$2)))</f>
        <v>21-25</v>
      </c>
    </row>
    <row r="248" spans="1:11" x14ac:dyDescent="0.3">
      <c r="A248" t="s">
        <v>270</v>
      </c>
      <c r="B248" t="s">
        <v>259</v>
      </c>
      <c r="C248" t="s">
        <v>15</v>
      </c>
      <c r="D248">
        <v>29</v>
      </c>
      <c r="E248">
        <v>23</v>
      </c>
      <c r="F248">
        <v>1764</v>
      </c>
      <c r="G248">
        <v>6</v>
      </c>
      <c r="H248">
        <v>1111</v>
      </c>
      <c r="I248" s="1">
        <v>0.79</v>
      </c>
      <c r="J248">
        <f t="shared" si="3"/>
        <v>877.69</v>
      </c>
      <c r="K248" t="str">
        <f>IF(D248&lt;21,Analysis2!$AE$2,IF('Raw Data'!D248&lt;26,Analysis2!$AF$2,IF('Raw Data'!D248&gt;31,Analysis2!$AH$2,Analysis2!$AG$2)))</f>
        <v>26-30</v>
      </c>
    </row>
    <row r="249" spans="1:11" x14ac:dyDescent="0.3">
      <c r="A249" t="s">
        <v>271</v>
      </c>
      <c r="B249" t="s">
        <v>259</v>
      </c>
      <c r="C249" t="s">
        <v>17</v>
      </c>
      <c r="D249">
        <v>31</v>
      </c>
      <c r="E249">
        <v>25</v>
      </c>
      <c r="F249">
        <v>1613</v>
      </c>
      <c r="G249">
        <v>0</v>
      </c>
      <c r="H249">
        <v>766</v>
      </c>
      <c r="I249" s="1">
        <v>0.82</v>
      </c>
      <c r="J249">
        <f t="shared" si="3"/>
        <v>628.12</v>
      </c>
      <c r="K249" t="str">
        <f>IF(D249&lt;21,Analysis2!$AE$2,IF('Raw Data'!D249&lt;26,Analysis2!$AF$2,IF('Raw Data'!D249&gt;31,Analysis2!$AH$2,Analysis2!$AG$2)))</f>
        <v>26-30</v>
      </c>
    </row>
    <row r="250" spans="1:11" x14ac:dyDescent="0.3">
      <c r="A250" t="s">
        <v>272</v>
      </c>
      <c r="B250" t="s">
        <v>259</v>
      </c>
      <c r="C250" t="s">
        <v>11</v>
      </c>
      <c r="D250">
        <v>27</v>
      </c>
      <c r="E250">
        <v>28</v>
      </c>
      <c r="F250">
        <v>1570</v>
      </c>
      <c r="G250">
        <v>0</v>
      </c>
      <c r="H250">
        <v>901</v>
      </c>
      <c r="I250" s="1">
        <v>0.83</v>
      </c>
      <c r="J250">
        <f t="shared" si="3"/>
        <v>747.82999999999993</v>
      </c>
      <c r="K250" t="str">
        <f>IF(D250&lt;21,Analysis2!$AE$2,IF('Raw Data'!D250&lt;26,Analysis2!$AF$2,IF('Raw Data'!D250&gt;31,Analysis2!$AH$2,Analysis2!$AG$2)))</f>
        <v>26-30</v>
      </c>
    </row>
    <row r="251" spans="1:11" x14ac:dyDescent="0.3">
      <c r="A251" t="s">
        <v>273</v>
      </c>
      <c r="B251" t="s">
        <v>259</v>
      </c>
      <c r="C251" t="s">
        <v>15</v>
      </c>
      <c r="D251">
        <v>24</v>
      </c>
      <c r="E251">
        <v>30</v>
      </c>
      <c r="F251">
        <v>1542</v>
      </c>
      <c r="G251">
        <v>1</v>
      </c>
      <c r="H251">
        <v>688</v>
      </c>
      <c r="I251" s="1">
        <v>0.77</v>
      </c>
      <c r="J251">
        <f t="shared" si="3"/>
        <v>529.76</v>
      </c>
      <c r="K251" t="str">
        <f>IF(D251&lt;21,Analysis2!$AE$2,IF('Raw Data'!D251&lt;26,Analysis2!$AF$2,IF('Raw Data'!D251&gt;31,Analysis2!$AH$2,Analysis2!$AG$2)))</f>
        <v>21-25</v>
      </c>
    </row>
    <row r="252" spans="1:11" x14ac:dyDescent="0.3">
      <c r="A252" t="s">
        <v>274</v>
      </c>
      <c r="B252" t="s">
        <v>259</v>
      </c>
      <c r="C252" t="s">
        <v>11</v>
      </c>
      <c r="D252">
        <v>22</v>
      </c>
      <c r="E252">
        <v>25</v>
      </c>
      <c r="F252">
        <v>1423</v>
      </c>
      <c r="G252">
        <v>0</v>
      </c>
      <c r="H252">
        <v>684</v>
      </c>
      <c r="I252" s="1">
        <v>0.84</v>
      </c>
      <c r="J252">
        <f t="shared" si="3"/>
        <v>574.55999999999995</v>
      </c>
      <c r="K252" t="str">
        <f>IF(D252&lt;21,Analysis2!$AE$2,IF('Raw Data'!D252&lt;26,Analysis2!$AF$2,IF('Raw Data'!D252&gt;31,Analysis2!$AH$2,Analysis2!$AG$2)))</f>
        <v>21-25</v>
      </c>
    </row>
    <row r="253" spans="1:11" x14ac:dyDescent="0.3">
      <c r="A253" t="s">
        <v>275</v>
      </c>
      <c r="B253" t="s">
        <v>259</v>
      </c>
      <c r="C253" t="s">
        <v>13</v>
      </c>
      <c r="D253">
        <v>30</v>
      </c>
      <c r="E253">
        <v>7</v>
      </c>
      <c r="F253">
        <v>630</v>
      </c>
      <c r="G253">
        <v>0</v>
      </c>
      <c r="H253">
        <v>199</v>
      </c>
      <c r="I253" s="1">
        <v>0.71</v>
      </c>
      <c r="J253">
        <f t="shared" si="3"/>
        <v>141.29</v>
      </c>
      <c r="K253" t="str">
        <f>IF(D253&lt;21,Analysis2!$AE$2,IF('Raw Data'!D253&lt;26,Analysis2!$AF$2,IF('Raw Data'!D253&gt;31,Analysis2!$AH$2,Analysis2!$AG$2)))</f>
        <v>26-30</v>
      </c>
    </row>
    <row r="254" spans="1:11" x14ac:dyDescent="0.3">
      <c r="A254" t="s">
        <v>276</v>
      </c>
      <c r="B254" t="s">
        <v>259</v>
      </c>
      <c r="C254" t="s">
        <v>11</v>
      </c>
      <c r="D254">
        <v>27</v>
      </c>
      <c r="E254">
        <v>12</v>
      </c>
      <c r="F254">
        <v>455</v>
      </c>
      <c r="G254">
        <v>1</v>
      </c>
      <c r="H254">
        <v>272</v>
      </c>
      <c r="I254" s="1">
        <v>0.79</v>
      </c>
      <c r="J254">
        <f t="shared" si="3"/>
        <v>214.88</v>
      </c>
      <c r="K254" t="str">
        <f>IF(D254&lt;21,Analysis2!$AE$2,IF('Raw Data'!D254&lt;26,Analysis2!$AF$2,IF('Raw Data'!D254&gt;31,Analysis2!$AH$2,Analysis2!$AG$2)))</f>
        <v>26-30</v>
      </c>
    </row>
    <row r="255" spans="1:11" x14ac:dyDescent="0.3">
      <c r="A255" t="s">
        <v>277</v>
      </c>
      <c r="B255" t="s">
        <v>259</v>
      </c>
      <c r="C255" t="s">
        <v>11</v>
      </c>
      <c r="D255">
        <v>30</v>
      </c>
      <c r="E255">
        <v>8</v>
      </c>
      <c r="F255">
        <v>266</v>
      </c>
      <c r="G255">
        <v>0</v>
      </c>
      <c r="H255">
        <v>234</v>
      </c>
      <c r="I255" s="1">
        <v>0.88</v>
      </c>
      <c r="J255">
        <f t="shared" si="3"/>
        <v>205.92</v>
      </c>
      <c r="K255" t="str">
        <f>IF(D255&lt;21,Analysis2!$AE$2,IF('Raw Data'!D255&lt;26,Analysis2!$AF$2,IF('Raw Data'!D255&gt;31,Analysis2!$AH$2,Analysis2!$AG$2)))</f>
        <v>26-30</v>
      </c>
    </row>
    <row r="256" spans="1:11" x14ac:dyDescent="0.3">
      <c r="A256" t="s">
        <v>278</v>
      </c>
      <c r="B256" t="s">
        <v>259</v>
      </c>
      <c r="C256" t="s">
        <v>15</v>
      </c>
      <c r="D256">
        <v>19</v>
      </c>
      <c r="E256">
        <v>3</v>
      </c>
      <c r="F256">
        <v>88</v>
      </c>
      <c r="G256">
        <v>0</v>
      </c>
      <c r="H256">
        <v>26</v>
      </c>
      <c r="I256" s="1">
        <v>0.85</v>
      </c>
      <c r="J256">
        <f t="shared" si="3"/>
        <v>22.099999999999998</v>
      </c>
      <c r="K256" t="str">
        <f>IF(D256&lt;21,Analysis2!$AE$2,IF('Raw Data'!D256&lt;26,Analysis2!$AF$2,IF('Raw Data'!D256&gt;31,Analysis2!$AH$2,Analysis2!$AG$2)))</f>
        <v>16-20</v>
      </c>
    </row>
    <row r="257" spans="1:11" x14ac:dyDescent="0.3">
      <c r="A257" t="s">
        <v>279</v>
      </c>
      <c r="B257" t="s">
        <v>259</v>
      </c>
      <c r="C257" t="s">
        <v>17</v>
      </c>
      <c r="D257">
        <v>19</v>
      </c>
      <c r="E257">
        <v>2</v>
      </c>
      <c r="F257">
        <v>81</v>
      </c>
      <c r="G257">
        <v>0</v>
      </c>
      <c r="H257">
        <v>34</v>
      </c>
      <c r="I257" s="1">
        <v>0.79</v>
      </c>
      <c r="J257">
        <f t="shared" si="3"/>
        <v>26.86</v>
      </c>
      <c r="K257" t="str">
        <f>IF(D257&lt;21,Analysis2!$AE$2,IF('Raw Data'!D257&lt;26,Analysis2!$AF$2,IF('Raw Data'!D257&gt;31,Analysis2!$AH$2,Analysis2!$AG$2)))</f>
        <v>16-20</v>
      </c>
    </row>
    <row r="258" spans="1:11" x14ac:dyDescent="0.3">
      <c r="A258" t="s">
        <v>280</v>
      </c>
      <c r="B258" t="s">
        <v>259</v>
      </c>
      <c r="C258" t="s">
        <v>17</v>
      </c>
      <c r="D258">
        <v>23</v>
      </c>
      <c r="E258">
        <v>4</v>
      </c>
      <c r="F258">
        <v>79</v>
      </c>
      <c r="G258">
        <v>0</v>
      </c>
      <c r="H258">
        <v>61</v>
      </c>
      <c r="I258" s="1">
        <v>0.77</v>
      </c>
      <c r="J258">
        <f t="shared" si="3"/>
        <v>46.97</v>
      </c>
      <c r="K258" t="str">
        <f>IF(D258&lt;21,Analysis2!$AE$2,IF('Raw Data'!D258&lt;26,Analysis2!$AF$2,IF('Raw Data'!D258&gt;31,Analysis2!$AH$2,Analysis2!$AG$2)))</f>
        <v>21-25</v>
      </c>
    </row>
    <row r="259" spans="1:11" x14ac:dyDescent="0.3">
      <c r="A259" t="s">
        <v>281</v>
      </c>
      <c r="B259" t="s">
        <v>259</v>
      </c>
      <c r="C259" t="s">
        <v>11</v>
      </c>
      <c r="D259">
        <v>28</v>
      </c>
      <c r="E259">
        <v>11</v>
      </c>
      <c r="F259">
        <v>148</v>
      </c>
      <c r="G259">
        <v>0</v>
      </c>
      <c r="H259">
        <v>48</v>
      </c>
      <c r="I259" s="1">
        <v>0.71</v>
      </c>
      <c r="J259">
        <f t="shared" ref="J259:J322" si="4">I259*H259</f>
        <v>34.08</v>
      </c>
      <c r="K259" t="str">
        <f>IF(D259&lt;21,Analysis2!$AE$2,IF('Raw Data'!D259&lt;26,Analysis2!$AF$2,IF('Raw Data'!D259&gt;31,Analysis2!$AH$2,Analysis2!$AG$2)))</f>
        <v>26-30</v>
      </c>
    </row>
    <row r="260" spans="1:11" x14ac:dyDescent="0.3">
      <c r="A260" t="s">
        <v>282</v>
      </c>
      <c r="B260" t="s">
        <v>259</v>
      </c>
      <c r="C260" t="s">
        <v>15</v>
      </c>
      <c r="D260">
        <v>29</v>
      </c>
      <c r="E260">
        <v>5</v>
      </c>
      <c r="F260">
        <v>48</v>
      </c>
      <c r="G260">
        <v>0</v>
      </c>
      <c r="H260">
        <v>10</v>
      </c>
      <c r="I260" s="1">
        <v>0.8</v>
      </c>
      <c r="J260">
        <f t="shared" si="4"/>
        <v>8</v>
      </c>
      <c r="K260" t="str">
        <f>IF(D260&lt;21,Analysis2!$AE$2,IF('Raw Data'!D260&lt;26,Analysis2!$AF$2,IF('Raw Data'!D260&gt;31,Analysis2!$AH$2,Analysis2!$AG$2)))</f>
        <v>26-30</v>
      </c>
    </row>
    <row r="261" spans="1:11" x14ac:dyDescent="0.3">
      <c r="A261" t="s">
        <v>283</v>
      </c>
      <c r="B261" t="s">
        <v>259</v>
      </c>
      <c r="C261" t="s">
        <v>13</v>
      </c>
      <c r="D261">
        <v>20</v>
      </c>
      <c r="E261">
        <v>1</v>
      </c>
      <c r="F261">
        <v>48</v>
      </c>
      <c r="G261">
        <v>0</v>
      </c>
      <c r="H261">
        <v>17</v>
      </c>
      <c r="I261" s="1">
        <v>0.53</v>
      </c>
      <c r="J261">
        <f t="shared" si="4"/>
        <v>9.01</v>
      </c>
      <c r="K261" t="str">
        <f>IF(D261&lt;21,Analysis2!$AE$2,IF('Raw Data'!D261&lt;26,Analysis2!$AF$2,IF('Raw Data'!D261&gt;31,Analysis2!$AH$2,Analysis2!$AG$2)))</f>
        <v>16-20</v>
      </c>
    </row>
    <row r="262" spans="1:11" x14ac:dyDescent="0.3">
      <c r="A262" t="s">
        <v>284</v>
      </c>
      <c r="B262" t="s">
        <v>259</v>
      </c>
      <c r="C262" t="s">
        <v>15</v>
      </c>
      <c r="D262">
        <v>20</v>
      </c>
      <c r="E262">
        <v>2</v>
      </c>
      <c r="F262">
        <v>15</v>
      </c>
      <c r="G262">
        <v>0</v>
      </c>
      <c r="H262">
        <v>9</v>
      </c>
      <c r="I262" s="1">
        <v>0.78</v>
      </c>
      <c r="J262">
        <f t="shared" si="4"/>
        <v>7.0200000000000005</v>
      </c>
      <c r="K262" t="str">
        <f>IF(D262&lt;21,Analysis2!$AE$2,IF('Raw Data'!D262&lt;26,Analysis2!$AF$2,IF('Raw Data'!D262&gt;31,Analysis2!$AH$2,Analysis2!$AG$2)))</f>
        <v>16-20</v>
      </c>
    </row>
    <row r="263" spans="1:11" x14ac:dyDescent="0.3">
      <c r="A263" t="s">
        <v>285</v>
      </c>
      <c r="B263" t="s">
        <v>259</v>
      </c>
      <c r="C263" t="s">
        <v>15</v>
      </c>
      <c r="D263">
        <v>31</v>
      </c>
      <c r="E263">
        <v>1</v>
      </c>
      <c r="F263">
        <v>13</v>
      </c>
      <c r="G263">
        <v>0</v>
      </c>
      <c r="H263">
        <v>1</v>
      </c>
      <c r="I263" s="1">
        <v>1</v>
      </c>
      <c r="J263">
        <f t="shared" si="4"/>
        <v>1</v>
      </c>
      <c r="K263" t="str">
        <f>IF(D263&lt;21,Analysis2!$AE$2,IF('Raw Data'!D263&lt;26,Analysis2!$AF$2,IF('Raw Data'!D263&gt;31,Analysis2!$AH$2,Analysis2!$AG$2)))</f>
        <v>26-30</v>
      </c>
    </row>
    <row r="264" spans="1:11" x14ac:dyDescent="0.3">
      <c r="A264" t="s">
        <v>286</v>
      </c>
      <c r="B264" t="s">
        <v>259</v>
      </c>
      <c r="C264" t="s">
        <v>11</v>
      </c>
      <c r="D264">
        <v>24</v>
      </c>
      <c r="E264">
        <v>1</v>
      </c>
      <c r="F264">
        <v>12</v>
      </c>
      <c r="G264">
        <v>0</v>
      </c>
      <c r="H264">
        <v>9</v>
      </c>
      <c r="I264" s="1">
        <v>0.67</v>
      </c>
      <c r="J264">
        <f t="shared" si="4"/>
        <v>6.03</v>
      </c>
      <c r="K264" t="str">
        <f>IF(D264&lt;21,Analysis2!$AE$2,IF('Raw Data'!D264&lt;26,Analysis2!$AF$2,IF('Raw Data'!D264&gt;31,Analysis2!$AH$2,Analysis2!$AG$2)))</f>
        <v>21-25</v>
      </c>
    </row>
    <row r="265" spans="1:11" x14ac:dyDescent="0.3">
      <c r="A265" t="s">
        <v>287</v>
      </c>
      <c r="B265" t="s">
        <v>259</v>
      </c>
      <c r="C265" t="s">
        <v>11</v>
      </c>
      <c r="D265">
        <v>22</v>
      </c>
      <c r="E265">
        <v>1</v>
      </c>
      <c r="F265">
        <v>3</v>
      </c>
      <c r="G265">
        <v>0</v>
      </c>
      <c r="H265">
        <v>2</v>
      </c>
      <c r="I265" s="1">
        <v>1</v>
      </c>
      <c r="J265">
        <f t="shared" si="4"/>
        <v>2</v>
      </c>
      <c r="K265" t="str">
        <f>IF(D265&lt;21,Analysis2!$AE$2,IF('Raw Data'!D265&lt;26,Analysis2!$AF$2,IF('Raw Data'!D265&gt;31,Analysis2!$AH$2,Analysis2!$AG$2)))</f>
        <v>21-25</v>
      </c>
    </row>
    <row r="266" spans="1:11" x14ac:dyDescent="0.3">
      <c r="A266" t="s">
        <v>288</v>
      </c>
      <c r="B266" t="s">
        <v>289</v>
      </c>
      <c r="C266" t="s">
        <v>13</v>
      </c>
      <c r="D266">
        <v>27</v>
      </c>
      <c r="E266">
        <v>38</v>
      </c>
      <c r="F266">
        <v>3420</v>
      </c>
      <c r="G266">
        <v>0</v>
      </c>
      <c r="H266">
        <v>1295</v>
      </c>
      <c r="I266" s="1">
        <v>0.66</v>
      </c>
      <c r="J266">
        <f t="shared" si="4"/>
        <v>854.7</v>
      </c>
      <c r="K266" t="str">
        <f>IF(D266&lt;21,Analysis2!$AE$2,IF('Raw Data'!D266&lt;26,Analysis2!$AF$2,IF('Raw Data'!D266&gt;31,Analysis2!$AH$2,Analysis2!$AG$2)))</f>
        <v>26-30</v>
      </c>
    </row>
    <row r="267" spans="1:11" x14ac:dyDescent="0.3">
      <c r="A267" t="s">
        <v>290</v>
      </c>
      <c r="B267" t="s">
        <v>289</v>
      </c>
      <c r="C267" t="s">
        <v>17</v>
      </c>
      <c r="D267">
        <v>24</v>
      </c>
      <c r="E267">
        <v>38</v>
      </c>
      <c r="F267">
        <v>3404</v>
      </c>
      <c r="G267">
        <v>0</v>
      </c>
      <c r="H267">
        <v>2147</v>
      </c>
      <c r="I267" s="1">
        <v>0.77</v>
      </c>
      <c r="J267">
        <f t="shared" si="4"/>
        <v>1653.19</v>
      </c>
      <c r="K267" t="str">
        <f>IF(D267&lt;21,Analysis2!$AE$2,IF('Raw Data'!D267&lt;26,Analysis2!$AF$2,IF('Raw Data'!D267&gt;31,Analysis2!$AH$2,Analysis2!$AG$2)))</f>
        <v>21-25</v>
      </c>
    </row>
    <row r="268" spans="1:11" x14ac:dyDescent="0.3">
      <c r="A268" t="s">
        <v>291</v>
      </c>
      <c r="B268" t="s">
        <v>289</v>
      </c>
      <c r="C268" t="s">
        <v>11</v>
      </c>
      <c r="D268">
        <v>25</v>
      </c>
      <c r="E268">
        <v>37</v>
      </c>
      <c r="F268">
        <v>3330</v>
      </c>
      <c r="G268">
        <v>3</v>
      </c>
      <c r="H268">
        <v>1398</v>
      </c>
      <c r="I268" s="1">
        <v>0.77</v>
      </c>
      <c r="J268">
        <f t="shared" si="4"/>
        <v>1076.46</v>
      </c>
      <c r="K268" t="str">
        <f>IF(D268&lt;21,Analysis2!$AE$2,IF('Raw Data'!D268&lt;26,Analysis2!$AF$2,IF('Raw Data'!D268&gt;31,Analysis2!$AH$2,Analysis2!$AG$2)))</f>
        <v>21-25</v>
      </c>
    </row>
    <row r="269" spans="1:11" x14ac:dyDescent="0.3">
      <c r="A269" t="s">
        <v>292</v>
      </c>
      <c r="B269" t="s">
        <v>289</v>
      </c>
      <c r="C269" t="s">
        <v>15</v>
      </c>
      <c r="D269">
        <v>24</v>
      </c>
      <c r="E269">
        <v>37</v>
      </c>
      <c r="F269">
        <v>3328</v>
      </c>
      <c r="G269">
        <v>14</v>
      </c>
      <c r="H269">
        <v>832</v>
      </c>
      <c r="I269" s="1">
        <v>0.73</v>
      </c>
      <c r="J269">
        <f t="shared" si="4"/>
        <v>607.36</v>
      </c>
      <c r="K269" t="str">
        <f>IF(D269&lt;21,Analysis2!$AE$2,IF('Raw Data'!D269&lt;26,Analysis2!$AF$2,IF('Raw Data'!D269&gt;31,Analysis2!$AH$2,Analysis2!$AG$2)))</f>
        <v>21-25</v>
      </c>
    </row>
    <row r="270" spans="1:11" x14ac:dyDescent="0.3">
      <c r="A270" t="s">
        <v>293</v>
      </c>
      <c r="B270" t="s">
        <v>289</v>
      </c>
      <c r="C270" t="s">
        <v>17</v>
      </c>
      <c r="D270">
        <v>27</v>
      </c>
      <c r="E270">
        <v>36</v>
      </c>
      <c r="F270">
        <v>3194</v>
      </c>
      <c r="G270">
        <v>2</v>
      </c>
      <c r="H270">
        <v>1585</v>
      </c>
      <c r="I270" s="1">
        <v>0.8</v>
      </c>
      <c r="J270">
        <f t="shared" si="4"/>
        <v>1268</v>
      </c>
      <c r="K270" t="str">
        <f>IF(D270&lt;21,Analysis2!$AE$2,IF('Raw Data'!D270&lt;26,Analysis2!$AF$2,IF('Raw Data'!D270&gt;31,Analysis2!$AH$2,Analysis2!$AG$2)))</f>
        <v>26-30</v>
      </c>
    </row>
    <row r="271" spans="1:11" x14ac:dyDescent="0.3">
      <c r="A271" t="s">
        <v>294</v>
      </c>
      <c r="B271" t="s">
        <v>289</v>
      </c>
      <c r="C271" t="s">
        <v>17</v>
      </c>
      <c r="D271">
        <v>22</v>
      </c>
      <c r="E271">
        <v>36</v>
      </c>
      <c r="F271">
        <v>3196</v>
      </c>
      <c r="G271">
        <v>2</v>
      </c>
      <c r="H271">
        <v>1244</v>
      </c>
      <c r="I271" s="1">
        <v>0.87</v>
      </c>
      <c r="J271">
        <f t="shared" si="4"/>
        <v>1082.28</v>
      </c>
      <c r="K271" t="str">
        <f>IF(D271&lt;21,Analysis2!$AE$2,IF('Raw Data'!D271&lt;26,Analysis2!$AF$2,IF('Raw Data'!D271&gt;31,Analysis2!$AH$2,Analysis2!$AG$2)))</f>
        <v>21-25</v>
      </c>
    </row>
    <row r="272" spans="1:11" x14ac:dyDescent="0.3">
      <c r="A272" t="s">
        <v>295</v>
      </c>
      <c r="B272" t="s">
        <v>289</v>
      </c>
      <c r="C272" t="s">
        <v>11</v>
      </c>
      <c r="D272">
        <v>22</v>
      </c>
      <c r="E272">
        <v>33</v>
      </c>
      <c r="F272">
        <v>2781</v>
      </c>
      <c r="G272">
        <v>0</v>
      </c>
      <c r="H272">
        <v>1431</v>
      </c>
      <c r="I272" s="1">
        <v>0.85</v>
      </c>
      <c r="J272">
        <f t="shared" si="4"/>
        <v>1216.3499999999999</v>
      </c>
      <c r="K272" t="str">
        <f>IF(D272&lt;21,Analysis2!$AE$2,IF('Raw Data'!D272&lt;26,Analysis2!$AF$2,IF('Raw Data'!D272&gt;31,Analysis2!$AH$2,Analysis2!$AG$2)))</f>
        <v>21-25</v>
      </c>
    </row>
    <row r="273" spans="1:11" x14ac:dyDescent="0.3">
      <c r="A273" t="s">
        <v>296</v>
      </c>
      <c r="B273" t="s">
        <v>289</v>
      </c>
      <c r="C273" t="s">
        <v>15</v>
      </c>
      <c r="D273">
        <v>24</v>
      </c>
      <c r="E273">
        <v>36</v>
      </c>
      <c r="F273">
        <v>2317</v>
      </c>
      <c r="G273">
        <v>7</v>
      </c>
      <c r="H273">
        <v>796</v>
      </c>
      <c r="I273" s="1">
        <v>0.71</v>
      </c>
      <c r="J273">
        <f t="shared" si="4"/>
        <v>565.16</v>
      </c>
      <c r="K273" t="str">
        <f>IF(D273&lt;21,Analysis2!$AE$2,IF('Raw Data'!D273&lt;26,Analysis2!$AF$2,IF('Raw Data'!D273&gt;31,Analysis2!$AH$2,Analysis2!$AG$2)))</f>
        <v>21-25</v>
      </c>
    </row>
    <row r="274" spans="1:11" x14ac:dyDescent="0.3">
      <c r="A274" t="s">
        <v>297</v>
      </c>
      <c r="B274" t="s">
        <v>289</v>
      </c>
      <c r="C274" t="s">
        <v>17</v>
      </c>
      <c r="D274">
        <v>22</v>
      </c>
      <c r="E274">
        <v>28</v>
      </c>
      <c r="F274">
        <v>2372</v>
      </c>
      <c r="G274">
        <v>0</v>
      </c>
      <c r="H274">
        <v>1298</v>
      </c>
      <c r="I274" s="1">
        <v>0.74</v>
      </c>
      <c r="J274">
        <f t="shared" si="4"/>
        <v>960.52</v>
      </c>
      <c r="K274" t="str">
        <f>IF(D274&lt;21,Analysis2!$AE$2,IF('Raw Data'!D274&lt;26,Analysis2!$AF$2,IF('Raw Data'!D274&gt;31,Analysis2!$AH$2,Analysis2!$AG$2)))</f>
        <v>21-25</v>
      </c>
    </row>
    <row r="275" spans="1:11" x14ac:dyDescent="0.3">
      <c r="A275" t="s">
        <v>298</v>
      </c>
      <c r="B275" t="s">
        <v>289</v>
      </c>
      <c r="C275" t="s">
        <v>15</v>
      </c>
      <c r="D275">
        <v>24</v>
      </c>
      <c r="E275">
        <v>26</v>
      </c>
      <c r="F275">
        <v>2185</v>
      </c>
      <c r="G275">
        <v>6</v>
      </c>
      <c r="H275">
        <v>1100</v>
      </c>
      <c r="I275" s="1">
        <v>0.79</v>
      </c>
      <c r="J275">
        <f t="shared" si="4"/>
        <v>869</v>
      </c>
      <c r="K275" t="str">
        <f>IF(D275&lt;21,Analysis2!$AE$2,IF('Raw Data'!D275&lt;26,Analysis2!$AF$2,IF('Raw Data'!D275&gt;31,Analysis2!$AH$2,Analysis2!$AG$2)))</f>
        <v>21-25</v>
      </c>
    </row>
    <row r="276" spans="1:11" x14ac:dyDescent="0.3">
      <c r="A276" t="s">
        <v>41</v>
      </c>
      <c r="B276" t="s">
        <v>289</v>
      </c>
      <c r="C276" t="s">
        <v>11</v>
      </c>
      <c r="D276">
        <v>26</v>
      </c>
      <c r="E276">
        <v>24</v>
      </c>
      <c r="F276">
        <v>1531</v>
      </c>
      <c r="G276">
        <v>3</v>
      </c>
      <c r="H276">
        <v>764</v>
      </c>
      <c r="I276" s="1">
        <v>0.81</v>
      </c>
      <c r="J276">
        <f t="shared" si="4"/>
        <v>618.84</v>
      </c>
      <c r="K276" t="str">
        <f>IF(D276&lt;21,Analysis2!$AE$2,IF('Raw Data'!D276&lt;26,Analysis2!$AF$2,IF('Raw Data'!D276&gt;31,Analysis2!$AH$2,Analysis2!$AG$2)))</f>
        <v>26-30</v>
      </c>
    </row>
    <row r="277" spans="1:11" x14ac:dyDescent="0.3">
      <c r="A277" t="s">
        <v>299</v>
      </c>
      <c r="B277" t="s">
        <v>289</v>
      </c>
      <c r="C277" t="s">
        <v>15</v>
      </c>
      <c r="D277">
        <v>25</v>
      </c>
      <c r="E277">
        <v>28</v>
      </c>
      <c r="F277">
        <v>1613</v>
      </c>
      <c r="G277">
        <v>10</v>
      </c>
      <c r="H277">
        <v>613</v>
      </c>
      <c r="I277" s="1">
        <v>0.71</v>
      </c>
      <c r="J277">
        <f t="shared" si="4"/>
        <v>435.22999999999996</v>
      </c>
      <c r="K277" t="str">
        <f>IF(D277&lt;21,Analysis2!$AE$2,IF('Raw Data'!D277&lt;26,Analysis2!$AF$2,IF('Raw Data'!D277&gt;31,Analysis2!$AH$2,Analysis2!$AG$2)))</f>
        <v>21-25</v>
      </c>
    </row>
    <row r="278" spans="1:11" x14ac:dyDescent="0.3">
      <c r="A278" t="s">
        <v>300</v>
      </c>
      <c r="B278" t="s">
        <v>289</v>
      </c>
      <c r="C278" t="s">
        <v>15</v>
      </c>
      <c r="D278">
        <v>25</v>
      </c>
      <c r="E278">
        <v>21</v>
      </c>
      <c r="F278">
        <v>1166</v>
      </c>
      <c r="G278">
        <v>2</v>
      </c>
      <c r="H278">
        <v>328</v>
      </c>
      <c r="I278" s="1">
        <v>0.7</v>
      </c>
      <c r="J278">
        <f t="shared" si="4"/>
        <v>229.6</v>
      </c>
      <c r="K278" t="str">
        <f>IF(D278&lt;21,Analysis2!$AE$2,IF('Raw Data'!D278&lt;26,Analysis2!$AF$2,IF('Raw Data'!D278&gt;31,Analysis2!$AH$2,Analysis2!$AG$2)))</f>
        <v>21-25</v>
      </c>
    </row>
    <row r="279" spans="1:11" x14ac:dyDescent="0.3">
      <c r="A279" t="s">
        <v>301</v>
      </c>
      <c r="B279" t="s">
        <v>289</v>
      </c>
      <c r="C279" t="s">
        <v>11</v>
      </c>
      <c r="D279">
        <v>26</v>
      </c>
      <c r="E279">
        <v>13</v>
      </c>
      <c r="F279">
        <v>749</v>
      </c>
      <c r="G279">
        <v>0</v>
      </c>
      <c r="H279">
        <v>273</v>
      </c>
      <c r="I279" s="1">
        <v>0.86</v>
      </c>
      <c r="J279">
        <f t="shared" si="4"/>
        <v>234.78</v>
      </c>
      <c r="K279" t="str">
        <f>IF(D279&lt;21,Analysis2!$AE$2,IF('Raw Data'!D279&lt;26,Analysis2!$AF$2,IF('Raw Data'!D279&gt;31,Analysis2!$AH$2,Analysis2!$AG$2)))</f>
        <v>26-30</v>
      </c>
    </row>
    <row r="280" spans="1:11" x14ac:dyDescent="0.3">
      <c r="A280" t="s">
        <v>302</v>
      </c>
      <c r="B280" t="s">
        <v>289</v>
      </c>
      <c r="C280" t="s">
        <v>17</v>
      </c>
      <c r="D280">
        <v>32</v>
      </c>
      <c r="E280">
        <v>14</v>
      </c>
      <c r="F280">
        <v>839</v>
      </c>
      <c r="G280">
        <v>0</v>
      </c>
      <c r="H280">
        <v>594</v>
      </c>
      <c r="I280" s="1">
        <v>0.78</v>
      </c>
      <c r="J280">
        <f t="shared" si="4"/>
        <v>463.32</v>
      </c>
      <c r="K280" t="str">
        <f>IF(D280&lt;21,Analysis2!$AE$2,IF('Raw Data'!D280&lt;26,Analysis2!$AF$2,IF('Raw Data'!D280&gt;31,Analysis2!$AH$2,Analysis2!$AG$2)))</f>
        <v>31+</v>
      </c>
    </row>
    <row r="281" spans="1:11" x14ac:dyDescent="0.3">
      <c r="A281" t="s">
        <v>303</v>
      </c>
      <c r="B281" t="s">
        <v>289</v>
      </c>
      <c r="C281" t="s">
        <v>17</v>
      </c>
      <c r="D281">
        <v>25</v>
      </c>
      <c r="E281">
        <v>7</v>
      </c>
      <c r="F281">
        <v>630</v>
      </c>
      <c r="G281">
        <v>1</v>
      </c>
      <c r="H281">
        <v>216</v>
      </c>
      <c r="I281" s="1">
        <v>0.78</v>
      </c>
      <c r="J281">
        <f t="shared" si="4"/>
        <v>168.48000000000002</v>
      </c>
      <c r="K281" t="str">
        <f>IF(D281&lt;21,Analysis2!$AE$2,IF('Raw Data'!D281&lt;26,Analysis2!$AF$2,IF('Raw Data'!D281&gt;31,Analysis2!$AH$2,Analysis2!$AG$2)))</f>
        <v>21-25</v>
      </c>
    </row>
    <row r="282" spans="1:11" x14ac:dyDescent="0.3">
      <c r="A282" t="s">
        <v>304</v>
      </c>
      <c r="B282" t="s">
        <v>289</v>
      </c>
      <c r="C282" t="s">
        <v>11</v>
      </c>
      <c r="D282">
        <v>19</v>
      </c>
      <c r="E282">
        <v>22</v>
      </c>
      <c r="F282">
        <v>626</v>
      </c>
      <c r="G282">
        <v>0</v>
      </c>
      <c r="H282">
        <v>220</v>
      </c>
      <c r="I282" s="1">
        <v>0.86</v>
      </c>
      <c r="J282">
        <f t="shared" si="4"/>
        <v>189.2</v>
      </c>
      <c r="K282" t="str">
        <f>IF(D282&lt;21,Analysis2!$AE$2,IF('Raw Data'!D282&lt;26,Analysis2!$AF$2,IF('Raw Data'!D282&gt;31,Analysis2!$AH$2,Analysis2!$AG$2)))</f>
        <v>16-20</v>
      </c>
    </row>
    <row r="283" spans="1:11" x14ac:dyDescent="0.3">
      <c r="A283" t="s">
        <v>305</v>
      </c>
      <c r="B283" t="s">
        <v>289</v>
      </c>
      <c r="C283" t="s">
        <v>11</v>
      </c>
      <c r="D283">
        <v>25</v>
      </c>
      <c r="E283">
        <v>9</v>
      </c>
      <c r="F283">
        <v>294</v>
      </c>
      <c r="G283">
        <v>0</v>
      </c>
      <c r="H283">
        <v>161</v>
      </c>
      <c r="I283" s="1">
        <v>0.76</v>
      </c>
      <c r="J283">
        <f t="shared" si="4"/>
        <v>122.36</v>
      </c>
      <c r="K283" t="str">
        <f>IF(D283&lt;21,Analysis2!$AE$2,IF('Raw Data'!D283&lt;26,Analysis2!$AF$2,IF('Raw Data'!D283&gt;31,Analysis2!$AH$2,Analysis2!$AG$2)))</f>
        <v>21-25</v>
      </c>
    </row>
    <row r="284" spans="1:11" x14ac:dyDescent="0.3">
      <c r="A284" t="s">
        <v>306</v>
      </c>
      <c r="B284" t="s">
        <v>289</v>
      </c>
      <c r="C284" t="s">
        <v>11</v>
      </c>
      <c r="D284">
        <v>29</v>
      </c>
      <c r="E284">
        <v>4</v>
      </c>
      <c r="F284">
        <v>225</v>
      </c>
      <c r="G284">
        <v>1</v>
      </c>
      <c r="H284">
        <v>155</v>
      </c>
      <c r="I284" s="1">
        <v>0.75</v>
      </c>
      <c r="J284">
        <f t="shared" si="4"/>
        <v>116.25</v>
      </c>
      <c r="K284" t="str">
        <f>IF(D284&lt;21,Analysis2!$AE$2,IF('Raw Data'!D284&lt;26,Analysis2!$AF$2,IF('Raw Data'!D284&gt;31,Analysis2!$AH$2,Analysis2!$AG$2)))</f>
        <v>26-30</v>
      </c>
    </row>
    <row r="285" spans="1:11" x14ac:dyDescent="0.3">
      <c r="A285" t="s">
        <v>307</v>
      </c>
      <c r="B285" t="s">
        <v>289</v>
      </c>
      <c r="C285" t="s">
        <v>15</v>
      </c>
      <c r="D285">
        <v>22</v>
      </c>
      <c r="E285">
        <v>15</v>
      </c>
      <c r="F285">
        <v>277</v>
      </c>
      <c r="G285">
        <v>1</v>
      </c>
      <c r="H285">
        <v>79</v>
      </c>
      <c r="I285" s="1">
        <v>0.73</v>
      </c>
      <c r="J285">
        <f t="shared" si="4"/>
        <v>57.67</v>
      </c>
      <c r="K285" t="str">
        <f>IF(D285&lt;21,Analysis2!$AE$2,IF('Raw Data'!D285&lt;26,Analysis2!$AF$2,IF('Raw Data'!D285&gt;31,Analysis2!$AH$2,Analysis2!$AG$2)))</f>
        <v>21-25</v>
      </c>
    </row>
    <row r="286" spans="1:11" x14ac:dyDescent="0.3">
      <c r="A286" t="s">
        <v>308</v>
      </c>
      <c r="B286" t="s">
        <v>289</v>
      </c>
      <c r="C286" t="s">
        <v>15</v>
      </c>
      <c r="D286">
        <v>16</v>
      </c>
      <c r="E286">
        <v>2</v>
      </c>
      <c r="F286">
        <v>20</v>
      </c>
      <c r="G286">
        <v>0</v>
      </c>
      <c r="H286">
        <v>8</v>
      </c>
      <c r="I286" s="1">
        <v>0.63</v>
      </c>
      <c r="J286">
        <f t="shared" si="4"/>
        <v>5.04</v>
      </c>
      <c r="K286" t="str">
        <f>IF(D286&lt;21,Analysis2!$AE$2,IF('Raw Data'!D286&lt;26,Analysis2!$AF$2,IF('Raw Data'!D286&gt;31,Analysis2!$AH$2,Analysis2!$AG$2)))</f>
        <v>16-20</v>
      </c>
    </row>
    <row r="287" spans="1:11" x14ac:dyDescent="0.3">
      <c r="A287" t="s">
        <v>309</v>
      </c>
      <c r="B287" t="s">
        <v>289</v>
      </c>
      <c r="C287" t="s">
        <v>11</v>
      </c>
      <c r="D287">
        <v>23</v>
      </c>
      <c r="E287">
        <v>3</v>
      </c>
      <c r="F287">
        <v>18</v>
      </c>
      <c r="G287">
        <v>0</v>
      </c>
      <c r="H287">
        <v>4</v>
      </c>
      <c r="I287" s="1">
        <v>1</v>
      </c>
      <c r="J287">
        <f t="shared" si="4"/>
        <v>4</v>
      </c>
      <c r="K287" t="str">
        <f>IF(D287&lt;21,Analysis2!$AE$2,IF('Raw Data'!D287&lt;26,Analysis2!$AF$2,IF('Raw Data'!D287&gt;31,Analysis2!$AH$2,Analysis2!$AG$2)))</f>
        <v>21-25</v>
      </c>
    </row>
    <row r="288" spans="1:11" x14ac:dyDescent="0.3">
      <c r="A288" t="s">
        <v>310</v>
      </c>
      <c r="B288" t="s">
        <v>289</v>
      </c>
      <c r="C288" t="s">
        <v>17</v>
      </c>
      <c r="D288">
        <v>31</v>
      </c>
      <c r="E288">
        <v>1</v>
      </c>
      <c r="F288">
        <v>16</v>
      </c>
      <c r="G288">
        <v>0</v>
      </c>
      <c r="H288">
        <v>11</v>
      </c>
      <c r="I288" s="1">
        <v>0.91</v>
      </c>
      <c r="J288">
        <f t="shared" si="4"/>
        <v>10.01</v>
      </c>
      <c r="K288" t="str">
        <f>IF(D288&lt;21,Analysis2!$AE$2,IF('Raw Data'!D288&lt;26,Analysis2!$AF$2,IF('Raw Data'!D288&gt;31,Analysis2!$AH$2,Analysis2!$AG$2)))</f>
        <v>26-30</v>
      </c>
    </row>
    <row r="289" spans="1:11" x14ac:dyDescent="0.3">
      <c r="A289" t="s">
        <v>311</v>
      </c>
      <c r="B289" t="s">
        <v>289</v>
      </c>
      <c r="C289" t="s">
        <v>15</v>
      </c>
      <c r="D289">
        <v>18</v>
      </c>
      <c r="E289">
        <v>1</v>
      </c>
      <c r="F289">
        <v>1</v>
      </c>
      <c r="G289">
        <v>0</v>
      </c>
      <c r="H289">
        <v>4</v>
      </c>
      <c r="I289" s="1">
        <v>0.5</v>
      </c>
      <c r="J289">
        <f t="shared" si="4"/>
        <v>2</v>
      </c>
      <c r="K289" t="str">
        <f>IF(D289&lt;21,Analysis2!$AE$2,IF('Raw Data'!D289&lt;26,Analysis2!$AF$2,IF('Raw Data'!D289&gt;31,Analysis2!$AH$2,Analysis2!$AG$2)))</f>
        <v>16-20</v>
      </c>
    </row>
    <row r="290" spans="1:11" x14ac:dyDescent="0.3">
      <c r="A290" t="s">
        <v>312</v>
      </c>
      <c r="B290" t="s">
        <v>313</v>
      </c>
      <c r="C290" t="s">
        <v>11</v>
      </c>
      <c r="D290">
        <v>28</v>
      </c>
      <c r="E290">
        <v>30</v>
      </c>
      <c r="F290">
        <v>2617</v>
      </c>
      <c r="G290">
        <v>1</v>
      </c>
      <c r="H290">
        <v>1417</v>
      </c>
      <c r="I290" s="1">
        <v>0.74</v>
      </c>
      <c r="J290">
        <f t="shared" si="4"/>
        <v>1048.58</v>
      </c>
      <c r="K290" t="str">
        <f>IF(D290&lt;21,Analysis2!$AE$2,IF('Raw Data'!D290&lt;26,Analysis2!$AF$2,IF('Raw Data'!D290&gt;31,Analysis2!$AH$2,Analysis2!$AG$2)))</f>
        <v>26-30</v>
      </c>
    </row>
    <row r="291" spans="1:11" x14ac:dyDescent="0.3">
      <c r="A291" t="s">
        <v>314</v>
      </c>
      <c r="B291" t="s">
        <v>313</v>
      </c>
      <c r="C291" t="s">
        <v>11</v>
      </c>
      <c r="D291">
        <v>26</v>
      </c>
      <c r="E291">
        <v>34</v>
      </c>
      <c r="F291">
        <v>2429</v>
      </c>
      <c r="G291">
        <v>4</v>
      </c>
      <c r="H291">
        <v>877</v>
      </c>
      <c r="I291" s="1">
        <v>0.81</v>
      </c>
      <c r="J291">
        <f t="shared" si="4"/>
        <v>710.37</v>
      </c>
      <c r="K291" t="str">
        <f>IF(D291&lt;21,Analysis2!$AE$2,IF('Raw Data'!D291&lt;26,Analysis2!$AF$2,IF('Raw Data'!D291&gt;31,Analysis2!$AH$2,Analysis2!$AG$2)))</f>
        <v>26-30</v>
      </c>
    </row>
    <row r="292" spans="1:11" x14ac:dyDescent="0.3">
      <c r="A292" t="s">
        <v>315</v>
      </c>
      <c r="B292" t="s">
        <v>313</v>
      </c>
      <c r="C292" t="s">
        <v>13</v>
      </c>
      <c r="D292">
        <v>29</v>
      </c>
      <c r="E292">
        <v>25</v>
      </c>
      <c r="F292">
        <v>2250</v>
      </c>
      <c r="G292">
        <v>0</v>
      </c>
      <c r="H292">
        <v>726</v>
      </c>
      <c r="I292" s="1">
        <v>0.5</v>
      </c>
      <c r="J292">
        <f t="shared" si="4"/>
        <v>363</v>
      </c>
      <c r="K292" t="str">
        <f>IF(D292&lt;21,Analysis2!$AE$2,IF('Raw Data'!D292&lt;26,Analysis2!$AF$2,IF('Raw Data'!D292&gt;31,Analysis2!$AH$2,Analysis2!$AG$2)))</f>
        <v>26-30</v>
      </c>
    </row>
    <row r="293" spans="1:11" x14ac:dyDescent="0.3">
      <c r="A293" t="s">
        <v>316</v>
      </c>
      <c r="B293" t="s">
        <v>313</v>
      </c>
      <c r="C293" t="s">
        <v>17</v>
      </c>
      <c r="D293">
        <v>31</v>
      </c>
      <c r="E293">
        <v>24</v>
      </c>
      <c r="F293">
        <v>2079</v>
      </c>
      <c r="G293">
        <v>0</v>
      </c>
      <c r="H293">
        <v>837</v>
      </c>
      <c r="I293" s="1">
        <v>0.8</v>
      </c>
      <c r="J293">
        <f t="shared" si="4"/>
        <v>669.6</v>
      </c>
      <c r="K293" t="str">
        <f>IF(D293&lt;21,Analysis2!$AE$2,IF('Raw Data'!D293&lt;26,Analysis2!$AF$2,IF('Raw Data'!D293&gt;31,Analysis2!$AH$2,Analysis2!$AG$2)))</f>
        <v>26-30</v>
      </c>
    </row>
    <row r="294" spans="1:11" x14ac:dyDescent="0.3">
      <c r="A294" t="s">
        <v>317</v>
      </c>
      <c r="B294" t="s">
        <v>313</v>
      </c>
      <c r="C294" t="s">
        <v>15</v>
      </c>
      <c r="D294">
        <v>28</v>
      </c>
      <c r="E294">
        <v>26</v>
      </c>
      <c r="F294">
        <v>2084</v>
      </c>
      <c r="G294">
        <v>12</v>
      </c>
      <c r="H294">
        <v>366</v>
      </c>
      <c r="I294" s="1">
        <v>0.7</v>
      </c>
      <c r="J294">
        <f t="shared" si="4"/>
        <v>256.2</v>
      </c>
      <c r="K294" t="str">
        <f>IF(D294&lt;21,Analysis2!$AE$2,IF('Raw Data'!D294&lt;26,Analysis2!$AF$2,IF('Raw Data'!D294&gt;31,Analysis2!$AH$2,Analysis2!$AG$2)))</f>
        <v>26-30</v>
      </c>
    </row>
    <row r="295" spans="1:11" x14ac:dyDescent="0.3">
      <c r="A295" t="s">
        <v>318</v>
      </c>
      <c r="B295" t="s">
        <v>313</v>
      </c>
      <c r="C295" t="s">
        <v>15</v>
      </c>
      <c r="D295">
        <v>23</v>
      </c>
      <c r="E295">
        <v>31</v>
      </c>
      <c r="F295">
        <v>1983</v>
      </c>
      <c r="G295">
        <v>4</v>
      </c>
      <c r="H295">
        <v>590</v>
      </c>
      <c r="I295" s="1">
        <v>0.74</v>
      </c>
      <c r="J295">
        <f t="shared" si="4"/>
        <v>436.6</v>
      </c>
      <c r="K295" t="str">
        <f>IF(D295&lt;21,Analysis2!$AE$2,IF('Raw Data'!D295&lt;26,Analysis2!$AF$2,IF('Raw Data'!D295&gt;31,Analysis2!$AH$2,Analysis2!$AG$2)))</f>
        <v>21-25</v>
      </c>
    </row>
    <row r="296" spans="1:11" x14ac:dyDescent="0.3">
      <c r="A296" t="s">
        <v>319</v>
      </c>
      <c r="B296" t="s">
        <v>313</v>
      </c>
      <c r="C296" t="s">
        <v>11</v>
      </c>
      <c r="D296">
        <v>25</v>
      </c>
      <c r="E296">
        <v>24</v>
      </c>
      <c r="F296">
        <v>1942</v>
      </c>
      <c r="G296">
        <v>0</v>
      </c>
      <c r="H296">
        <v>790</v>
      </c>
      <c r="I296" s="1">
        <v>0.8</v>
      </c>
      <c r="J296">
        <f t="shared" si="4"/>
        <v>632</v>
      </c>
      <c r="K296" t="str">
        <f>IF(D296&lt;21,Analysis2!$AE$2,IF('Raw Data'!D296&lt;26,Analysis2!$AF$2,IF('Raw Data'!D296&gt;31,Analysis2!$AH$2,Analysis2!$AG$2)))</f>
        <v>21-25</v>
      </c>
    </row>
    <row r="297" spans="1:11" x14ac:dyDescent="0.3">
      <c r="A297" t="s">
        <v>320</v>
      </c>
      <c r="B297" t="s">
        <v>313</v>
      </c>
      <c r="C297" t="s">
        <v>17</v>
      </c>
      <c r="D297">
        <v>30</v>
      </c>
      <c r="E297">
        <v>22</v>
      </c>
      <c r="F297">
        <v>1891</v>
      </c>
      <c r="G297">
        <v>1</v>
      </c>
      <c r="H297">
        <v>747</v>
      </c>
      <c r="I297" s="1">
        <v>0.83</v>
      </c>
      <c r="J297">
        <f t="shared" si="4"/>
        <v>620.01</v>
      </c>
      <c r="K297" t="str">
        <f>IF(D297&lt;21,Analysis2!$AE$2,IF('Raw Data'!D297&lt;26,Analysis2!$AF$2,IF('Raw Data'!D297&gt;31,Analysis2!$AH$2,Analysis2!$AG$2)))</f>
        <v>26-30</v>
      </c>
    </row>
    <row r="298" spans="1:11" x14ac:dyDescent="0.3">
      <c r="A298" t="s">
        <v>321</v>
      </c>
      <c r="B298" t="s">
        <v>313</v>
      </c>
      <c r="C298" t="s">
        <v>17</v>
      </c>
      <c r="D298">
        <v>22</v>
      </c>
      <c r="E298">
        <v>24</v>
      </c>
      <c r="F298">
        <v>1837</v>
      </c>
      <c r="G298">
        <v>0</v>
      </c>
      <c r="H298">
        <v>833</v>
      </c>
      <c r="I298" s="1">
        <v>0.76</v>
      </c>
      <c r="J298">
        <f t="shared" si="4"/>
        <v>633.08000000000004</v>
      </c>
      <c r="K298" t="str">
        <f>IF(D298&lt;21,Analysis2!$AE$2,IF('Raw Data'!D298&lt;26,Analysis2!$AF$2,IF('Raw Data'!D298&gt;31,Analysis2!$AH$2,Analysis2!$AG$2)))</f>
        <v>21-25</v>
      </c>
    </row>
    <row r="299" spans="1:11" x14ac:dyDescent="0.3">
      <c r="A299" t="s">
        <v>322</v>
      </c>
      <c r="B299" t="s">
        <v>313</v>
      </c>
      <c r="C299" t="s">
        <v>17</v>
      </c>
      <c r="D299">
        <v>26</v>
      </c>
      <c r="E299">
        <v>19</v>
      </c>
      <c r="F299">
        <v>1625</v>
      </c>
      <c r="G299">
        <v>2</v>
      </c>
      <c r="H299">
        <v>599</v>
      </c>
      <c r="I299" s="1">
        <v>0.81</v>
      </c>
      <c r="J299">
        <f t="shared" si="4"/>
        <v>485.19000000000005</v>
      </c>
      <c r="K299" t="str">
        <f>IF(D299&lt;21,Analysis2!$AE$2,IF('Raw Data'!D299&lt;26,Analysis2!$AF$2,IF('Raw Data'!D299&gt;31,Analysis2!$AH$2,Analysis2!$AG$2)))</f>
        <v>26-30</v>
      </c>
    </row>
    <row r="300" spans="1:11" x14ac:dyDescent="0.3">
      <c r="A300" t="s">
        <v>323</v>
      </c>
      <c r="B300" t="s">
        <v>313</v>
      </c>
      <c r="C300" t="s">
        <v>15</v>
      </c>
      <c r="D300">
        <v>23</v>
      </c>
      <c r="E300">
        <v>25</v>
      </c>
      <c r="F300">
        <v>1560</v>
      </c>
      <c r="G300">
        <v>3</v>
      </c>
      <c r="H300">
        <v>436</v>
      </c>
      <c r="I300" s="1">
        <v>0.8</v>
      </c>
      <c r="J300">
        <f t="shared" si="4"/>
        <v>348.8</v>
      </c>
      <c r="K300" t="str">
        <f>IF(D300&lt;21,Analysis2!$AE$2,IF('Raw Data'!D300&lt;26,Analysis2!$AF$2,IF('Raw Data'!D300&gt;31,Analysis2!$AH$2,Analysis2!$AG$2)))</f>
        <v>21-25</v>
      </c>
    </row>
    <row r="301" spans="1:11" x14ac:dyDescent="0.3">
      <c r="A301" t="s">
        <v>324</v>
      </c>
      <c r="B301" t="s">
        <v>313</v>
      </c>
      <c r="C301" t="s">
        <v>17</v>
      </c>
      <c r="D301">
        <v>25</v>
      </c>
      <c r="E301">
        <v>26</v>
      </c>
      <c r="F301">
        <v>1626</v>
      </c>
      <c r="G301">
        <v>2</v>
      </c>
      <c r="H301">
        <v>608</v>
      </c>
      <c r="I301" s="1">
        <v>0.68</v>
      </c>
      <c r="J301">
        <f t="shared" si="4"/>
        <v>413.44000000000005</v>
      </c>
      <c r="K301" t="str">
        <f>IF(D301&lt;21,Analysis2!$AE$2,IF('Raw Data'!D301&lt;26,Analysis2!$AF$2,IF('Raw Data'!D301&gt;31,Analysis2!$AH$2,Analysis2!$AG$2)))</f>
        <v>21-25</v>
      </c>
    </row>
    <row r="302" spans="1:11" x14ac:dyDescent="0.3">
      <c r="A302" t="s">
        <v>325</v>
      </c>
      <c r="B302" t="s">
        <v>313</v>
      </c>
      <c r="C302" t="s">
        <v>11</v>
      </c>
      <c r="D302">
        <v>28</v>
      </c>
      <c r="E302">
        <v>22</v>
      </c>
      <c r="F302">
        <v>1422</v>
      </c>
      <c r="G302">
        <v>2</v>
      </c>
      <c r="H302">
        <v>533</v>
      </c>
      <c r="I302" s="1">
        <v>0.81</v>
      </c>
      <c r="J302">
        <f t="shared" si="4"/>
        <v>431.73</v>
      </c>
      <c r="K302" t="str">
        <f>IF(D302&lt;21,Analysis2!$AE$2,IF('Raw Data'!D302&lt;26,Analysis2!$AF$2,IF('Raw Data'!D302&gt;31,Analysis2!$AH$2,Analysis2!$AG$2)))</f>
        <v>26-30</v>
      </c>
    </row>
    <row r="303" spans="1:11" x14ac:dyDescent="0.3">
      <c r="A303" t="s">
        <v>326</v>
      </c>
      <c r="B303" t="s">
        <v>313</v>
      </c>
      <c r="C303" t="s">
        <v>11</v>
      </c>
      <c r="D303">
        <v>22</v>
      </c>
      <c r="E303">
        <v>22</v>
      </c>
      <c r="F303">
        <v>1412</v>
      </c>
      <c r="G303">
        <v>0</v>
      </c>
      <c r="H303">
        <v>571</v>
      </c>
      <c r="I303" s="1">
        <v>0.79</v>
      </c>
      <c r="J303">
        <f t="shared" si="4"/>
        <v>451.09000000000003</v>
      </c>
      <c r="K303" t="str">
        <f>IF(D303&lt;21,Analysis2!$AE$2,IF('Raw Data'!D303&lt;26,Analysis2!$AF$2,IF('Raw Data'!D303&gt;31,Analysis2!$AH$2,Analysis2!$AG$2)))</f>
        <v>21-25</v>
      </c>
    </row>
    <row r="304" spans="1:11" x14ac:dyDescent="0.3">
      <c r="A304" t="s">
        <v>327</v>
      </c>
      <c r="B304" t="s">
        <v>313</v>
      </c>
      <c r="C304" t="s">
        <v>17</v>
      </c>
      <c r="D304">
        <v>30</v>
      </c>
      <c r="E304">
        <v>18</v>
      </c>
      <c r="F304">
        <v>1350</v>
      </c>
      <c r="G304">
        <v>0</v>
      </c>
      <c r="H304">
        <v>607</v>
      </c>
      <c r="I304" s="1">
        <v>0.68</v>
      </c>
      <c r="J304">
        <f t="shared" si="4"/>
        <v>412.76000000000005</v>
      </c>
      <c r="K304" t="str">
        <f>IF(D304&lt;21,Analysis2!$AE$2,IF('Raw Data'!D304&lt;26,Analysis2!$AF$2,IF('Raw Data'!D304&gt;31,Analysis2!$AH$2,Analysis2!$AG$2)))</f>
        <v>26-30</v>
      </c>
    </row>
    <row r="305" spans="1:11" x14ac:dyDescent="0.3">
      <c r="A305" t="s">
        <v>328</v>
      </c>
      <c r="B305" t="s">
        <v>313</v>
      </c>
      <c r="C305" t="s">
        <v>17</v>
      </c>
      <c r="D305">
        <v>25</v>
      </c>
      <c r="E305">
        <v>16</v>
      </c>
      <c r="F305">
        <v>1288</v>
      </c>
      <c r="G305">
        <v>1</v>
      </c>
      <c r="H305">
        <v>557</v>
      </c>
      <c r="I305" s="1">
        <v>0.73</v>
      </c>
      <c r="J305">
        <f t="shared" si="4"/>
        <v>406.61</v>
      </c>
      <c r="K305" t="str">
        <f>IF(D305&lt;21,Analysis2!$AE$2,IF('Raw Data'!D305&lt;26,Analysis2!$AF$2,IF('Raw Data'!D305&gt;31,Analysis2!$AH$2,Analysis2!$AG$2)))</f>
        <v>21-25</v>
      </c>
    </row>
    <row r="306" spans="1:11" x14ac:dyDescent="0.3">
      <c r="A306" t="s">
        <v>329</v>
      </c>
      <c r="B306" t="s">
        <v>313</v>
      </c>
      <c r="C306" t="s">
        <v>17</v>
      </c>
      <c r="D306">
        <v>28</v>
      </c>
      <c r="E306">
        <v>15</v>
      </c>
      <c r="F306">
        <v>1255</v>
      </c>
      <c r="G306">
        <v>1</v>
      </c>
      <c r="H306">
        <v>534</v>
      </c>
      <c r="I306" s="1">
        <v>0.77</v>
      </c>
      <c r="J306">
        <f t="shared" si="4"/>
        <v>411.18</v>
      </c>
      <c r="K306" t="str">
        <f>IF(D306&lt;21,Analysis2!$AE$2,IF('Raw Data'!D306&lt;26,Analysis2!$AF$2,IF('Raw Data'!D306&gt;31,Analysis2!$AH$2,Analysis2!$AG$2)))</f>
        <v>26-30</v>
      </c>
    </row>
    <row r="307" spans="1:11" x14ac:dyDescent="0.3">
      <c r="A307" t="s">
        <v>330</v>
      </c>
      <c r="B307" t="s">
        <v>313</v>
      </c>
      <c r="C307" t="s">
        <v>17</v>
      </c>
      <c r="D307">
        <v>28</v>
      </c>
      <c r="E307">
        <v>18</v>
      </c>
      <c r="F307">
        <v>1246</v>
      </c>
      <c r="G307">
        <v>1</v>
      </c>
      <c r="H307">
        <v>583</v>
      </c>
      <c r="I307" s="1">
        <v>0.78</v>
      </c>
      <c r="J307">
        <f t="shared" si="4"/>
        <v>454.74</v>
      </c>
      <c r="K307" t="str">
        <f>IF(D307&lt;21,Analysis2!$AE$2,IF('Raw Data'!D307&lt;26,Analysis2!$AF$2,IF('Raw Data'!D307&gt;31,Analysis2!$AH$2,Analysis2!$AG$2)))</f>
        <v>26-30</v>
      </c>
    </row>
    <row r="308" spans="1:11" x14ac:dyDescent="0.3">
      <c r="A308" t="s">
        <v>331</v>
      </c>
      <c r="B308" t="s">
        <v>313</v>
      </c>
      <c r="C308" t="s">
        <v>13</v>
      </c>
      <c r="D308">
        <v>31</v>
      </c>
      <c r="E308">
        <v>13</v>
      </c>
      <c r="F308">
        <v>1170</v>
      </c>
      <c r="G308">
        <v>0</v>
      </c>
      <c r="H308">
        <v>427</v>
      </c>
      <c r="I308" s="1">
        <v>0.73</v>
      </c>
      <c r="J308">
        <f t="shared" si="4"/>
        <v>311.70999999999998</v>
      </c>
      <c r="K308" t="str">
        <f>IF(D308&lt;21,Analysis2!$AE$2,IF('Raw Data'!D308&lt;26,Analysis2!$AF$2,IF('Raw Data'!D308&gt;31,Analysis2!$AH$2,Analysis2!$AG$2)))</f>
        <v>26-30</v>
      </c>
    </row>
    <row r="309" spans="1:11" x14ac:dyDescent="0.3">
      <c r="A309" t="s">
        <v>229</v>
      </c>
      <c r="B309" t="s">
        <v>313</v>
      </c>
      <c r="C309" t="s">
        <v>11</v>
      </c>
      <c r="D309">
        <v>20</v>
      </c>
      <c r="E309">
        <v>14</v>
      </c>
      <c r="F309">
        <v>978</v>
      </c>
      <c r="G309">
        <v>8</v>
      </c>
      <c r="H309">
        <v>235</v>
      </c>
      <c r="I309" s="1">
        <v>0.77</v>
      </c>
      <c r="J309">
        <f t="shared" si="4"/>
        <v>180.95000000000002</v>
      </c>
      <c r="K309" t="str">
        <f>IF(D309&lt;21,Analysis2!$AE$2,IF('Raw Data'!D309&lt;26,Analysis2!$AF$2,IF('Raw Data'!D309&gt;31,Analysis2!$AH$2,Analysis2!$AG$2)))</f>
        <v>16-20</v>
      </c>
    </row>
    <row r="310" spans="1:11" x14ac:dyDescent="0.3">
      <c r="A310" t="s">
        <v>332</v>
      </c>
      <c r="B310" t="s">
        <v>313</v>
      </c>
      <c r="C310" t="s">
        <v>17</v>
      </c>
      <c r="D310">
        <v>26</v>
      </c>
      <c r="E310">
        <v>13</v>
      </c>
      <c r="F310">
        <v>825</v>
      </c>
      <c r="G310">
        <v>0</v>
      </c>
      <c r="H310">
        <v>400</v>
      </c>
      <c r="I310" s="1">
        <v>0.74</v>
      </c>
      <c r="J310">
        <f t="shared" si="4"/>
        <v>296</v>
      </c>
      <c r="K310" t="str">
        <f>IF(D310&lt;21,Analysis2!$AE$2,IF('Raw Data'!D310&lt;26,Analysis2!$AF$2,IF('Raw Data'!D310&gt;31,Analysis2!$AH$2,Analysis2!$AG$2)))</f>
        <v>26-30</v>
      </c>
    </row>
    <row r="311" spans="1:11" x14ac:dyDescent="0.3">
      <c r="A311" t="s">
        <v>333</v>
      </c>
      <c r="B311" t="s">
        <v>313</v>
      </c>
      <c r="C311" t="s">
        <v>15</v>
      </c>
      <c r="D311">
        <v>26</v>
      </c>
      <c r="E311">
        <v>18</v>
      </c>
      <c r="F311">
        <v>928</v>
      </c>
      <c r="G311">
        <v>0</v>
      </c>
      <c r="H311">
        <v>369</v>
      </c>
      <c r="I311" s="1">
        <v>0.66</v>
      </c>
      <c r="J311">
        <f t="shared" si="4"/>
        <v>243.54000000000002</v>
      </c>
      <c r="K311" t="str">
        <f>IF(D311&lt;21,Analysis2!$AE$2,IF('Raw Data'!D311&lt;26,Analysis2!$AF$2,IF('Raw Data'!D311&gt;31,Analysis2!$AH$2,Analysis2!$AG$2)))</f>
        <v>26-30</v>
      </c>
    </row>
    <row r="312" spans="1:11" x14ac:dyDescent="0.3">
      <c r="A312" t="s">
        <v>334</v>
      </c>
      <c r="B312" t="s">
        <v>313</v>
      </c>
      <c r="C312" t="s">
        <v>17</v>
      </c>
      <c r="D312">
        <v>27</v>
      </c>
      <c r="E312">
        <v>6</v>
      </c>
      <c r="F312">
        <v>436</v>
      </c>
      <c r="G312">
        <v>0</v>
      </c>
      <c r="H312">
        <v>172</v>
      </c>
      <c r="I312" s="1">
        <v>0.65</v>
      </c>
      <c r="J312">
        <f t="shared" si="4"/>
        <v>111.8</v>
      </c>
      <c r="K312" t="str">
        <f>IF(D312&lt;21,Analysis2!$AE$2,IF('Raw Data'!D312&lt;26,Analysis2!$AF$2,IF('Raw Data'!D312&gt;31,Analysis2!$AH$2,Analysis2!$AG$2)))</f>
        <v>26-30</v>
      </c>
    </row>
    <row r="313" spans="1:11" x14ac:dyDescent="0.3">
      <c r="A313" t="s">
        <v>335</v>
      </c>
      <c r="B313" t="s">
        <v>313</v>
      </c>
      <c r="C313" t="s">
        <v>15</v>
      </c>
      <c r="D313">
        <v>29</v>
      </c>
      <c r="E313">
        <v>18</v>
      </c>
      <c r="F313">
        <v>514</v>
      </c>
      <c r="G313">
        <v>1</v>
      </c>
      <c r="H313">
        <v>114</v>
      </c>
      <c r="I313" s="1">
        <v>0.8</v>
      </c>
      <c r="J313">
        <f t="shared" si="4"/>
        <v>91.2</v>
      </c>
      <c r="K313" t="str">
        <f>IF(D313&lt;21,Analysis2!$AE$2,IF('Raw Data'!D313&lt;26,Analysis2!$AF$2,IF('Raw Data'!D313&gt;31,Analysis2!$AH$2,Analysis2!$AG$2)))</f>
        <v>26-30</v>
      </c>
    </row>
    <row r="314" spans="1:11" x14ac:dyDescent="0.3">
      <c r="A314" t="s">
        <v>336</v>
      </c>
      <c r="B314" t="s">
        <v>313</v>
      </c>
      <c r="C314" t="s">
        <v>15</v>
      </c>
      <c r="D314">
        <v>31</v>
      </c>
      <c r="E314">
        <v>18</v>
      </c>
      <c r="F314">
        <v>392</v>
      </c>
      <c r="G314">
        <v>1</v>
      </c>
      <c r="H314">
        <v>141</v>
      </c>
      <c r="I314" s="1">
        <v>0.63</v>
      </c>
      <c r="J314">
        <f t="shared" si="4"/>
        <v>88.83</v>
      </c>
      <c r="K314" t="str">
        <f>IF(D314&lt;21,Analysis2!$AE$2,IF('Raw Data'!D314&lt;26,Analysis2!$AF$2,IF('Raw Data'!D314&gt;31,Analysis2!$AH$2,Analysis2!$AG$2)))</f>
        <v>26-30</v>
      </c>
    </row>
    <row r="315" spans="1:11" x14ac:dyDescent="0.3">
      <c r="A315" t="s">
        <v>337</v>
      </c>
      <c r="B315" t="s">
        <v>313</v>
      </c>
      <c r="C315" t="s">
        <v>11</v>
      </c>
      <c r="D315">
        <v>20</v>
      </c>
      <c r="E315">
        <v>5</v>
      </c>
      <c r="F315">
        <v>377</v>
      </c>
      <c r="G315">
        <v>0</v>
      </c>
      <c r="H315">
        <v>148</v>
      </c>
      <c r="I315" s="1">
        <v>0.79</v>
      </c>
      <c r="J315">
        <f t="shared" si="4"/>
        <v>116.92</v>
      </c>
      <c r="K315" t="str">
        <f>IF(D315&lt;21,Analysis2!$AE$2,IF('Raw Data'!D315&lt;26,Analysis2!$AF$2,IF('Raw Data'!D315&gt;31,Analysis2!$AH$2,Analysis2!$AG$2)))</f>
        <v>16-20</v>
      </c>
    </row>
    <row r="316" spans="1:11" x14ac:dyDescent="0.3">
      <c r="A316" t="s">
        <v>338</v>
      </c>
      <c r="B316" t="s">
        <v>313</v>
      </c>
      <c r="C316" t="s">
        <v>11</v>
      </c>
      <c r="D316">
        <v>17</v>
      </c>
      <c r="E316">
        <v>1</v>
      </c>
      <c r="F316">
        <v>4</v>
      </c>
      <c r="G316">
        <v>0</v>
      </c>
      <c r="H316">
        <v>1</v>
      </c>
      <c r="I316" s="1">
        <v>1</v>
      </c>
      <c r="J316">
        <f t="shared" si="4"/>
        <v>1</v>
      </c>
      <c r="K316" t="str">
        <f>IF(D316&lt;21,Analysis2!$AE$2,IF('Raw Data'!D316&lt;26,Analysis2!$AF$2,IF('Raw Data'!D316&gt;31,Analysis2!$AH$2,Analysis2!$AG$2)))</f>
        <v>16-20</v>
      </c>
    </row>
    <row r="317" spans="1:11" x14ac:dyDescent="0.3">
      <c r="A317" t="s">
        <v>339</v>
      </c>
      <c r="B317" t="s">
        <v>340</v>
      </c>
      <c r="C317" t="s">
        <v>13</v>
      </c>
      <c r="D317">
        <v>32</v>
      </c>
      <c r="E317">
        <v>37</v>
      </c>
      <c r="F317">
        <v>3329</v>
      </c>
      <c r="G317">
        <v>0</v>
      </c>
      <c r="H317">
        <v>801</v>
      </c>
      <c r="I317" s="1">
        <v>0.67</v>
      </c>
      <c r="J317">
        <f t="shared" si="4"/>
        <v>536.67000000000007</v>
      </c>
      <c r="K317" t="str">
        <f>IF(D317&lt;21,Analysis2!$AE$2,IF('Raw Data'!D317&lt;26,Analysis2!$AF$2,IF('Raw Data'!D317&gt;31,Analysis2!$AH$2,Analysis2!$AG$2)))</f>
        <v>31+</v>
      </c>
    </row>
    <row r="318" spans="1:11" x14ac:dyDescent="0.3">
      <c r="A318" t="s">
        <v>341</v>
      </c>
      <c r="B318" t="s">
        <v>340</v>
      </c>
      <c r="C318" t="s">
        <v>17</v>
      </c>
      <c r="D318">
        <v>27</v>
      </c>
      <c r="E318">
        <v>37</v>
      </c>
      <c r="F318">
        <v>3303</v>
      </c>
      <c r="G318">
        <v>1</v>
      </c>
      <c r="H318">
        <v>1789</v>
      </c>
      <c r="I318" s="1">
        <v>0.88</v>
      </c>
      <c r="J318">
        <f t="shared" si="4"/>
        <v>1574.32</v>
      </c>
      <c r="K318" t="str">
        <f>IF(D318&lt;21,Analysis2!$AE$2,IF('Raw Data'!D318&lt;26,Analysis2!$AF$2,IF('Raw Data'!D318&gt;31,Analysis2!$AH$2,Analysis2!$AG$2)))</f>
        <v>26-30</v>
      </c>
    </row>
    <row r="319" spans="1:11" x14ac:dyDescent="0.3">
      <c r="A319" t="s">
        <v>342</v>
      </c>
      <c r="B319" t="s">
        <v>340</v>
      </c>
      <c r="C319" t="s">
        <v>17</v>
      </c>
      <c r="D319">
        <v>26</v>
      </c>
      <c r="E319">
        <v>34</v>
      </c>
      <c r="F319">
        <v>2983</v>
      </c>
      <c r="G319">
        <v>1</v>
      </c>
      <c r="H319">
        <v>1892</v>
      </c>
      <c r="I319" s="1">
        <v>0.81</v>
      </c>
      <c r="J319">
        <f t="shared" si="4"/>
        <v>1532.5200000000002</v>
      </c>
      <c r="K319" t="str">
        <f>IF(D319&lt;21,Analysis2!$AE$2,IF('Raw Data'!D319&lt;26,Analysis2!$AF$2,IF('Raw Data'!D319&gt;31,Analysis2!$AH$2,Analysis2!$AG$2)))</f>
        <v>26-30</v>
      </c>
    </row>
    <row r="320" spans="1:11" x14ac:dyDescent="0.3">
      <c r="A320" t="s">
        <v>343</v>
      </c>
      <c r="B320" t="s">
        <v>340</v>
      </c>
      <c r="C320" t="s">
        <v>11</v>
      </c>
      <c r="D320">
        <v>23</v>
      </c>
      <c r="E320">
        <v>36</v>
      </c>
      <c r="F320">
        <v>2675</v>
      </c>
      <c r="G320">
        <v>5</v>
      </c>
      <c r="H320">
        <v>1937</v>
      </c>
      <c r="I320" s="1">
        <v>0.84</v>
      </c>
      <c r="J320">
        <f t="shared" si="4"/>
        <v>1627.08</v>
      </c>
      <c r="K320" t="str">
        <f>IF(D320&lt;21,Analysis2!$AE$2,IF('Raw Data'!D320&lt;26,Analysis2!$AF$2,IF('Raw Data'!D320&gt;31,Analysis2!$AH$2,Analysis2!$AG$2)))</f>
        <v>21-25</v>
      </c>
    </row>
    <row r="321" spans="1:11" x14ac:dyDescent="0.3">
      <c r="A321" t="s">
        <v>344</v>
      </c>
      <c r="B321" t="s">
        <v>340</v>
      </c>
      <c r="C321" t="s">
        <v>15</v>
      </c>
      <c r="D321">
        <v>20</v>
      </c>
      <c r="E321">
        <v>31</v>
      </c>
      <c r="F321">
        <v>2550</v>
      </c>
      <c r="G321">
        <v>5</v>
      </c>
      <c r="H321">
        <v>1212</v>
      </c>
      <c r="I321" s="1">
        <v>0.79</v>
      </c>
      <c r="J321">
        <f t="shared" si="4"/>
        <v>957.48</v>
      </c>
      <c r="K321" t="str">
        <f>IF(D321&lt;21,Analysis2!$AE$2,IF('Raw Data'!D321&lt;26,Analysis2!$AF$2,IF('Raw Data'!D321&gt;31,Analysis2!$AH$2,Analysis2!$AG$2)))</f>
        <v>16-20</v>
      </c>
    </row>
    <row r="322" spans="1:11" x14ac:dyDescent="0.3">
      <c r="A322" t="s">
        <v>345</v>
      </c>
      <c r="B322" t="s">
        <v>340</v>
      </c>
      <c r="C322" t="s">
        <v>15</v>
      </c>
      <c r="D322">
        <v>24</v>
      </c>
      <c r="E322">
        <v>37</v>
      </c>
      <c r="F322">
        <v>2649</v>
      </c>
      <c r="G322">
        <v>2</v>
      </c>
      <c r="H322">
        <v>879</v>
      </c>
      <c r="I322" s="1">
        <v>0.66</v>
      </c>
      <c r="J322">
        <f t="shared" si="4"/>
        <v>580.14</v>
      </c>
      <c r="K322" t="str">
        <f>IF(D322&lt;21,Analysis2!$AE$2,IF('Raw Data'!D322&lt;26,Analysis2!$AF$2,IF('Raw Data'!D322&gt;31,Analysis2!$AH$2,Analysis2!$AG$2)))</f>
        <v>21-25</v>
      </c>
    </row>
    <row r="323" spans="1:11" x14ac:dyDescent="0.3">
      <c r="A323" t="s">
        <v>346</v>
      </c>
      <c r="B323" t="s">
        <v>340</v>
      </c>
      <c r="C323" t="s">
        <v>11</v>
      </c>
      <c r="D323">
        <v>33</v>
      </c>
      <c r="E323">
        <v>33</v>
      </c>
      <c r="F323">
        <v>2528</v>
      </c>
      <c r="G323">
        <v>1</v>
      </c>
      <c r="H323">
        <v>1817</v>
      </c>
      <c r="I323" s="1">
        <v>0.85</v>
      </c>
      <c r="J323">
        <f t="shared" ref="J323:J386" si="5">I323*H323</f>
        <v>1544.45</v>
      </c>
      <c r="K323" t="str">
        <f>IF(D323&lt;21,Analysis2!$AE$2,IF('Raw Data'!D323&lt;26,Analysis2!$AF$2,IF('Raw Data'!D323&gt;31,Analysis2!$AH$2,Analysis2!$AG$2)))</f>
        <v>31+</v>
      </c>
    </row>
    <row r="324" spans="1:11" x14ac:dyDescent="0.3">
      <c r="A324" t="s">
        <v>347</v>
      </c>
      <c r="B324" t="s">
        <v>340</v>
      </c>
      <c r="C324" t="s">
        <v>11</v>
      </c>
      <c r="D324">
        <v>25</v>
      </c>
      <c r="E324">
        <v>33</v>
      </c>
      <c r="F324">
        <v>2503</v>
      </c>
      <c r="G324">
        <v>1</v>
      </c>
      <c r="H324">
        <v>1162</v>
      </c>
      <c r="I324" s="1">
        <v>0.88</v>
      </c>
      <c r="J324">
        <f t="shared" si="5"/>
        <v>1022.5600000000001</v>
      </c>
      <c r="K324" t="str">
        <f>IF(D324&lt;21,Analysis2!$AE$2,IF('Raw Data'!D324&lt;26,Analysis2!$AF$2,IF('Raw Data'!D324&gt;31,Analysis2!$AH$2,Analysis2!$AG$2)))</f>
        <v>21-25</v>
      </c>
    </row>
    <row r="325" spans="1:11" x14ac:dyDescent="0.3">
      <c r="A325" t="s">
        <v>348</v>
      </c>
      <c r="B325" t="s">
        <v>340</v>
      </c>
      <c r="C325" t="s">
        <v>17</v>
      </c>
      <c r="D325">
        <v>30</v>
      </c>
      <c r="E325">
        <v>27</v>
      </c>
      <c r="F325">
        <v>2407</v>
      </c>
      <c r="G325">
        <v>3</v>
      </c>
      <c r="H325">
        <v>1411</v>
      </c>
      <c r="I325" s="1">
        <v>0.82</v>
      </c>
      <c r="J325">
        <f t="shared" si="5"/>
        <v>1157.02</v>
      </c>
      <c r="K325" t="str">
        <f>IF(D325&lt;21,Analysis2!$AE$2,IF('Raw Data'!D325&lt;26,Analysis2!$AF$2,IF('Raw Data'!D325&gt;31,Analysis2!$AH$2,Analysis2!$AG$2)))</f>
        <v>26-30</v>
      </c>
    </row>
    <row r="326" spans="1:11" x14ac:dyDescent="0.3">
      <c r="A326" t="s">
        <v>349</v>
      </c>
      <c r="B326" t="s">
        <v>340</v>
      </c>
      <c r="C326" t="s">
        <v>11</v>
      </c>
      <c r="D326">
        <v>24</v>
      </c>
      <c r="E326">
        <v>24</v>
      </c>
      <c r="F326">
        <v>1661</v>
      </c>
      <c r="G326">
        <v>3</v>
      </c>
      <c r="H326">
        <v>636</v>
      </c>
      <c r="I326" s="1">
        <v>0.75</v>
      </c>
      <c r="J326">
        <f t="shared" si="5"/>
        <v>477</v>
      </c>
      <c r="K326" t="str">
        <f>IF(D326&lt;21,Analysis2!$AE$2,IF('Raw Data'!D326&lt;26,Analysis2!$AF$2,IF('Raw Data'!D326&gt;31,Analysis2!$AH$2,Analysis2!$AG$2)))</f>
        <v>21-25</v>
      </c>
    </row>
    <row r="327" spans="1:11" x14ac:dyDescent="0.3">
      <c r="A327" t="s">
        <v>350</v>
      </c>
      <c r="B327" t="s">
        <v>340</v>
      </c>
      <c r="C327" t="s">
        <v>17</v>
      </c>
      <c r="D327">
        <v>29</v>
      </c>
      <c r="E327">
        <v>21</v>
      </c>
      <c r="F327">
        <v>1879</v>
      </c>
      <c r="G327">
        <v>1</v>
      </c>
      <c r="H327">
        <v>1003</v>
      </c>
      <c r="I327" s="1">
        <v>0.83</v>
      </c>
      <c r="J327">
        <f t="shared" si="5"/>
        <v>832.49</v>
      </c>
      <c r="K327" t="str">
        <f>IF(D327&lt;21,Analysis2!$AE$2,IF('Raw Data'!D327&lt;26,Analysis2!$AF$2,IF('Raw Data'!D327&gt;31,Analysis2!$AH$2,Analysis2!$AG$2)))</f>
        <v>26-30</v>
      </c>
    </row>
    <row r="328" spans="1:11" x14ac:dyDescent="0.3">
      <c r="A328" t="s">
        <v>351</v>
      </c>
      <c r="B328" t="s">
        <v>340</v>
      </c>
      <c r="C328" t="s">
        <v>17</v>
      </c>
      <c r="D328">
        <v>19</v>
      </c>
      <c r="E328">
        <v>21</v>
      </c>
      <c r="F328">
        <v>1404</v>
      </c>
      <c r="G328">
        <v>1</v>
      </c>
      <c r="H328">
        <v>785</v>
      </c>
      <c r="I328" s="1">
        <v>0.84</v>
      </c>
      <c r="J328">
        <f t="shared" si="5"/>
        <v>659.4</v>
      </c>
      <c r="K328" t="str">
        <f>IF(D328&lt;21,Analysis2!$AE$2,IF('Raw Data'!D328&lt;26,Analysis2!$AF$2,IF('Raw Data'!D328&gt;31,Analysis2!$AH$2,Analysis2!$AG$2)))</f>
        <v>16-20</v>
      </c>
    </row>
    <row r="329" spans="1:11" x14ac:dyDescent="0.3">
      <c r="A329" t="s">
        <v>352</v>
      </c>
      <c r="B329" t="s">
        <v>340</v>
      </c>
      <c r="C329" t="s">
        <v>17</v>
      </c>
      <c r="D329">
        <v>23</v>
      </c>
      <c r="E329">
        <v>18</v>
      </c>
      <c r="F329">
        <v>1310</v>
      </c>
      <c r="G329">
        <v>0</v>
      </c>
      <c r="H329">
        <v>731</v>
      </c>
      <c r="I329" s="1">
        <v>0.89</v>
      </c>
      <c r="J329">
        <f t="shared" si="5"/>
        <v>650.59</v>
      </c>
      <c r="K329" t="str">
        <f>IF(D329&lt;21,Analysis2!$AE$2,IF('Raw Data'!D329&lt;26,Analysis2!$AF$2,IF('Raw Data'!D329&gt;31,Analysis2!$AH$2,Analysis2!$AG$2)))</f>
        <v>21-25</v>
      </c>
    </row>
    <row r="330" spans="1:11" x14ac:dyDescent="0.3">
      <c r="A330" t="s">
        <v>353</v>
      </c>
      <c r="B330" t="s">
        <v>340</v>
      </c>
      <c r="C330" t="s">
        <v>15</v>
      </c>
      <c r="D330">
        <v>28</v>
      </c>
      <c r="E330">
        <v>17</v>
      </c>
      <c r="F330">
        <v>1110</v>
      </c>
      <c r="G330">
        <v>1</v>
      </c>
      <c r="H330">
        <v>306</v>
      </c>
      <c r="I330" s="1">
        <v>0.81</v>
      </c>
      <c r="J330">
        <f t="shared" si="5"/>
        <v>247.86</v>
      </c>
      <c r="K330" t="str">
        <f>IF(D330&lt;21,Analysis2!$AE$2,IF('Raw Data'!D330&lt;26,Analysis2!$AF$2,IF('Raw Data'!D330&gt;31,Analysis2!$AH$2,Analysis2!$AG$2)))</f>
        <v>26-30</v>
      </c>
    </row>
    <row r="331" spans="1:11" x14ac:dyDescent="0.3">
      <c r="A331" t="s">
        <v>354</v>
      </c>
      <c r="B331" t="s">
        <v>340</v>
      </c>
      <c r="C331" t="s">
        <v>15</v>
      </c>
      <c r="D331">
        <v>18</v>
      </c>
      <c r="E331">
        <v>32</v>
      </c>
      <c r="F331">
        <v>1369</v>
      </c>
      <c r="G331">
        <v>4</v>
      </c>
      <c r="H331">
        <v>305</v>
      </c>
      <c r="I331" s="1">
        <v>0.74</v>
      </c>
      <c r="J331">
        <f t="shared" si="5"/>
        <v>225.7</v>
      </c>
      <c r="K331" t="str">
        <f>IF(D331&lt;21,Analysis2!$AE$2,IF('Raw Data'!D331&lt;26,Analysis2!$AF$2,IF('Raw Data'!D331&gt;31,Analysis2!$AH$2,Analysis2!$AG$2)))</f>
        <v>16-20</v>
      </c>
    </row>
    <row r="332" spans="1:11" x14ac:dyDescent="0.3">
      <c r="A332" t="s">
        <v>355</v>
      </c>
      <c r="B332" t="s">
        <v>340</v>
      </c>
      <c r="C332" t="s">
        <v>15</v>
      </c>
      <c r="D332">
        <v>29</v>
      </c>
      <c r="E332">
        <v>10</v>
      </c>
      <c r="F332">
        <v>823</v>
      </c>
      <c r="G332">
        <v>4</v>
      </c>
      <c r="H332">
        <v>263</v>
      </c>
      <c r="I332" s="1">
        <v>0.79</v>
      </c>
      <c r="J332">
        <f t="shared" si="5"/>
        <v>207.77</v>
      </c>
      <c r="K332" t="str">
        <f>IF(D332&lt;21,Analysis2!$AE$2,IF('Raw Data'!D332&lt;26,Analysis2!$AF$2,IF('Raw Data'!D332&gt;31,Analysis2!$AH$2,Analysis2!$AG$2)))</f>
        <v>26-30</v>
      </c>
    </row>
    <row r="333" spans="1:11" x14ac:dyDescent="0.3">
      <c r="A333" t="s">
        <v>356</v>
      </c>
      <c r="B333" t="s">
        <v>340</v>
      </c>
      <c r="C333" t="s">
        <v>17</v>
      </c>
      <c r="D333">
        <v>31</v>
      </c>
      <c r="E333">
        <v>13</v>
      </c>
      <c r="F333">
        <v>623</v>
      </c>
      <c r="G333">
        <v>0</v>
      </c>
      <c r="H333">
        <v>370</v>
      </c>
      <c r="I333" s="1">
        <v>0.83</v>
      </c>
      <c r="J333">
        <f t="shared" si="5"/>
        <v>307.09999999999997</v>
      </c>
      <c r="K333" t="str">
        <f>IF(D333&lt;21,Analysis2!$AE$2,IF('Raw Data'!D333&lt;26,Analysis2!$AF$2,IF('Raw Data'!D333&gt;31,Analysis2!$AH$2,Analysis2!$AG$2)))</f>
        <v>26-30</v>
      </c>
    </row>
    <row r="334" spans="1:11" x14ac:dyDescent="0.3">
      <c r="A334" t="s">
        <v>357</v>
      </c>
      <c r="B334" t="s">
        <v>340</v>
      </c>
      <c r="C334" t="s">
        <v>17</v>
      </c>
      <c r="D334">
        <v>26</v>
      </c>
      <c r="E334">
        <v>7</v>
      </c>
      <c r="F334">
        <v>495</v>
      </c>
      <c r="G334">
        <v>0</v>
      </c>
      <c r="H334">
        <v>239</v>
      </c>
      <c r="I334" s="1">
        <v>0.79</v>
      </c>
      <c r="J334">
        <f t="shared" si="5"/>
        <v>188.81</v>
      </c>
      <c r="K334" t="str">
        <f>IF(D334&lt;21,Analysis2!$AE$2,IF('Raw Data'!D334&lt;26,Analysis2!$AF$2,IF('Raw Data'!D334&gt;31,Analysis2!$AH$2,Analysis2!$AG$2)))</f>
        <v>26-30</v>
      </c>
    </row>
    <row r="335" spans="1:11" x14ac:dyDescent="0.3">
      <c r="A335" t="s">
        <v>358</v>
      </c>
      <c r="B335" t="s">
        <v>340</v>
      </c>
      <c r="C335" t="s">
        <v>17</v>
      </c>
      <c r="D335">
        <v>18</v>
      </c>
      <c r="E335">
        <v>12</v>
      </c>
      <c r="F335">
        <v>577</v>
      </c>
      <c r="G335">
        <v>0</v>
      </c>
      <c r="H335">
        <v>350</v>
      </c>
      <c r="I335" s="1">
        <v>0.74</v>
      </c>
      <c r="J335">
        <f t="shared" si="5"/>
        <v>259</v>
      </c>
      <c r="K335" t="str">
        <f>IF(D335&lt;21,Analysis2!$AE$2,IF('Raw Data'!D335&lt;26,Analysis2!$AF$2,IF('Raw Data'!D335&gt;31,Analysis2!$AH$2,Analysis2!$AG$2)))</f>
        <v>16-20</v>
      </c>
    </row>
    <row r="336" spans="1:11" x14ac:dyDescent="0.3">
      <c r="A336" t="s">
        <v>359</v>
      </c>
      <c r="B336" t="s">
        <v>340</v>
      </c>
      <c r="C336" t="s">
        <v>11</v>
      </c>
      <c r="D336">
        <v>20</v>
      </c>
      <c r="E336">
        <v>19</v>
      </c>
      <c r="F336">
        <v>520</v>
      </c>
      <c r="G336">
        <v>0</v>
      </c>
      <c r="H336">
        <v>329</v>
      </c>
      <c r="I336" s="1">
        <v>0.88</v>
      </c>
      <c r="J336">
        <f t="shared" si="5"/>
        <v>289.52</v>
      </c>
      <c r="K336" t="str">
        <f>IF(D336&lt;21,Analysis2!$AE$2,IF('Raw Data'!D336&lt;26,Analysis2!$AF$2,IF('Raw Data'!D336&gt;31,Analysis2!$AH$2,Analysis2!$AG$2)))</f>
        <v>16-20</v>
      </c>
    </row>
    <row r="337" spans="1:11" x14ac:dyDescent="0.3">
      <c r="A337" t="s">
        <v>360</v>
      </c>
      <c r="B337" t="s">
        <v>340</v>
      </c>
      <c r="C337" t="s">
        <v>15</v>
      </c>
      <c r="D337">
        <v>20</v>
      </c>
      <c r="E337">
        <v>11</v>
      </c>
      <c r="F337">
        <v>414</v>
      </c>
      <c r="G337">
        <v>1</v>
      </c>
      <c r="H337">
        <v>235</v>
      </c>
      <c r="I337" s="1">
        <v>0.81</v>
      </c>
      <c r="J337">
        <f t="shared" si="5"/>
        <v>190.35000000000002</v>
      </c>
      <c r="K337" t="str">
        <f>IF(D337&lt;21,Analysis2!$AE$2,IF('Raw Data'!D337&lt;26,Analysis2!$AF$2,IF('Raw Data'!D337&gt;31,Analysis2!$AH$2,Analysis2!$AG$2)))</f>
        <v>16-20</v>
      </c>
    </row>
    <row r="338" spans="1:11" x14ac:dyDescent="0.3">
      <c r="A338" t="s">
        <v>361</v>
      </c>
      <c r="B338" t="s">
        <v>340</v>
      </c>
      <c r="C338" t="s">
        <v>11</v>
      </c>
      <c r="D338">
        <v>19</v>
      </c>
      <c r="E338">
        <v>6</v>
      </c>
      <c r="F338">
        <v>187</v>
      </c>
      <c r="G338">
        <v>0</v>
      </c>
      <c r="H338">
        <v>64</v>
      </c>
      <c r="I338" s="1">
        <v>0.7</v>
      </c>
      <c r="J338">
        <f t="shared" si="5"/>
        <v>44.8</v>
      </c>
      <c r="K338" t="str">
        <f>IF(D338&lt;21,Analysis2!$AE$2,IF('Raw Data'!D338&lt;26,Analysis2!$AF$2,IF('Raw Data'!D338&gt;31,Analysis2!$AH$2,Analysis2!$AG$2)))</f>
        <v>16-20</v>
      </c>
    </row>
    <row r="339" spans="1:11" x14ac:dyDescent="0.3">
      <c r="A339" t="s">
        <v>362</v>
      </c>
      <c r="B339" t="s">
        <v>340</v>
      </c>
      <c r="C339" t="s">
        <v>17</v>
      </c>
      <c r="D339">
        <v>21</v>
      </c>
      <c r="E339">
        <v>2</v>
      </c>
      <c r="F339">
        <v>173</v>
      </c>
      <c r="G339">
        <v>0</v>
      </c>
      <c r="H339">
        <v>98</v>
      </c>
      <c r="I339" s="1">
        <v>0.84</v>
      </c>
      <c r="J339">
        <f t="shared" si="5"/>
        <v>82.32</v>
      </c>
      <c r="K339" t="str">
        <f>IF(D339&lt;21,Analysis2!$AE$2,IF('Raw Data'!D339&lt;26,Analysis2!$AF$2,IF('Raw Data'!D339&gt;31,Analysis2!$AH$2,Analysis2!$AG$2)))</f>
        <v>21-25</v>
      </c>
    </row>
    <row r="340" spans="1:11" x14ac:dyDescent="0.3">
      <c r="A340" t="s">
        <v>363</v>
      </c>
      <c r="B340" t="s">
        <v>340</v>
      </c>
      <c r="C340" t="s">
        <v>13</v>
      </c>
      <c r="D340">
        <v>33</v>
      </c>
      <c r="E340">
        <v>2</v>
      </c>
      <c r="F340">
        <v>91</v>
      </c>
      <c r="G340">
        <v>0</v>
      </c>
      <c r="H340">
        <v>24</v>
      </c>
      <c r="I340" s="1">
        <v>0.79</v>
      </c>
      <c r="J340">
        <f t="shared" si="5"/>
        <v>18.96</v>
      </c>
      <c r="K340" t="str">
        <f>IF(D340&lt;21,Analysis2!$AE$2,IF('Raw Data'!D340&lt;26,Analysis2!$AF$2,IF('Raw Data'!D340&gt;31,Analysis2!$AH$2,Analysis2!$AG$2)))</f>
        <v>31+</v>
      </c>
    </row>
    <row r="341" spans="1:11" x14ac:dyDescent="0.3">
      <c r="A341" t="s">
        <v>364</v>
      </c>
      <c r="B341" t="s">
        <v>340</v>
      </c>
      <c r="C341" t="s">
        <v>15</v>
      </c>
      <c r="D341">
        <v>22</v>
      </c>
      <c r="E341">
        <v>2</v>
      </c>
      <c r="F341">
        <v>25</v>
      </c>
      <c r="G341">
        <v>0</v>
      </c>
      <c r="H341">
        <v>5</v>
      </c>
      <c r="I341" s="1">
        <v>0.8</v>
      </c>
      <c r="J341">
        <f t="shared" si="5"/>
        <v>4</v>
      </c>
      <c r="K341" t="str">
        <f>IF(D341&lt;21,Analysis2!$AE$2,IF('Raw Data'!D341&lt;26,Analysis2!$AF$2,IF('Raw Data'!D341&gt;31,Analysis2!$AH$2,Analysis2!$AG$2)))</f>
        <v>21-25</v>
      </c>
    </row>
    <row r="342" spans="1:11" x14ac:dyDescent="0.3">
      <c r="A342" t="s">
        <v>365</v>
      </c>
      <c r="B342" t="s">
        <v>340</v>
      </c>
      <c r="C342" t="s">
        <v>17</v>
      </c>
      <c r="D342">
        <v>22</v>
      </c>
      <c r="E342">
        <v>1</v>
      </c>
      <c r="F342">
        <v>22</v>
      </c>
      <c r="G342">
        <v>0</v>
      </c>
      <c r="H342">
        <v>15</v>
      </c>
      <c r="I342" s="1">
        <v>0.93</v>
      </c>
      <c r="J342">
        <f t="shared" si="5"/>
        <v>13.950000000000001</v>
      </c>
      <c r="K342" t="str">
        <f>IF(D342&lt;21,Analysis2!$AE$2,IF('Raw Data'!D342&lt;26,Analysis2!$AF$2,IF('Raw Data'!D342&gt;31,Analysis2!$AH$2,Analysis2!$AG$2)))</f>
        <v>21-25</v>
      </c>
    </row>
    <row r="343" spans="1:11" x14ac:dyDescent="0.3">
      <c r="A343" t="s">
        <v>366</v>
      </c>
      <c r="B343" t="s">
        <v>340</v>
      </c>
      <c r="C343" t="s">
        <v>15</v>
      </c>
      <c r="D343">
        <v>18</v>
      </c>
      <c r="E343">
        <v>1</v>
      </c>
      <c r="F343">
        <v>9</v>
      </c>
      <c r="G343">
        <v>0</v>
      </c>
      <c r="H343">
        <v>3</v>
      </c>
      <c r="I343" s="1">
        <v>1</v>
      </c>
      <c r="J343">
        <f t="shared" si="5"/>
        <v>3</v>
      </c>
      <c r="K343" t="str">
        <f>IF(D343&lt;21,Analysis2!$AE$2,IF('Raw Data'!D343&lt;26,Analysis2!$AF$2,IF('Raw Data'!D343&gt;31,Analysis2!$AH$2,Analysis2!$AG$2)))</f>
        <v>16-20</v>
      </c>
    </row>
    <row r="344" spans="1:11" x14ac:dyDescent="0.3">
      <c r="A344" t="s">
        <v>367</v>
      </c>
      <c r="B344" t="s">
        <v>368</v>
      </c>
      <c r="C344" t="s">
        <v>13</v>
      </c>
      <c r="D344">
        <v>33</v>
      </c>
      <c r="E344">
        <v>37</v>
      </c>
      <c r="F344">
        <v>3330</v>
      </c>
      <c r="G344">
        <v>0</v>
      </c>
      <c r="H344">
        <v>1080</v>
      </c>
      <c r="I344" s="1">
        <v>0.55000000000000004</v>
      </c>
      <c r="J344">
        <f t="shared" si="5"/>
        <v>594</v>
      </c>
      <c r="K344" t="str">
        <f>IF(D344&lt;21,Analysis2!$AE$2,IF('Raw Data'!D344&lt;26,Analysis2!$AF$2,IF('Raw Data'!D344&gt;31,Analysis2!$AH$2,Analysis2!$AG$2)))</f>
        <v>31+</v>
      </c>
    </row>
    <row r="345" spans="1:11" x14ac:dyDescent="0.3">
      <c r="A345" t="s">
        <v>369</v>
      </c>
      <c r="B345" t="s">
        <v>368</v>
      </c>
      <c r="C345" t="s">
        <v>17</v>
      </c>
      <c r="D345">
        <v>30</v>
      </c>
      <c r="E345">
        <v>36</v>
      </c>
      <c r="F345">
        <v>3121</v>
      </c>
      <c r="G345">
        <v>1</v>
      </c>
      <c r="H345">
        <v>1216</v>
      </c>
      <c r="I345" s="1">
        <v>0.79</v>
      </c>
      <c r="J345">
        <f t="shared" si="5"/>
        <v>960.6400000000001</v>
      </c>
      <c r="K345" t="str">
        <f>IF(D345&lt;21,Analysis2!$AE$2,IF('Raw Data'!D345&lt;26,Analysis2!$AF$2,IF('Raw Data'!D345&gt;31,Analysis2!$AH$2,Analysis2!$AG$2)))</f>
        <v>26-30</v>
      </c>
    </row>
    <row r="346" spans="1:11" x14ac:dyDescent="0.3">
      <c r="A346" t="s">
        <v>370</v>
      </c>
      <c r="B346" t="s">
        <v>368</v>
      </c>
      <c r="C346" t="s">
        <v>15</v>
      </c>
      <c r="D346">
        <v>27</v>
      </c>
      <c r="E346">
        <v>30</v>
      </c>
      <c r="F346">
        <v>2612</v>
      </c>
      <c r="G346">
        <v>11</v>
      </c>
      <c r="H346">
        <v>779</v>
      </c>
      <c r="I346" s="1">
        <v>0.76</v>
      </c>
      <c r="J346">
        <f t="shared" si="5"/>
        <v>592.04</v>
      </c>
      <c r="K346" t="str">
        <f>IF(D346&lt;21,Analysis2!$AE$2,IF('Raw Data'!D346&lt;26,Analysis2!$AF$2,IF('Raw Data'!D346&gt;31,Analysis2!$AH$2,Analysis2!$AG$2)))</f>
        <v>26-30</v>
      </c>
    </row>
    <row r="347" spans="1:11" x14ac:dyDescent="0.3">
      <c r="A347" t="s">
        <v>371</v>
      </c>
      <c r="B347" t="s">
        <v>368</v>
      </c>
      <c r="C347" t="s">
        <v>11</v>
      </c>
      <c r="D347">
        <v>22</v>
      </c>
      <c r="E347">
        <v>34</v>
      </c>
      <c r="F347">
        <v>2559</v>
      </c>
      <c r="G347">
        <v>4</v>
      </c>
      <c r="H347">
        <v>1158</v>
      </c>
      <c r="I347" s="1">
        <v>0.79</v>
      </c>
      <c r="J347">
        <f t="shared" si="5"/>
        <v>914.82</v>
      </c>
      <c r="K347" t="str">
        <f>IF(D347&lt;21,Analysis2!$AE$2,IF('Raw Data'!D347&lt;26,Analysis2!$AF$2,IF('Raw Data'!D347&gt;31,Analysis2!$AH$2,Analysis2!$AG$2)))</f>
        <v>21-25</v>
      </c>
    </row>
    <row r="348" spans="1:11" x14ac:dyDescent="0.3">
      <c r="A348" t="s">
        <v>372</v>
      </c>
      <c r="B348" t="s">
        <v>368</v>
      </c>
      <c r="C348" t="s">
        <v>11</v>
      </c>
      <c r="D348">
        <v>29</v>
      </c>
      <c r="E348">
        <v>31</v>
      </c>
      <c r="F348">
        <v>2359</v>
      </c>
      <c r="G348">
        <v>1</v>
      </c>
      <c r="H348">
        <v>1269</v>
      </c>
      <c r="I348" s="1">
        <v>0.81</v>
      </c>
      <c r="J348">
        <f t="shared" si="5"/>
        <v>1027.8900000000001</v>
      </c>
      <c r="K348" t="str">
        <f>IF(D348&lt;21,Analysis2!$AE$2,IF('Raw Data'!D348&lt;26,Analysis2!$AF$2,IF('Raw Data'!D348&gt;31,Analysis2!$AH$2,Analysis2!$AG$2)))</f>
        <v>26-30</v>
      </c>
    </row>
    <row r="349" spans="1:11" x14ac:dyDescent="0.3">
      <c r="A349" t="s">
        <v>373</v>
      </c>
      <c r="B349" t="s">
        <v>368</v>
      </c>
      <c r="C349" t="s">
        <v>11</v>
      </c>
      <c r="D349">
        <v>29</v>
      </c>
      <c r="E349">
        <v>34</v>
      </c>
      <c r="F349">
        <v>2258</v>
      </c>
      <c r="G349">
        <v>1</v>
      </c>
      <c r="H349">
        <v>864</v>
      </c>
      <c r="I349" s="1">
        <v>0.68</v>
      </c>
      <c r="J349">
        <f t="shared" si="5"/>
        <v>587.5200000000001</v>
      </c>
      <c r="K349" t="str">
        <f>IF(D349&lt;21,Analysis2!$AE$2,IF('Raw Data'!D349&lt;26,Analysis2!$AF$2,IF('Raw Data'!D349&gt;31,Analysis2!$AH$2,Analysis2!$AG$2)))</f>
        <v>26-30</v>
      </c>
    </row>
    <row r="350" spans="1:11" x14ac:dyDescent="0.3">
      <c r="A350" t="s">
        <v>374</v>
      </c>
      <c r="B350" t="s">
        <v>368</v>
      </c>
      <c r="C350" t="s">
        <v>17</v>
      </c>
      <c r="D350">
        <v>30</v>
      </c>
      <c r="E350">
        <v>26</v>
      </c>
      <c r="F350">
        <v>2256</v>
      </c>
      <c r="G350">
        <v>0</v>
      </c>
      <c r="H350">
        <v>1079</v>
      </c>
      <c r="I350" s="1">
        <v>0.73</v>
      </c>
      <c r="J350">
        <f t="shared" si="5"/>
        <v>787.67</v>
      </c>
      <c r="K350" t="str">
        <f>IF(D350&lt;21,Analysis2!$AE$2,IF('Raw Data'!D350&lt;26,Analysis2!$AF$2,IF('Raw Data'!D350&gt;31,Analysis2!$AH$2,Analysis2!$AG$2)))</f>
        <v>26-30</v>
      </c>
    </row>
    <row r="351" spans="1:11" x14ac:dyDescent="0.3">
      <c r="A351" t="s">
        <v>375</v>
      </c>
      <c r="B351" t="s">
        <v>368</v>
      </c>
      <c r="C351" t="s">
        <v>15</v>
      </c>
      <c r="D351">
        <v>28</v>
      </c>
      <c r="E351">
        <v>33</v>
      </c>
      <c r="F351">
        <v>2096</v>
      </c>
      <c r="G351">
        <v>1</v>
      </c>
      <c r="H351">
        <v>654</v>
      </c>
      <c r="I351" s="1">
        <v>0.79</v>
      </c>
      <c r="J351">
        <f t="shared" si="5"/>
        <v>516.66</v>
      </c>
      <c r="K351" t="str">
        <f>IF(D351&lt;21,Analysis2!$AE$2,IF('Raw Data'!D351&lt;26,Analysis2!$AF$2,IF('Raw Data'!D351&gt;31,Analysis2!$AH$2,Analysis2!$AG$2)))</f>
        <v>26-30</v>
      </c>
    </row>
    <row r="352" spans="1:11" x14ac:dyDescent="0.3">
      <c r="A352" t="s">
        <v>376</v>
      </c>
      <c r="B352" t="s">
        <v>368</v>
      </c>
      <c r="C352" t="s">
        <v>15</v>
      </c>
      <c r="D352">
        <v>29</v>
      </c>
      <c r="E352">
        <v>30</v>
      </c>
      <c r="F352">
        <v>1816</v>
      </c>
      <c r="G352">
        <v>10</v>
      </c>
      <c r="H352">
        <v>574</v>
      </c>
      <c r="I352" s="1">
        <v>0.64</v>
      </c>
      <c r="J352">
        <f t="shared" si="5"/>
        <v>367.36</v>
      </c>
      <c r="K352" t="str">
        <f>IF(D352&lt;21,Analysis2!$AE$2,IF('Raw Data'!D352&lt;26,Analysis2!$AF$2,IF('Raw Data'!D352&gt;31,Analysis2!$AH$2,Analysis2!$AG$2)))</f>
        <v>26-30</v>
      </c>
    </row>
    <row r="353" spans="1:11" x14ac:dyDescent="0.3">
      <c r="A353" t="s">
        <v>377</v>
      </c>
      <c r="B353" t="s">
        <v>368</v>
      </c>
      <c r="C353" t="s">
        <v>17</v>
      </c>
      <c r="D353">
        <v>34</v>
      </c>
      <c r="E353">
        <v>20</v>
      </c>
      <c r="F353">
        <v>1800</v>
      </c>
      <c r="G353">
        <v>1</v>
      </c>
      <c r="H353">
        <v>697</v>
      </c>
      <c r="I353" s="1">
        <v>0.85</v>
      </c>
      <c r="J353">
        <f t="shared" si="5"/>
        <v>592.44999999999993</v>
      </c>
      <c r="K353" t="str">
        <f>IF(D353&lt;21,Analysis2!$AE$2,IF('Raw Data'!D353&lt;26,Analysis2!$AF$2,IF('Raw Data'!D353&gt;31,Analysis2!$AH$2,Analysis2!$AG$2)))</f>
        <v>31+</v>
      </c>
    </row>
    <row r="354" spans="1:11" x14ac:dyDescent="0.3">
      <c r="A354" t="s">
        <v>378</v>
      </c>
      <c r="B354" t="s">
        <v>368</v>
      </c>
      <c r="C354" t="s">
        <v>17</v>
      </c>
      <c r="D354">
        <v>29</v>
      </c>
      <c r="E354">
        <v>22</v>
      </c>
      <c r="F354">
        <v>1777</v>
      </c>
      <c r="G354">
        <v>0</v>
      </c>
      <c r="H354">
        <v>1127</v>
      </c>
      <c r="I354" s="1">
        <v>0.79</v>
      </c>
      <c r="J354">
        <f t="shared" si="5"/>
        <v>890.33</v>
      </c>
      <c r="K354" t="str">
        <f>IF(D354&lt;21,Analysis2!$AE$2,IF('Raw Data'!D354&lt;26,Analysis2!$AF$2,IF('Raw Data'!D354&gt;31,Analysis2!$AH$2,Analysis2!$AG$2)))</f>
        <v>26-30</v>
      </c>
    </row>
    <row r="355" spans="1:11" x14ac:dyDescent="0.3">
      <c r="A355" t="s">
        <v>379</v>
      </c>
      <c r="B355" t="s">
        <v>368</v>
      </c>
      <c r="C355" t="s">
        <v>11</v>
      </c>
      <c r="D355">
        <v>23</v>
      </c>
      <c r="E355">
        <v>33</v>
      </c>
      <c r="F355">
        <v>1820</v>
      </c>
      <c r="G355">
        <v>2</v>
      </c>
      <c r="H355">
        <v>628</v>
      </c>
      <c r="I355" s="1">
        <v>0.85</v>
      </c>
      <c r="J355">
        <f t="shared" si="5"/>
        <v>533.79999999999995</v>
      </c>
      <c r="K355" t="str">
        <f>IF(D355&lt;21,Analysis2!$AE$2,IF('Raw Data'!D355&lt;26,Analysis2!$AF$2,IF('Raw Data'!D355&gt;31,Analysis2!$AH$2,Analysis2!$AG$2)))</f>
        <v>21-25</v>
      </c>
    </row>
    <row r="356" spans="1:11" x14ac:dyDescent="0.3">
      <c r="A356" t="s">
        <v>380</v>
      </c>
      <c r="B356" t="s">
        <v>368</v>
      </c>
      <c r="C356" t="s">
        <v>17</v>
      </c>
      <c r="D356">
        <v>20</v>
      </c>
      <c r="E356">
        <v>19</v>
      </c>
      <c r="F356">
        <v>1710</v>
      </c>
      <c r="G356">
        <v>1</v>
      </c>
      <c r="H356">
        <v>779</v>
      </c>
      <c r="I356" s="1">
        <v>0.7</v>
      </c>
      <c r="J356">
        <f t="shared" si="5"/>
        <v>545.29999999999995</v>
      </c>
      <c r="K356" t="str">
        <f>IF(D356&lt;21,Analysis2!$AE$2,IF('Raw Data'!D356&lt;26,Analysis2!$AF$2,IF('Raw Data'!D356&gt;31,Analysis2!$AH$2,Analysis2!$AG$2)))</f>
        <v>16-20</v>
      </c>
    </row>
    <row r="357" spans="1:11" x14ac:dyDescent="0.3">
      <c r="A357" t="s">
        <v>381</v>
      </c>
      <c r="B357" t="s">
        <v>368</v>
      </c>
      <c r="C357" t="s">
        <v>11</v>
      </c>
      <c r="D357">
        <v>32</v>
      </c>
      <c r="E357">
        <v>18</v>
      </c>
      <c r="F357">
        <v>1466</v>
      </c>
      <c r="G357">
        <v>0</v>
      </c>
      <c r="H357">
        <v>769</v>
      </c>
      <c r="I357" s="1">
        <v>0.82</v>
      </c>
      <c r="J357">
        <f t="shared" si="5"/>
        <v>630.57999999999993</v>
      </c>
      <c r="K357" t="str">
        <f>IF(D357&lt;21,Analysis2!$AE$2,IF('Raw Data'!D357&lt;26,Analysis2!$AF$2,IF('Raw Data'!D357&gt;31,Analysis2!$AH$2,Analysis2!$AG$2)))</f>
        <v>31+</v>
      </c>
    </row>
    <row r="358" spans="1:11" x14ac:dyDescent="0.3">
      <c r="A358" t="s">
        <v>382</v>
      </c>
      <c r="B358" t="s">
        <v>368</v>
      </c>
      <c r="C358" t="s">
        <v>11</v>
      </c>
      <c r="D358">
        <v>27</v>
      </c>
      <c r="E358">
        <v>27</v>
      </c>
      <c r="F358">
        <v>1428</v>
      </c>
      <c r="G358">
        <v>2</v>
      </c>
      <c r="H358">
        <v>429</v>
      </c>
      <c r="I358" s="1">
        <v>0.71</v>
      </c>
      <c r="J358">
        <f t="shared" si="5"/>
        <v>304.58999999999997</v>
      </c>
      <c r="K358" t="str">
        <f>IF(D358&lt;21,Analysis2!$AE$2,IF('Raw Data'!D358&lt;26,Analysis2!$AF$2,IF('Raw Data'!D358&gt;31,Analysis2!$AH$2,Analysis2!$AG$2)))</f>
        <v>26-30</v>
      </c>
    </row>
    <row r="359" spans="1:11" x14ac:dyDescent="0.3">
      <c r="A359" t="s">
        <v>383</v>
      </c>
      <c r="B359" t="s">
        <v>368</v>
      </c>
      <c r="C359" t="s">
        <v>17</v>
      </c>
      <c r="D359">
        <v>33</v>
      </c>
      <c r="E359">
        <v>15</v>
      </c>
      <c r="F359">
        <v>1350</v>
      </c>
      <c r="G359">
        <v>1</v>
      </c>
      <c r="H359">
        <v>604</v>
      </c>
      <c r="I359" s="1">
        <v>0.84</v>
      </c>
      <c r="J359">
        <f t="shared" si="5"/>
        <v>507.35999999999996</v>
      </c>
      <c r="K359" t="str">
        <f>IF(D359&lt;21,Analysis2!$AE$2,IF('Raw Data'!D359&lt;26,Analysis2!$AF$2,IF('Raw Data'!D359&gt;31,Analysis2!$AH$2,Analysis2!$AG$2)))</f>
        <v>31+</v>
      </c>
    </row>
    <row r="360" spans="1:11" x14ac:dyDescent="0.3">
      <c r="A360" t="s">
        <v>384</v>
      </c>
      <c r="B360" t="s">
        <v>368</v>
      </c>
      <c r="C360" t="s">
        <v>17</v>
      </c>
      <c r="D360">
        <v>29</v>
      </c>
      <c r="E360">
        <v>13</v>
      </c>
      <c r="F360">
        <v>1145</v>
      </c>
      <c r="G360">
        <v>0</v>
      </c>
      <c r="H360">
        <v>569</v>
      </c>
      <c r="I360" s="1">
        <v>0.77</v>
      </c>
      <c r="J360">
        <f t="shared" si="5"/>
        <v>438.13</v>
      </c>
      <c r="K360" t="str">
        <f>IF(D360&lt;21,Analysis2!$AE$2,IF('Raw Data'!D360&lt;26,Analysis2!$AF$2,IF('Raw Data'!D360&gt;31,Analysis2!$AH$2,Analysis2!$AG$2)))</f>
        <v>26-30</v>
      </c>
    </row>
    <row r="361" spans="1:11" x14ac:dyDescent="0.3">
      <c r="A361" t="s">
        <v>385</v>
      </c>
      <c r="B361" t="s">
        <v>368</v>
      </c>
      <c r="C361" t="s">
        <v>11</v>
      </c>
      <c r="D361">
        <v>29</v>
      </c>
      <c r="E361">
        <v>16</v>
      </c>
      <c r="F361">
        <v>821</v>
      </c>
      <c r="G361">
        <v>0</v>
      </c>
      <c r="H361">
        <v>329</v>
      </c>
      <c r="I361" s="1">
        <v>0.77</v>
      </c>
      <c r="J361">
        <f t="shared" si="5"/>
        <v>253.33</v>
      </c>
      <c r="K361" t="str">
        <f>IF(D361&lt;21,Analysis2!$AE$2,IF('Raw Data'!D361&lt;26,Analysis2!$AF$2,IF('Raw Data'!D361&gt;31,Analysis2!$AH$2,Analysis2!$AG$2)))</f>
        <v>26-30</v>
      </c>
    </row>
    <row r="362" spans="1:11" x14ac:dyDescent="0.3">
      <c r="A362" t="s">
        <v>386</v>
      </c>
      <c r="B362" t="s">
        <v>368</v>
      </c>
      <c r="C362" t="s">
        <v>15</v>
      </c>
      <c r="D362">
        <v>26</v>
      </c>
      <c r="E362">
        <v>18</v>
      </c>
      <c r="F362">
        <v>728</v>
      </c>
      <c r="G362">
        <v>2</v>
      </c>
      <c r="H362">
        <v>168</v>
      </c>
      <c r="I362" s="1">
        <v>0.7</v>
      </c>
      <c r="J362">
        <f t="shared" si="5"/>
        <v>117.6</v>
      </c>
      <c r="K362" t="str">
        <f>IF(D362&lt;21,Analysis2!$AE$2,IF('Raw Data'!D362&lt;26,Analysis2!$AF$2,IF('Raw Data'!D362&gt;31,Analysis2!$AH$2,Analysis2!$AG$2)))</f>
        <v>26-30</v>
      </c>
    </row>
    <row r="363" spans="1:11" x14ac:dyDescent="0.3">
      <c r="A363" t="s">
        <v>387</v>
      </c>
      <c r="B363" t="s">
        <v>368</v>
      </c>
      <c r="C363" t="s">
        <v>17</v>
      </c>
      <c r="D363">
        <v>31</v>
      </c>
      <c r="E363">
        <v>8</v>
      </c>
      <c r="F363">
        <v>553</v>
      </c>
      <c r="G363">
        <v>0</v>
      </c>
      <c r="H363">
        <v>164</v>
      </c>
      <c r="I363" s="1">
        <v>0.79</v>
      </c>
      <c r="J363">
        <f t="shared" si="5"/>
        <v>129.56</v>
      </c>
      <c r="K363" t="str">
        <f>IF(D363&lt;21,Analysis2!$AE$2,IF('Raw Data'!D363&lt;26,Analysis2!$AF$2,IF('Raw Data'!D363&gt;31,Analysis2!$AH$2,Analysis2!$AG$2)))</f>
        <v>26-30</v>
      </c>
    </row>
    <row r="364" spans="1:11" x14ac:dyDescent="0.3">
      <c r="A364" t="s">
        <v>388</v>
      </c>
      <c r="B364" t="s">
        <v>368</v>
      </c>
      <c r="C364" t="s">
        <v>17</v>
      </c>
      <c r="D364">
        <v>30</v>
      </c>
      <c r="E364">
        <v>4</v>
      </c>
      <c r="F364">
        <v>276</v>
      </c>
      <c r="G364">
        <v>0</v>
      </c>
      <c r="H364">
        <v>82</v>
      </c>
      <c r="I364" s="1">
        <v>0.88</v>
      </c>
      <c r="J364">
        <f t="shared" si="5"/>
        <v>72.16</v>
      </c>
      <c r="K364" t="str">
        <f>IF(D364&lt;21,Analysis2!$AE$2,IF('Raw Data'!D364&lt;26,Analysis2!$AF$2,IF('Raw Data'!D364&gt;31,Analysis2!$AH$2,Analysis2!$AG$2)))</f>
        <v>26-30</v>
      </c>
    </row>
    <row r="365" spans="1:11" x14ac:dyDescent="0.3">
      <c r="A365" t="s">
        <v>389</v>
      </c>
      <c r="B365" t="s">
        <v>368</v>
      </c>
      <c r="C365" t="s">
        <v>15</v>
      </c>
      <c r="D365">
        <v>23</v>
      </c>
      <c r="E365">
        <v>7</v>
      </c>
      <c r="F365">
        <v>221</v>
      </c>
      <c r="G365">
        <v>1</v>
      </c>
      <c r="H365">
        <v>51</v>
      </c>
      <c r="I365" s="1">
        <v>0.61</v>
      </c>
      <c r="J365">
        <f t="shared" si="5"/>
        <v>31.11</v>
      </c>
      <c r="K365" t="str">
        <f>IF(D365&lt;21,Analysis2!$AE$2,IF('Raw Data'!D365&lt;26,Analysis2!$AF$2,IF('Raw Data'!D365&gt;31,Analysis2!$AH$2,Analysis2!$AG$2)))</f>
        <v>21-25</v>
      </c>
    </row>
    <row r="366" spans="1:11" x14ac:dyDescent="0.3">
      <c r="A366" t="s">
        <v>390</v>
      </c>
      <c r="B366" t="s">
        <v>368</v>
      </c>
      <c r="C366" t="s">
        <v>13</v>
      </c>
      <c r="D366">
        <v>27</v>
      </c>
      <c r="E366">
        <v>1</v>
      </c>
      <c r="F366">
        <v>90</v>
      </c>
      <c r="G366">
        <v>0</v>
      </c>
      <c r="H366">
        <v>21</v>
      </c>
      <c r="I366" s="1">
        <v>0.28999999999999998</v>
      </c>
      <c r="J366">
        <f t="shared" si="5"/>
        <v>6.09</v>
      </c>
      <c r="K366" t="str">
        <f>IF(D366&lt;21,Analysis2!$AE$2,IF('Raw Data'!D366&lt;26,Analysis2!$AF$2,IF('Raw Data'!D366&gt;31,Analysis2!$AH$2,Analysis2!$AG$2)))</f>
        <v>26-30</v>
      </c>
    </row>
    <row r="367" spans="1:11" x14ac:dyDescent="0.3">
      <c r="A367" t="s">
        <v>391</v>
      </c>
      <c r="B367" t="s">
        <v>368</v>
      </c>
      <c r="C367" t="s">
        <v>17</v>
      </c>
      <c r="D367">
        <v>30</v>
      </c>
      <c r="E367">
        <v>1</v>
      </c>
      <c r="F367">
        <v>2</v>
      </c>
      <c r="G367">
        <v>0</v>
      </c>
      <c r="H367">
        <v>2</v>
      </c>
      <c r="I367" s="1">
        <v>1</v>
      </c>
      <c r="J367">
        <f t="shared" si="5"/>
        <v>2</v>
      </c>
      <c r="K367" t="str">
        <f>IF(D367&lt;21,Analysis2!$AE$2,IF('Raw Data'!D367&lt;26,Analysis2!$AF$2,IF('Raw Data'!D367&gt;31,Analysis2!$AH$2,Analysis2!$AG$2)))</f>
        <v>26-30</v>
      </c>
    </row>
    <row r="368" spans="1:11" x14ac:dyDescent="0.3">
      <c r="A368" t="s">
        <v>392</v>
      </c>
      <c r="B368" t="s">
        <v>393</v>
      </c>
      <c r="C368" t="s">
        <v>11</v>
      </c>
      <c r="D368">
        <v>25</v>
      </c>
      <c r="E368">
        <v>38</v>
      </c>
      <c r="F368">
        <v>3420</v>
      </c>
      <c r="G368">
        <v>8</v>
      </c>
      <c r="H368">
        <v>2619</v>
      </c>
      <c r="I368" s="1">
        <v>0.81</v>
      </c>
      <c r="J368">
        <f t="shared" si="5"/>
        <v>2121.3900000000003</v>
      </c>
      <c r="K368" t="str">
        <f>IF(D368&lt;21,Analysis2!$AE$2,IF('Raw Data'!D368&lt;26,Analysis2!$AF$2,IF('Raw Data'!D368&gt;31,Analysis2!$AH$2,Analysis2!$AG$2)))</f>
        <v>21-25</v>
      </c>
    </row>
    <row r="369" spans="1:11" x14ac:dyDescent="0.3">
      <c r="A369" t="s">
        <v>394</v>
      </c>
      <c r="B369" t="s">
        <v>393</v>
      </c>
      <c r="C369" t="s">
        <v>17</v>
      </c>
      <c r="D369">
        <v>24</v>
      </c>
      <c r="E369">
        <v>36</v>
      </c>
      <c r="F369">
        <v>3100</v>
      </c>
      <c r="G369">
        <v>1</v>
      </c>
      <c r="H369">
        <v>2005</v>
      </c>
      <c r="I369" s="1">
        <v>0.85</v>
      </c>
      <c r="J369">
        <f t="shared" si="5"/>
        <v>1704.25</v>
      </c>
      <c r="K369" t="str">
        <f>IF(D369&lt;21,Analysis2!$AE$2,IF('Raw Data'!D369&lt;26,Analysis2!$AF$2,IF('Raw Data'!D369&gt;31,Analysis2!$AH$2,Analysis2!$AG$2)))</f>
        <v>21-25</v>
      </c>
    </row>
    <row r="370" spans="1:11" x14ac:dyDescent="0.3">
      <c r="A370" t="s">
        <v>395</v>
      </c>
      <c r="B370" t="s">
        <v>393</v>
      </c>
      <c r="C370" t="s">
        <v>11</v>
      </c>
      <c r="D370">
        <v>28</v>
      </c>
      <c r="E370">
        <v>33</v>
      </c>
      <c r="F370">
        <v>2764</v>
      </c>
      <c r="G370">
        <v>4</v>
      </c>
      <c r="H370">
        <v>1258</v>
      </c>
      <c r="I370" s="1">
        <v>0.8</v>
      </c>
      <c r="J370">
        <f t="shared" si="5"/>
        <v>1006.4000000000001</v>
      </c>
      <c r="K370" t="str">
        <f>IF(D370&lt;21,Analysis2!$AE$2,IF('Raw Data'!D370&lt;26,Analysis2!$AF$2,IF('Raw Data'!D370&gt;31,Analysis2!$AH$2,Analysis2!$AG$2)))</f>
        <v>26-30</v>
      </c>
    </row>
    <row r="371" spans="1:11" x14ac:dyDescent="0.3">
      <c r="A371" t="s">
        <v>396</v>
      </c>
      <c r="B371" t="s">
        <v>393</v>
      </c>
      <c r="C371" t="s">
        <v>13</v>
      </c>
      <c r="D371">
        <v>30</v>
      </c>
      <c r="E371">
        <v>30</v>
      </c>
      <c r="F371">
        <v>2700</v>
      </c>
      <c r="G371">
        <v>0</v>
      </c>
      <c r="H371">
        <v>1069</v>
      </c>
      <c r="I371" s="1">
        <v>0.64</v>
      </c>
      <c r="J371">
        <f t="shared" si="5"/>
        <v>684.16</v>
      </c>
      <c r="K371" t="str">
        <f>IF(D371&lt;21,Analysis2!$AE$2,IF('Raw Data'!D371&lt;26,Analysis2!$AF$2,IF('Raw Data'!D371&gt;31,Analysis2!$AH$2,Analysis2!$AG$2)))</f>
        <v>26-30</v>
      </c>
    </row>
    <row r="372" spans="1:11" x14ac:dyDescent="0.3">
      <c r="A372" t="s">
        <v>397</v>
      </c>
      <c r="B372" t="s">
        <v>393</v>
      </c>
      <c r="C372" t="s">
        <v>15</v>
      </c>
      <c r="D372">
        <v>24</v>
      </c>
      <c r="E372">
        <v>36</v>
      </c>
      <c r="F372">
        <v>2667</v>
      </c>
      <c r="G372">
        <v>9</v>
      </c>
      <c r="H372">
        <v>633</v>
      </c>
      <c r="I372" s="1">
        <v>0.7</v>
      </c>
      <c r="J372">
        <f t="shared" si="5"/>
        <v>443.09999999999997</v>
      </c>
      <c r="K372" t="str">
        <f>IF(D372&lt;21,Analysis2!$AE$2,IF('Raw Data'!D372&lt;26,Analysis2!$AF$2,IF('Raw Data'!D372&gt;31,Analysis2!$AH$2,Analysis2!$AG$2)))</f>
        <v>21-25</v>
      </c>
    </row>
    <row r="373" spans="1:11" x14ac:dyDescent="0.3">
      <c r="A373" t="s">
        <v>398</v>
      </c>
      <c r="B373" t="s">
        <v>393</v>
      </c>
      <c r="C373" t="s">
        <v>17</v>
      </c>
      <c r="D373">
        <v>23</v>
      </c>
      <c r="E373">
        <v>30</v>
      </c>
      <c r="F373">
        <v>2645</v>
      </c>
      <c r="G373">
        <v>0</v>
      </c>
      <c r="H373">
        <v>1613</v>
      </c>
      <c r="I373" s="1">
        <v>0.8</v>
      </c>
      <c r="J373">
        <f t="shared" si="5"/>
        <v>1290.4000000000001</v>
      </c>
      <c r="K373" t="str">
        <f>IF(D373&lt;21,Analysis2!$AE$2,IF('Raw Data'!D373&lt;26,Analysis2!$AF$2,IF('Raw Data'!D373&gt;31,Analysis2!$AH$2,Analysis2!$AG$2)))</f>
        <v>21-25</v>
      </c>
    </row>
    <row r="374" spans="1:11" x14ac:dyDescent="0.3">
      <c r="A374" t="s">
        <v>399</v>
      </c>
      <c r="B374" t="s">
        <v>393</v>
      </c>
      <c r="C374" t="s">
        <v>17</v>
      </c>
      <c r="D374">
        <v>30</v>
      </c>
      <c r="E374">
        <v>29</v>
      </c>
      <c r="F374">
        <v>2598</v>
      </c>
      <c r="G374">
        <v>0</v>
      </c>
      <c r="H374">
        <v>1537</v>
      </c>
      <c r="I374" s="1">
        <v>0.77</v>
      </c>
      <c r="J374">
        <f t="shared" si="5"/>
        <v>1183.49</v>
      </c>
      <c r="K374" t="str">
        <f>IF(D374&lt;21,Analysis2!$AE$2,IF('Raw Data'!D374&lt;26,Analysis2!$AF$2,IF('Raw Data'!D374&gt;31,Analysis2!$AH$2,Analysis2!$AG$2)))</f>
        <v>26-30</v>
      </c>
    </row>
    <row r="375" spans="1:11" x14ac:dyDescent="0.3">
      <c r="A375" t="s">
        <v>400</v>
      </c>
      <c r="B375" t="s">
        <v>393</v>
      </c>
      <c r="C375" t="s">
        <v>17</v>
      </c>
      <c r="D375">
        <v>27</v>
      </c>
      <c r="E375">
        <v>30</v>
      </c>
      <c r="F375">
        <v>2574</v>
      </c>
      <c r="G375">
        <v>3</v>
      </c>
      <c r="H375">
        <v>1712</v>
      </c>
      <c r="I375" s="1">
        <v>0.84</v>
      </c>
      <c r="J375">
        <f t="shared" si="5"/>
        <v>1438.08</v>
      </c>
      <c r="K375" t="str">
        <f>IF(D375&lt;21,Analysis2!$AE$2,IF('Raw Data'!D375&lt;26,Analysis2!$AF$2,IF('Raw Data'!D375&gt;31,Analysis2!$AH$2,Analysis2!$AG$2)))</f>
        <v>26-30</v>
      </c>
    </row>
    <row r="376" spans="1:11" x14ac:dyDescent="0.3">
      <c r="A376" t="s">
        <v>401</v>
      </c>
      <c r="B376" t="s">
        <v>393</v>
      </c>
      <c r="C376" t="s">
        <v>15</v>
      </c>
      <c r="D376">
        <v>28</v>
      </c>
      <c r="E376">
        <v>29</v>
      </c>
      <c r="F376">
        <v>2173</v>
      </c>
      <c r="G376">
        <v>12</v>
      </c>
      <c r="H376">
        <v>519</v>
      </c>
      <c r="I376" s="1">
        <v>0.66</v>
      </c>
      <c r="J376">
        <f t="shared" si="5"/>
        <v>342.54</v>
      </c>
      <c r="K376" t="str">
        <f>IF(D376&lt;21,Analysis2!$AE$2,IF('Raw Data'!D376&lt;26,Analysis2!$AF$2,IF('Raw Data'!D376&gt;31,Analysis2!$AH$2,Analysis2!$AG$2)))</f>
        <v>26-30</v>
      </c>
    </row>
    <row r="377" spans="1:11" x14ac:dyDescent="0.3">
      <c r="A377" t="s">
        <v>402</v>
      </c>
      <c r="B377" t="s">
        <v>393</v>
      </c>
      <c r="C377" t="s">
        <v>11</v>
      </c>
      <c r="D377">
        <v>28</v>
      </c>
      <c r="E377">
        <v>21</v>
      </c>
      <c r="F377">
        <v>1763</v>
      </c>
      <c r="G377">
        <v>1</v>
      </c>
      <c r="H377">
        <v>1258</v>
      </c>
      <c r="I377" s="1">
        <v>0.83</v>
      </c>
      <c r="J377">
        <f t="shared" si="5"/>
        <v>1044.1399999999999</v>
      </c>
      <c r="K377" t="str">
        <f>IF(D377&lt;21,Analysis2!$AE$2,IF('Raw Data'!D377&lt;26,Analysis2!$AF$2,IF('Raw Data'!D377&gt;31,Analysis2!$AH$2,Analysis2!$AG$2)))</f>
        <v>26-30</v>
      </c>
    </row>
    <row r="378" spans="1:11" x14ac:dyDescent="0.3">
      <c r="A378" t="s">
        <v>285</v>
      </c>
      <c r="B378" t="s">
        <v>393</v>
      </c>
      <c r="C378" t="s">
        <v>11</v>
      </c>
      <c r="D378">
        <v>31</v>
      </c>
      <c r="E378">
        <v>21</v>
      </c>
      <c r="F378">
        <v>1618</v>
      </c>
      <c r="G378">
        <v>3</v>
      </c>
      <c r="H378">
        <v>424</v>
      </c>
      <c r="I378" s="1">
        <v>0.72</v>
      </c>
      <c r="J378">
        <f t="shared" si="5"/>
        <v>305.27999999999997</v>
      </c>
      <c r="K378" t="str">
        <f>IF(D378&lt;21,Analysis2!$AE$2,IF('Raw Data'!D378&lt;26,Analysis2!$AF$2,IF('Raw Data'!D378&gt;31,Analysis2!$AH$2,Analysis2!$AG$2)))</f>
        <v>26-30</v>
      </c>
    </row>
    <row r="379" spans="1:11" x14ac:dyDescent="0.3">
      <c r="A379" t="s">
        <v>403</v>
      </c>
      <c r="B379" t="s">
        <v>393</v>
      </c>
      <c r="C379" t="s">
        <v>11</v>
      </c>
      <c r="D379">
        <v>26</v>
      </c>
      <c r="E379">
        <v>29</v>
      </c>
      <c r="F379">
        <v>1738</v>
      </c>
      <c r="G379">
        <v>2</v>
      </c>
      <c r="H379">
        <v>743</v>
      </c>
      <c r="I379" s="1">
        <v>0.76</v>
      </c>
      <c r="J379">
        <f t="shared" si="5"/>
        <v>564.67999999999995</v>
      </c>
      <c r="K379" t="str">
        <f>IF(D379&lt;21,Analysis2!$AE$2,IF('Raw Data'!D379&lt;26,Analysis2!$AF$2,IF('Raw Data'!D379&gt;31,Analysis2!$AH$2,Analysis2!$AG$2)))</f>
        <v>26-30</v>
      </c>
    </row>
    <row r="380" spans="1:11" x14ac:dyDescent="0.3">
      <c r="A380" t="s">
        <v>404</v>
      </c>
      <c r="B380" t="s">
        <v>393</v>
      </c>
      <c r="C380" t="s">
        <v>17</v>
      </c>
      <c r="D380">
        <v>26</v>
      </c>
      <c r="E380">
        <v>18</v>
      </c>
      <c r="F380">
        <v>1537</v>
      </c>
      <c r="G380">
        <v>0</v>
      </c>
      <c r="H380">
        <v>1016</v>
      </c>
      <c r="I380" s="1">
        <v>0.83</v>
      </c>
      <c r="J380">
        <f t="shared" si="5"/>
        <v>843.28</v>
      </c>
      <c r="K380" t="str">
        <f>IF(D380&lt;21,Analysis2!$AE$2,IF('Raw Data'!D380&lt;26,Analysis2!$AF$2,IF('Raw Data'!D380&gt;31,Analysis2!$AH$2,Analysis2!$AG$2)))</f>
        <v>26-30</v>
      </c>
    </row>
    <row r="381" spans="1:11" x14ac:dyDescent="0.3">
      <c r="A381" t="s">
        <v>405</v>
      </c>
      <c r="B381" t="s">
        <v>393</v>
      </c>
      <c r="C381" t="s">
        <v>11</v>
      </c>
      <c r="D381">
        <v>22</v>
      </c>
      <c r="E381">
        <v>27</v>
      </c>
      <c r="F381">
        <v>1240</v>
      </c>
      <c r="G381">
        <v>1</v>
      </c>
      <c r="H381">
        <v>400</v>
      </c>
      <c r="I381" s="1">
        <v>0.74</v>
      </c>
      <c r="J381">
        <f t="shared" si="5"/>
        <v>296</v>
      </c>
      <c r="K381" t="str">
        <f>IF(D381&lt;21,Analysis2!$AE$2,IF('Raw Data'!D381&lt;26,Analysis2!$AF$2,IF('Raw Data'!D381&gt;31,Analysis2!$AH$2,Analysis2!$AG$2)))</f>
        <v>21-25</v>
      </c>
    </row>
    <row r="382" spans="1:11" x14ac:dyDescent="0.3">
      <c r="A382" t="s">
        <v>406</v>
      </c>
      <c r="B382" t="s">
        <v>393</v>
      </c>
      <c r="C382" t="s">
        <v>11</v>
      </c>
      <c r="D382">
        <v>21</v>
      </c>
      <c r="E382">
        <v>22</v>
      </c>
      <c r="F382">
        <v>1020</v>
      </c>
      <c r="G382">
        <v>0</v>
      </c>
      <c r="H382">
        <v>587</v>
      </c>
      <c r="I382" s="1">
        <v>0.85</v>
      </c>
      <c r="J382">
        <f t="shared" si="5"/>
        <v>498.95</v>
      </c>
      <c r="K382" t="str">
        <f>IF(D382&lt;21,Analysis2!$AE$2,IF('Raw Data'!D382&lt;26,Analysis2!$AF$2,IF('Raw Data'!D382&gt;31,Analysis2!$AH$2,Analysis2!$AG$2)))</f>
        <v>21-25</v>
      </c>
    </row>
    <row r="383" spans="1:11" x14ac:dyDescent="0.3">
      <c r="A383" t="s">
        <v>121</v>
      </c>
      <c r="B383" t="s">
        <v>393</v>
      </c>
      <c r="C383" t="s">
        <v>11</v>
      </c>
      <c r="D383">
        <v>25</v>
      </c>
      <c r="E383">
        <v>10</v>
      </c>
      <c r="F383">
        <v>711</v>
      </c>
      <c r="G383">
        <v>2</v>
      </c>
      <c r="H383">
        <v>257</v>
      </c>
      <c r="I383" s="1">
        <v>0.72</v>
      </c>
      <c r="J383">
        <f t="shared" si="5"/>
        <v>185.04</v>
      </c>
      <c r="K383" t="str">
        <f>IF(D383&lt;21,Analysis2!$AE$2,IF('Raw Data'!D383&lt;26,Analysis2!$AF$2,IF('Raw Data'!D383&gt;31,Analysis2!$AH$2,Analysis2!$AG$2)))</f>
        <v>21-25</v>
      </c>
    </row>
    <row r="384" spans="1:11" x14ac:dyDescent="0.3">
      <c r="A384" t="s">
        <v>407</v>
      </c>
      <c r="B384" t="s">
        <v>393</v>
      </c>
      <c r="C384" t="s">
        <v>17</v>
      </c>
      <c r="D384">
        <v>21</v>
      </c>
      <c r="E384">
        <v>12</v>
      </c>
      <c r="F384">
        <v>844</v>
      </c>
      <c r="G384">
        <v>0</v>
      </c>
      <c r="H384">
        <v>376</v>
      </c>
      <c r="I384" s="1">
        <v>0.82</v>
      </c>
      <c r="J384">
        <f t="shared" si="5"/>
        <v>308.32</v>
      </c>
      <c r="K384" t="str">
        <f>IF(D384&lt;21,Analysis2!$AE$2,IF('Raw Data'!D384&lt;26,Analysis2!$AF$2,IF('Raw Data'!D384&gt;31,Analysis2!$AH$2,Analysis2!$AG$2)))</f>
        <v>21-25</v>
      </c>
    </row>
    <row r="385" spans="1:11" x14ac:dyDescent="0.3">
      <c r="A385" t="s">
        <v>408</v>
      </c>
      <c r="B385" t="s">
        <v>393</v>
      </c>
      <c r="C385" t="s">
        <v>13</v>
      </c>
      <c r="D385">
        <v>32</v>
      </c>
      <c r="E385">
        <v>8</v>
      </c>
      <c r="F385">
        <v>720</v>
      </c>
      <c r="G385">
        <v>0</v>
      </c>
      <c r="H385">
        <v>274</v>
      </c>
      <c r="I385" s="1">
        <v>0.56000000000000005</v>
      </c>
      <c r="J385">
        <f t="shared" si="5"/>
        <v>153.44000000000003</v>
      </c>
      <c r="K385" t="str">
        <f>IF(D385&lt;21,Analysis2!$AE$2,IF('Raw Data'!D385&lt;26,Analysis2!$AF$2,IF('Raw Data'!D385&gt;31,Analysis2!$AH$2,Analysis2!$AG$2)))</f>
        <v>31+</v>
      </c>
    </row>
    <row r="386" spans="1:11" x14ac:dyDescent="0.3">
      <c r="A386" t="s">
        <v>409</v>
      </c>
      <c r="B386" t="s">
        <v>393</v>
      </c>
      <c r="C386" t="s">
        <v>15</v>
      </c>
      <c r="D386">
        <v>21</v>
      </c>
      <c r="E386">
        <v>18</v>
      </c>
      <c r="F386">
        <v>745</v>
      </c>
      <c r="G386">
        <v>1</v>
      </c>
      <c r="H386">
        <v>146</v>
      </c>
      <c r="I386" s="1">
        <v>0.73</v>
      </c>
      <c r="J386">
        <f t="shared" si="5"/>
        <v>106.58</v>
      </c>
      <c r="K386" t="str">
        <f>IF(D386&lt;21,Analysis2!$AE$2,IF('Raw Data'!D386&lt;26,Analysis2!$AF$2,IF('Raw Data'!D386&gt;31,Analysis2!$AH$2,Analysis2!$AG$2)))</f>
        <v>21-25</v>
      </c>
    </row>
    <row r="387" spans="1:11" x14ac:dyDescent="0.3">
      <c r="A387" t="s">
        <v>410</v>
      </c>
      <c r="B387" t="s">
        <v>393</v>
      </c>
      <c r="C387" t="s">
        <v>11</v>
      </c>
      <c r="D387">
        <v>20</v>
      </c>
      <c r="E387">
        <v>3</v>
      </c>
      <c r="F387">
        <v>172</v>
      </c>
      <c r="G387">
        <v>0</v>
      </c>
      <c r="H387">
        <v>78</v>
      </c>
      <c r="I387" s="1">
        <v>0.82</v>
      </c>
      <c r="J387">
        <f t="shared" ref="J387:J450" si="6">I387*H387</f>
        <v>63.959999999999994</v>
      </c>
      <c r="K387" t="str">
        <f>IF(D387&lt;21,Analysis2!$AE$2,IF('Raw Data'!D387&lt;26,Analysis2!$AF$2,IF('Raw Data'!D387&gt;31,Analysis2!$AH$2,Analysis2!$AG$2)))</f>
        <v>16-20</v>
      </c>
    </row>
    <row r="388" spans="1:11" x14ac:dyDescent="0.3">
      <c r="A388" t="s">
        <v>411</v>
      </c>
      <c r="B388" t="s">
        <v>393</v>
      </c>
      <c r="C388" t="s">
        <v>15</v>
      </c>
      <c r="D388">
        <v>33</v>
      </c>
      <c r="E388">
        <v>11</v>
      </c>
      <c r="F388">
        <v>210</v>
      </c>
      <c r="G388">
        <v>0</v>
      </c>
      <c r="H388">
        <v>59</v>
      </c>
      <c r="I388" s="1">
        <v>0.64</v>
      </c>
      <c r="J388">
        <f t="shared" si="6"/>
        <v>37.76</v>
      </c>
      <c r="K388" t="str">
        <f>IF(D388&lt;21,Analysis2!$AE$2,IF('Raw Data'!D388&lt;26,Analysis2!$AF$2,IF('Raw Data'!D388&gt;31,Analysis2!$AH$2,Analysis2!$AG$2)))</f>
        <v>31+</v>
      </c>
    </row>
    <row r="389" spans="1:11" x14ac:dyDescent="0.3">
      <c r="A389" t="s">
        <v>412</v>
      </c>
      <c r="B389" t="s">
        <v>393</v>
      </c>
      <c r="C389" t="s">
        <v>17</v>
      </c>
      <c r="D389">
        <v>21</v>
      </c>
      <c r="E389">
        <v>3</v>
      </c>
      <c r="F389">
        <v>103</v>
      </c>
      <c r="G389">
        <v>0</v>
      </c>
      <c r="H389">
        <v>64</v>
      </c>
      <c r="I389" s="1">
        <v>0.83</v>
      </c>
      <c r="J389">
        <f t="shared" si="6"/>
        <v>53.12</v>
      </c>
      <c r="K389" t="str">
        <f>IF(D389&lt;21,Analysis2!$AE$2,IF('Raw Data'!D389&lt;26,Analysis2!$AF$2,IF('Raw Data'!D389&gt;31,Analysis2!$AH$2,Analysis2!$AG$2)))</f>
        <v>21-25</v>
      </c>
    </row>
    <row r="390" spans="1:11" x14ac:dyDescent="0.3">
      <c r="A390" t="s">
        <v>413</v>
      </c>
      <c r="B390" t="s">
        <v>393</v>
      </c>
      <c r="C390" t="s">
        <v>17</v>
      </c>
      <c r="D390">
        <v>19</v>
      </c>
      <c r="E390">
        <v>1</v>
      </c>
      <c r="F390">
        <v>90</v>
      </c>
      <c r="G390">
        <v>0</v>
      </c>
      <c r="H390">
        <v>26</v>
      </c>
      <c r="I390" s="1">
        <v>0.69</v>
      </c>
      <c r="J390">
        <f t="shared" si="6"/>
        <v>17.939999999999998</v>
      </c>
      <c r="K390" t="str">
        <f>IF(D390&lt;21,Analysis2!$AE$2,IF('Raw Data'!D390&lt;26,Analysis2!$AF$2,IF('Raw Data'!D390&gt;31,Analysis2!$AH$2,Analysis2!$AG$2)))</f>
        <v>16-20</v>
      </c>
    </row>
    <row r="391" spans="1:11" x14ac:dyDescent="0.3">
      <c r="A391" t="s">
        <v>414</v>
      </c>
      <c r="B391" t="s">
        <v>393</v>
      </c>
      <c r="C391" t="s">
        <v>17</v>
      </c>
      <c r="D391">
        <v>20</v>
      </c>
      <c r="E391">
        <v>1</v>
      </c>
      <c r="F391">
        <v>66</v>
      </c>
      <c r="G391">
        <v>0</v>
      </c>
      <c r="H391">
        <v>22</v>
      </c>
      <c r="I391" s="1">
        <v>0.91</v>
      </c>
      <c r="J391">
        <f t="shared" si="6"/>
        <v>20.02</v>
      </c>
      <c r="K391" t="str">
        <f>IF(D391&lt;21,Analysis2!$AE$2,IF('Raw Data'!D391&lt;26,Analysis2!$AF$2,IF('Raw Data'!D391&gt;31,Analysis2!$AH$2,Analysis2!$AG$2)))</f>
        <v>16-20</v>
      </c>
    </row>
    <row r="392" spans="1:11" x14ac:dyDescent="0.3">
      <c r="A392" t="s">
        <v>415</v>
      </c>
      <c r="B392" t="s">
        <v>393</v>
      </c>
      <c r="C392" t="s">
        <v>11</v>
      </c>
      <c r="D392">
        <v>18</v>
      </c>
      <c r="E392">
        <v>2</v>
      </c>
      <c r="F392">
        <v>3</v>
      </c>
      <c r="G392">
        <v>0</v>
      </c>
      <c r="H392">
        <v>3</v>
      </c>
      <c r="I392" s="1">
        <v>0.67</v>
      </c>
      <c r="J392">
        <f t="shared" si="6"/>
        <v>2.0100000000000002</v>
      </c>
      <c r="K392" t="str">
        <f>IF(D392&lt;21,Analysis2!$AE$2,IF('Raw Data'!D392&lt;26,Analysis2!$AF$2,IF('Raw Data'!D392&gt;31,Analysis2!$AH$2,Analysis2!$AG$2)))</f>
        <v>16-20</v>
      </c>
    </row>
    <row r="393" spans="1:11" x14ac:dyDescent="0.3">
      <c r="A393" t="s">
        <v>416</v>
      </c>
      <c r="B393" t="s">
        <v>393</v>
      </c>
      <c r="C393" t="s">
        <v>15</v>
      </c>
      <c r="D393">
        <v>21</v>
      </c>
      <c r="E393">
        <v>13</v>
      </c>
      <c r="F393">
        <v>111</v>
      </c>
      <c r="G393">
        <v>0</v>
      </c>
      <c r="H393">
        <v>33</v>
      </c>
      <c r="I393" s="1">
        <v>0.67</v>
      </c>
      <c r="J393">
        <f t="shared" si="6"/>
        <v>22.110000000000003</v>
      </c>
      <c r="K393" t="str">
        <f>IF(D393&lt;21,Analysis2!$AE$2,IF('Raw Data'!D393&lt;26,Analysis2!$AF$2,IF('Raw Data'!D393&gt;31,Analysis2!$AH$2,Analysis2!$AG$2)))</f>
        <v>21-25</v>
      </c>
    </row>
    <row r="394" spans="1:11" x14ac:dyDescent="0.3">
      <c r="A394" t="s">
        <v>417</v>
      </c>
      <c r="B394" t="s">
        <v>393</v>
      </c>
      <c r="C394" t="s">
        <v>15</v>
      </c>
      <c r="D394">
        <v>20</v>
      </c>
      <c r="E394">
        <v>4</v>
      </c>
      <c r="F394">
        <v>61</v>
      </c>
      <c r="G394">
        <v>0</v>
      </c>
      <c r="H394">
        <v>15</v>
      </c>
      <c r="I394" s="1">
        <v>0.87</v>
      </c>
      <c r="J394">
        <f t="shared" si="6"/>
        <v>13.05</v>
      </c>
      <c r="K394" t="str">
        <f>IF(D394&lt;21,Analysis2!$AE$2,IF('Raw Data'!D394&lt;26,Analysis2!$AF$2,IF('Raw Data'!D394&gt;31,Analysis2!$AH$2,Analysis2!$AG$2)))</f>
        <v>16-20</v>
      </c>
    </row>
    <row r="395" spans="1:11" x14ac:dyDescent="0.3">
      <c r="A395" t="s">
        <v>418</v>
      </c>
      <c r="B395" t="s">
        <v>393</v>
      </c>
      <c r="C395" t="s">
        <v>11</v>
      </c>
      <c r="D395">
        <v>18</v>
      </c>
      <c r="E395">
        <v>3</v>
      </c>
      <c r="F395">
        <v>39</v>
      </c>
      <c r="G395">
        <v>0</v>
      </c>
      <c r="H395">
        <v>13</v>
      </c>
      <c r="I395" s="1">
        <v>0.62</v>
      </c>
      <c r="J395">
        <f t="shared" si="6"/>
        <v>8.06</v>
      </c>
      <c r="K395" t="str">
        <f>IF(D395&lt;21,Analysis2!$AE$2,IF('Raw Data'!D395&lt;26,Analysis2!$AF$2,IF('Raw Data'!D395&gt;31,Analysis2!$AH$2,Analysis2!$AG$2)))</f>
        <v>16-20</v>
      </c>
    </row>
    <row r="396" spans="1:11" x14ac:dyDescent="0.3">
      <c r="A396" t="s">
        <v>419</v>
      </c>
      <c r="B396" t="s">
        <v>393</v>
      </c>
      <c r="C396" t="s">
        <v>17</v>
      </c>
      <c r="D396">
        <v>18</v>
      </c>
      <c r="E396">
        <v>1</v>
      </c>
      <c r="F396">
        <v>13</v>
      </c>
      <c r="G396">
        <v>0</v>
      </c>
      <c r="H396">
        <v>2</v>
      </c>
      <c r="I396">
        <v>0</v>
      </c>
      <c r="J396">
        <f t="shared" si="6"/>
        <v>0</v>
      </c>
      <c r="K396" t="str">
        <f>IF(D396&lt;21,Analysis2!$AE$2,IF('Raw Data'!D396&lt;26,Analysis2!$AF$2,IF('Raw Data'!D396&gt;31,Analysis2!$AH$2,Analysis2!$AG$2)))</f>
        <v>16-20</v>
      </c>
    </row>
    <row r="397" spans="1:11" x14ac:dyDescent="0.3">
      <c r="A397" t="s">
        <v>420</v>
      </c>
      <c r="B397" t="s">
        <v>421</v>
      </c>
      <c r="C397" t="s">
        <v>17</v>
      </c>
      <c r="D397">
        <v>22</v>
      </c>
      <c r="E397">
        <v>36</v>
      </c>
      <c r="F397">
        <v>3191</v>
      </c>
      <c r="G397">
        <v>0</v>
      </c>
      <c r="H397">
        <v>1766</v>
      </c>
      <c r="I397" s="1">
        <v>0.83</v>
      </c>
      <c r="J397">
        <f t="shared" si="6"/>
        <v>1465.78</v>
      </c>
      <c r="K397" t="str">
        <f>IF(D397&lt;21,Analysis2!$AE$2,IF('Raw Data'!D397&lt;26,Analysis2!$AF$2,IF('Raw Data'!D397&gt;31,Analysis2!$AH$2,Analysis2!$AG$2)))</f>
        <v>21-25</v>
      </c>
    </row>
    <row r="398" spans="1:11" x14ac:dyDescent="0.3">
      <c r="A398" t="s">
        <v>422</v>
      </c>
      <c r="B398" t="s">
        <v>421</v>
      </c>
      <c r="C398" t="s">
        <v>11</v>
      </c>
      <c r="D398">
        <v>23</v>
      </c>
      <c r="E398">
        <v>36</v>
      </c>
      <c r="F398">
        <v>3111</v>
      </c>
      <c r="G398">
        <v>1</v>
      </c>
      <c r="H398">
        <v>1676</v>
      </c>
      <c r="I398" s="1">
        <v>0.87</v>
      </c>
      <c r="J398">
        <f t="shared" si="6"/>
        <v>1458.12</v>
      </c>
      <c r="K398" t="str">
        <f>IF(D398&lt;21,Analysis2!$AE$2,IF('Raw Data'!D398&lt;26,Analysis2!$AF$2,IF('Raw Data'!D398&gt;31,Analysis2!$AH$2,Analysis2!$AG$2)))</f>
        <v>21-25</v>
      </c>
    </row>
    <row r="399" spans="1:11" x14ac:dyDescent="0.3">
      <c r="A399" t="s">
        <v>423</v>
      </c>
      <c r="B399" t="s">
        <v>421</v>
      </c>
      <c r="C399" t="s">
        <v>17</v>
      </c>
      <c r="D399">
        <v>28</v>
      </c>
      <c r="E399">
        <v>33</v>
      </c>
      <c r="F399">
        <v>2931</v>
      </c>
      <c r="G399">
        <v>5</v>
      </c>
      <c r="H399">
        <v>2151</v>
      </c>
      <c r="I399" s="1">
        <v>0.9</v>
      </c>
      <c r="J399">
        <f t="shared" si="6"/>
        <v>1935.9</v>
      </c>
      <c r="K399" t="str">
        <f>IF(D399&lt;21,Analysis2!$AE$2,IF('Raw Data'!D399&lt;26,Analysis2!$AF$2,IF('Raw Data'!D399&gt;31,Analysis2!$AH$2,Analysis2!$AG$2)))</f>
        <v>26-30</v>
      </c>
    </row>
    <row r="400" spans="1:11" x14ac:dyDescent="0.3">
      <c r="A400" t="s">
        <v>424</v>
      </c>
      <c r="B400" t="s">
        <v>421</v>
      </c>
      <c r="C400" t="s">
        <v>15</v>
      </c>
      <c r="D400">
        <v>25</v>
      </c>
      <c r="E400">
        <v>35</v>
      </c>
      <c r="F400">
        <v>2607</v>
      </c>
      <c r="G400">
        <v>5</v>
      </c>
      <c r="H400">
        <v>1085</v>
      </c>
      <c r="I400" s="1">
        <v>0.75</v>
      </c>
      <c r="J400">
        <f t="shared" si="6"/>
        <v>813.75</v>
      </c>
      <c r="K400" t="str">
        <f>IF(D400&lt;21,Analysis2!$AE$2,IF('Raw Data'!D400&lt;26,Analysis2!$AF$2,IF('Raw Data'!D400&gt;31,Analysis2!$AH$2,Analysis2!$AG$2)))</f>
        <v>21-25</v>
      </c>
    </row>
    <row r="401" spans="1:11" x14ac:dyDescent="0.3">
      <c r="A401" t="s">
        <v>425</v>
      </c>
      <c r="B401" t="s">
        <v>421</v>
      </c>
      <c r="C401" t="s">
        <v>17</v>
      </c>
      <c r="D401">
        <v>25</v>
      </c>
      <c r="E401">
        <v>29</v>
      </c>
      <c r="F401">
        <v>2594</v>
      </c>
      <c r="G401">
        <v>1</v>
      </c>
      <c r="H401">
        <v>1794</v>
      </c>
      <c r="I401" s="1">
        <v>0.83</v>
      </c>
      <c r="J401">
        <f t="shared" si="6"/>
        <v>1489.02</v>
      </c>
      <c r="K401" t="str">
        <f>IF(D401&lt;21,Analysis2!$AE$2,IF('Raw Data'!D401&lt;26,Analysis2!$AF$2,IF('Raw Data'!D401&gt;31,Analysis2!$AH$2,Analysis2!$AG$2)))</f>
        <v>21-25</v>
      </c>
    </row>
    <row r="402" spans="1:11" x14ac:dyDescent="0.3">
      <c r="A402" t="s">
        <v>426</v>
      </c>
      <c r="B402" t="s">
        <v>421</v>
      </c>
      <c r="C402" t="s">
        <v>15</v>
      </c>
      <c r="D402">
        <v>23</v>
      </c>
      <c r="E402">
        <v>33</v>
      </c>
      <c r="F402">
        <v>2512</v>
      </c>
      <c r="G402">
        <v>8</v>
      </c>
      <c r="H402">
        <v>656</v>
      </c>
      <c r="I402" s="1">
        <v>0.77</v>
      </c>
      <c r="J402">
        <f t="shared" si="6"/>
        <v>505.12</v>
      </c>
      <c r="K402" t="str">
        <f>IF(D402&lt;21,Analysis2!$AE$2,IF('Raw Data'!D402&lt;26,Analysis2!$AF$2,IF('Raw Data'!D402&gt;31,Analysis2!$AH$2,Analysis2!$AG$2)))</f>
        <v>21-25</v>
      </c>
    </row>
    <row r="403" spans="1:11" x14ac:dyDescent="0.3">
      <c r="A403" t="s">
        <v>427</v>
      </c>
      <c r="B403" t="s">
        <v>421</v>
      </c>
      <c r="C403" t="s">
        <v>11</v>
      </c>
      <c r="D403">
        <v>29</v>
      </c>
      <c r="E403">
        <v>34</v>
      </c>
      <c r="F403">
        <v>2484</v>
      </c>
      <c r="G403">
        <v>3</v>
      </c>
      <c r="H403">
        <v>1669</v>
      </c>
      <c r="I403" s="1">
        <v>0.76</v>
      </c>
      <c r="J403">
        <f t="shared" si="6"/>
        <v>1268.44</v>
      </c>
      <c r="K403" t="str">
        <f>IF(D403&lt;21,Analysis2!$AE$2,IF('Raw Data'!D403&lt;26,Analysis2!$AF$2,IF('Raw Data'!D403&gt;31,Analysis2!$AH$2,Analysis2!$AG$2)))</f>
        <v>26-30</v>
      </c>
    </row>
    <row r="404" spans="1:11" x14ac:dyDescent="0.3">
      <c r="A404" t="s">
        <v>428</v>
      </c>
      <c r="B404" t="s">
        <v>421</v>
      </c>
      <c r="C404" t="s">
        <v>13</v>
      </c>
      <c r="D404">
        <v>22</v>
      </c>
      <c r="E404">
        <v>27</v>
      </c>
      <c r="F404">
        <v>2430</v>
      </c>
      <c r="G404">
        <v>0</v>
      </c>
      <c r="H404">
        <v>1095</v>
      </c>
      <c r="I404" s="1">
        <v>0.72</v>
      </c>
      <c r="J404">
        <f t="shared" si="6"/>
        <v>788.4</v>
      </c>
      <c r="K404" t="str">
        <f>IF(D404&lt;21,Analysis2!$AE$2,IF('Raw Data'!D404&lt;26,Analysis2!$AF$2,IF('Raw Data'!D404&gt;31,Analysis2!$AH$2,Analysis2!$AG$2)))</f>
        <v>21-25</v>
      </c>
    </row>
    <row r="405" spans="1:11" x14ac:dyDescent="0.3">
      <c r="A405" t="s">
        <v>429</v>
      </c>
      <c r="B405" t="s">
        <v>421</v>
      </c>
      <c r="C405" t="s">
        <v>17</v>
      </c>
      <c r="D405">
        <v>28</v>
      </c>
      <c r="E405">
        <v>28</v>
      </c>
      <c r="F405">
        <v>2281</v>
      </c>
      <c r="G405">
        <v>1</v>
      </c>
      <c r="H405">
        <v>1491</v>
      </c>
      <c r="I405" s="1">
        <v>0.77</v>
      </c>
      <c r="J405">
        <f t="shared" si="6"/>
        <v>1148.07</v>
      </c>
      <c r="K405" t="str">
        <f>IF(D405&lt;21,Analysis2!$AE$2,IF('Raw Data'!D405&lt;26,Analysis2!$AF$2,IF('Raw Data'!D405&gt;31,Analysis2!$AH$2,Analysis2!$AG$2)))</f>
        <v>26-30</v>
      </c>
    </row>
    <row r="406" spans="1:11" x14ac:dyDescent="0.3">
      <c r="A406" t="s">
        <v>430</v>
      </c>
      <c r="B406" t="s">
        <v>421</v>
      </c>
      <c r="C406" t="s">
        <v>17</v>
      </c>
      <c r="D406">
        <v>28</v>
      </c>
      <c r="E406">
        <v>27</v>
      </c>
      <c r="F406">
        <v>2061</v>
      </c>
      <c r="G406">
        <v>1</v>
      </c>
      <c r="H406">
        <v>1242</v>
      </c>
      <c r="I406" s="1">
        <v>0.77</v>
      </c>
      <c r="J406">
        <f t="shared" si="6"/>
        <v>956.34</v>
      </c>
      <c r="K406" t="str">
        <f>IF(D406&lt;21,Analysis2!$AE$2,IF('Raw Data'!D406&lt;26,Analysis2!$AF$2,IF('Raw Data'!D406&gt;31,Analysis2!$AH$2,Analysis2!$AG$2)))</f>
        <v>26-30</v>
      </c>
    </row>
    <row r="407" spans="1:11" x14ac:dyDescent="0.3">
      <c r="A407" t="s">
        <v>431</v>
      </c>
      <c r="B407" t="s">
        <v>421</v>
      </c>
      <c r="C407" t="s">
        <v>17</v>
      </c>
      <c r="D407">
        <v>26</v>
      </c>
      <c r="E407">
        <v>21</v>
      </c>
      <c r="F407">
        <v>1672</v>
      </c>
      <c r="G407">
        <v>2</v>
      </c>
      <c r="H407">
        <v>975</v>
      </c>
      <c r="I407" s="1">
        <v>0.7</v>
      </c>
      <c r="J407">
        <f t="shared" si="6"/>
        <v>682.5</v>
      </c>
      <c r="K407" t="str">
        <f>IF(D407&lt;21,Analysis2!$AE$2,IF('Raw Data'!D407&lt;26,Analysis2!$AF$2,IF('Raw Data'!D407&gt;31,Analysis2!$AH$2,Analysis2!$AG$2)))</f>
        <v>26-30</v>
      </c>
    </row>
    <row r="408" spans="1:11" x14ac:dyDescent="0.3">
      <c r="A408" t="s">
        <v>432</v>
      </c>
      <c r="B408" t="s">
        <v>421</v>
      </c>
      <c r="C408" t="s">
        <v>15</v>
      </c>
      <c r="D408">
        <v>29</v>
      </c>
      <c r="E408">
        <v>24</v>
      </c>
      <c r="F408">
        <v>1545</v>
      </c>
      <c r="G408">
        <v>6</v>
      </c>
      <c r="H408">
        <v>268</v>
      </c>
      <c r="I408" s="1">
        <v>0.82</v>
      </c>
      <c r="J408">
        <f t="shared" si="6"/>
        <v>219.76</v>
      </c>
      <c r="K408" t="str">
        <f>IF(D408&lt;21,Analysis2!$AE$2,IF('Raw Data'!D408&lt;26,Analysis2!$AF$2,IF('Raw Data'!D408&gt;31,Analysis2!$AH$2,Analysis2!$AG$2)))</f>
        <v>26-30</v>
      </c>
    </row>
    <row r="409" spans="1:11" x14ac:dyDescent="0.3">
      <c r="A409" t="s">
        <v>433</v>
      </c>
      <c r="B409" t="s">
        <v>421</v>
      </c>
      <c r="C409" t="s">
        <v>11</v>
      </c>
      <c r="D409">
        <v>32</v>
      </c>
      <c r="E409">
        <v>30</v>
      </c>
      <c r="F409">
        <v>1596</v>
      </c>
      <c r="G409">
        <v>1</v>
      </c>
      <c r="H409">
        <v>936</v>
      </c>
      <c r="I409" s="1">
        <v>0.85</v>
      </c>
      <c r="J409">
        <f t="shared" si="6"/>
        <v>795.6</v>
      </c>
      <c r="K409" t="str">
        <f>IF(D409&lt;21,Analysis2!$AE$2,IF('Raw Data'!D409&lt;26,Analysis2!$AF$2,IF('Raw Data'!D409&gt;31,Analysis2!$AH$2,Analysis2!$AG$2)))</f>
        <v>31+</v>
      </c>
    </row>
    <row r="410" spans="1:11" x14ac:dyDescent="0.3">
      <c r="A410" t="s">
        <v>434</v>
      </c>
      <c r="B410" t="s">
        <v>421</v>
      </c>
      <c r="C410" t="s">
        <v>11</v>
      </c>
      <c r="D410">
        <v>21</v>
      </c>
      <c r="E410">
        <v>21</v>
      </c>
      <c r="F410">
        <v>1115</v>
      </c>
      <c r="G410">
        <v>1</v>
      </c>
      <c r="H410">
        <v>407</v>
      </c>
      <c r="I410" s="1">
        <v>0.79</v>
      </c>
      <c r="J410">
        <f t="shared" si="6"/>
        <v>321.53000000000003</v>
      </c>
      <c r="K410" t="str">
        <f>IF(D410&lt;21,Analysis2!$AE$2,IF('Raw Data'!D410&lt;26,Analysis2!$AF$2,IF('Raw Data'!D410&gt;31,Analysis2!$AH$2,Analysis2!$AG$2)))</f>
        <v>21-25</v>
      </c>
    </row>
    <row r="411" spans="1:11" x14ac:dyDescent="0.3">
      <c r="A411" t="s">
        <v>228</v>
      </c>
      <c r="B411" t="s">
        <v>421</v>
      </c>
      <c r="C411" t="s">
        <v>13</v>
      </c>
      <c r="D411">
        <v>28</v>
      </c>
      <c r="E411">
        <v>11</v>
      </c>
      <c r="F411">
        <v>990</v>
      </c>
      <c r="G411">
        <v>0</v>
      </c>
      <c r="H411">
        <v>399</v>
      </c>
      <c r="I411" s="1">
        <v>0.79</v>
      </c>
      <c r="J411">
        <f t="shared" si="6"/>
        <v>315.21000000000004</v>
      </c>
      <c r="K411" t="str">
        <f>IF(D411&lt;21,Analysis2!$AE$2,IF('Raw Data'!D411&lt;26,Analysis2!$AF$2,IF('Raw Data'!D411&gt;31,Analysis2!$AH$2,Analysis2!$AG$2)))</f>
        <v>26-30</v>
      </c>
    </row>
    <row r="412" spans="1:11" x14ac:dyDescent="0.3">
      <c r="A412" t="s">
        <v>435</v>
      </c>
      <c r="B412" t="s">
        <v>421</v>
      </c>
      <c r="C412" t="s">
        <v>17</v>
      </c>
      <c r="D412">
        <v>19</v>
      </c>
      <c r="E412">
        <v>11</v>
      </c>
      <c r="F412">
        <v>886</v>
      </c>
      <c r="G412">
        <v>1</v>
      </c>
      <c r="H412">
        <v>500</v>
      </c>
      <c r="I412" s="1">
        <v>0.78</v>
      </c>
      <c r="J412">
        <f t="shared" si="6"/>
        <v>390</v>
      </c>
      <c r="K412" t="str">
        <f>IF(D412&lt;21,Analysis2!$AE$2,IF('Raw Data'!D412&lt;26,Analysis2!$AF$2,IF('Raw Data'!D412&gt;31,Analysis2!$AH$2,Analysis2!$AG$2)))</f>
        <v>16-20</v>
      </c>
    </row>
    <row r="413" spans="1:11" x14ac:dyDescent="0.3">
      <c r="A413" t="s">
        <v>436</v>
      </c>
      <c r="B413" t="s">
        <v>421</v>
      </c>
      <c r="C413" t="s">
        <v>11</v>
      </c>
      <c r="D413">
        <v>21</v>
      </c>
      <c r="E413">
        <v>15</v>
      </c>
      <c r="F413">
        <v>896</v>
      </c>
      <c r="G413">
        <v>1</v>
      </c>
      <c r="H413">
        <v>446</v>
      </c>
      <c r="I413" s="1">
        <v>0.9</v>
      </c>
      <c r="J413">
        <f t="shared" si="6"/>
        <v>401.40000000000003</v>
      </c>
      <c r="K413" t="str">
        <f>IF(D413&lt;21,Analysis2!$AE$2,IF('Raw Data'!D413&lt;26,Analysis2!$AF$2,IF('Raw Data'!D413&gt;31,Analysis2!$AH$2,Analysis2!$AG$2)))</f>
        <v>21-25</v>
      </c>
    </row>
    <row r="414" spans="1:11" x14ac:dyDescent="0.3">
      <c r="A414" t="s">
        <v>437</v>
      </c>
      <c r="B414" t="s">
        <v>421</v>
      </c>
      <c r="C414" t="s">
        <v>15</v>
      </c>
      <c r="D414">
        <v>20</v>
      </c>
      <c r="E414">
        <v>17</v>
      </c>
      <c r="F414">
        <v>791</v>
      </c>
      <c r="G414">
        <v>2</v>
      </c>
      <c r="H414">
        <v>101</v>
      </c>
      <c r="I414" s="1">
        <v>0.78</v>
      </c>
      <c r="J414">
        <f t="shared" si="6"/>
        <v>78.78</v>
      </c>
      <c r="K414" t="str">
        <f>IF(D414&lt;21,Analysis2!$AE$2,IF('Raw Data'!D414&lt;26,Analysis2!$AF$2,IF('Raw Data'!D414&gt;31,Analysis2!$AH$2,Analysis2!$AG$2)))</f>
        <v>16-20</v>
      </c>
    </row>
    <row r="415" spans="1:11" x14ac:dyDescent="0.3">
      <c r="A415" t="s">
        <v>438</v>
      </c>
      <c r="B415" t="s">
        <v>421</v>
      </c>
      <c r="C415" t="s">
        <v>17</v>
      </c>
      <c r="D415">
        <v>21</v>
      </c>
      <c r="E415">
        <v>12</v>
      </c>
      <c r="F415">
        <v>647</v>
      </c>
      <c r="G415">
        <v>0</v>
      </c>
      <c r="H415">
        <v>268</v>
      </c>
      <c r="I415" s="1">
        <v>0.75</v>
      </c>
      <c r="J415">
        <f t="shared" si="6"/>
        <v>201</v>
      </c>
      <c r="K415" t="str">
        <f>IF(D415&lt;21,Analysis2!$AE$2,IF('Raw Data'!D415&lt;26,Analysis2!$AF$2,IF('Raw Data'!D415&gt;31,Analysis2!$AH$2,Analysis2!$AG$2)))</f>
        <v>21-25</v>
      </c>
    </row>
    <row r="416" spans="1:11" x14ac:dyDescent="0.3">
      <c r="A416" t="s">
        <v>439</v>
      </c>
      <c r="B416" t="s">
        <v>421</v>
      </c>
      <c r="C416" t="s">
        <v>15</v>
      </c>
      <c r="D416">
        <v>26</v>
      </c>
      <c r="E416">
        <v>21</v>
      </c>
      <c r="F416">
        <v>528</v>
      </c>
      <c r="G416">
        <v>0</v>
      </c>
      <c r="H416">
        <v>265</v>
      </c>
      <c r="I416" s="1">
        <v>0.74</v>
      </c>
      <c r="J416">
        <f t="shared" si="6"/>
        <v>196.1</v>
      </c>
      <c r="K416" t="str">
        <f>IF(D416&lt;21,Analysis2!$AE$2,IF('Raw Data'!D416&lt;26,Analysis2!$AF$2,IF('Raw Data'!D416&gt;31,Analysis2!$AH$2,Analysis2!$AG$2)))</f>
        <v>26-30</v>
      </c>
    </row>
    <row r="417" spans="1:11" x14ac:dyDescent="0.3">
      <c r="A417" t="s">
        <v>440</v>
      </c>
      <c r="B417" t="s">
        <v>421</v>
      </c>
      <c r="C417" t="s">
        <v>11</v>
      </c>
      <c r="D417">
        <v>28</v>
      </c>
      <c r="E417">
        <v>7</v>
      </c>
      <c r="F417">
        <v>213</v>
      </c>
      <c r="G417">
        <v>0</v>
      </c>
      <c r="H417">
        <v>96</v>
      </c>
      <c r="I417" s="1">
        <v>0.76</v>
      </c>
      <c r="J417">
        <f t="shared" si="6"/>
        <v>72.960000000000008</v>
      </c>
      <c r="K417" t="str">
        <f>IF(D417&lt;21,Analysis2!$AE$2,IF('Raw Data'!D417&lt;26,Analysis2!$AF$2,IF('Raw Data'!D417&gt;31,Analysis2!$AH$2,Analysis2!$AG$2)))</f>
        <v>26-30</v>
      </c>
    </row>
    <row r="418" spans="1:11" x14ac:dyDescent="0.3">
      <c r="A418" t="s">
        <v>441</v>
      </c>
      <c r="B418" t="s">
        <v>421</v>
      </c>
      <c r="C418" t="s">
        <v>17</v>
      </c>
      <c r="D418">
        <v>25</v>
      </c>
      <c r="E418">
        <v>3</v>
      </c>
      <c r="F418">
        <v>206</v>
      </c>
      <c r="G418">
        <v>0</v>
      </c>
      <c r="H418">
        <v>87</v>
      </c>
      <c r="I418" s="1">
        <v>0.71</v>
      </c>
      <c r="J418">
        <f t="shared" si="6"/>
        <v>61.769999999999996</v>
      </c>
      <c r="K418" t="str">
        <f>IF(D418&lt;21,Analysis2!$AE$2,IF('Raw Data'!D418&lt;26,Analysis2!$AF$2,IF('Raw Data'!D418&gt;31,Analysis2!$AH$2,Analysis2!$AG$2)))</f>
        <v>21-25</v>
      </c>
    </row>
    <row r="419" spans="1:11" x14ac:dyDescent="0.3">
      <c r="A419" t="s">
        <v>442</v>
      </c>
      <c r="B419" t="s">
        <v>421</v>
      </c>
      <c r="C419" t="s">
        <v>15</v>
      </c>
      <c r="D419">
        <v>26</v>
      </c>
      <c r="E419">
        <v>3</v>
      </c>
      <c r="F419">
        <v>103</v>
      </c>
      <c r="G419">
        <v>0</v>
      </c>
      <c r="H419">
        <v>29</v>
      </c>
      <c r="I419" s="1">
        <v>0.76</v>
      </c>
      <c r="J419">
        <f t="shared" si="6"/>
        <v>22.04</v>
      </c>
      <c r="K419" t="str">
        <f>IF(D419&lt;21,Analysis2!$AE$2,IF('Raw Data'!D419&lt;26,Analysis2!$AF$2,IF('Raw Data'!D419&gt;31,Analysis2!$AH$2,Analysis2!$AG$2)))</f>
        <v>26-30</v>
      </c>
    </row>
    <row r="420" spans="1:11" x14ac:dyDescent="0.3">
      <c r="A420" t="s">
        <v>443</v>
      </c>
      <c r="B420" t="s">
        <v>421</v>
      </c>
      <c r="C420" t="s">
        <v>15</v>
      </c>
      <c r="D420">
        <v>21</v>
      </c>
      <c r="E420">
        <v>9</v>
      </c>
      <c r="F420">
        <v>171</v>
      </c>
      <c r="G420">
        <v>0</v>
      </c>
      <c r="H420">
        <v>43</v>
      </c>
      <c r="I420" s="1">
        <v>0.47</v>
      </c>
      <c r="J420">
        <f t="shared" si="6"/>
        <v>20.209999999999997</v>
      </c>
      <c r="K420" t="str">
        <f>IF(D420&lt;21,Analysis2!$AE$2,IF('Raw Data'!D420&lt;26,Analysis2!$AF$2,IF('Raw Data'!D420&gt;31,Analysis2!$AH$2,Analysis2!$AG$2)))</f>
        <v>21-25</v>
      </c>
    </row>
    <row r="421" spans="1:11" x14ac:dyDescent="0.3">
      <c r="A421" t="s">
        <v>444</v>
      </c>
      <c r="B421" t="s">
        <v>421</v>
      </c>
      <c r="C421" t="s">
        <v>17</v>
      </c>
      <c r="D421">
        <v>28</v>
      </c>
      <c r="E421">
        <v>1</v>
      </c>
      <c r="F421">
        <v>9</v>
      </c>
      <c r="G421">
        <v>0</v>
      </c>
      <c r="H421">
        <v>9</v>
      </c>
      <c r="I421" s="1">
        <v>0.89</v>
      </c>
      <c r="J421">
        <f t="shared" si="6"/>
        <v>8.01</v>
      </c>
      <c r="K421" t="str">
        <f>IF(D421&lt;21,Analysis2!$AE$2,IF('Raw Data'!D421&lt;26,Analysis2!$AF$2,IF('Raw Data'!D421&gt;31,Analysis2!$AH$2,Analysis2!$AG$2)))</f>
        <v>26-30</v>
      </c>
    </row>
    <row r="422" spans="1:11" x14ac:dyDescent="0.3">
      <c r="A422" t="s">
        <v>445</v>
      </c>
      <c r="B422" t="s">
        <v>421</v>
      </c>
      <c r="C422" t="s">
        <v>15</v>
      </c>
      <c r="D422">
        <v>19</v>
      </c>
      <c r="E422">
        <v>1</v>
      </c>
      <c r="F422">
        <v>5</v>
      </c>
      <c r="G422">
        <v>0</v>
      </c>
      <c r="H422">
        <v>1</v>
      </c>
      <c r="I422">
        <v>0</v>
      </c>
      <c r="J422">
        <f t="shared" si="6"/>
        <v>0</v>
      </c>
      <c r="K422" t="str">
        <f>IF(D422&lt;21,Analysis2!$AE$2,IF('Raw Data'!D422&lt;26,Analysis2!$AF$2,IF('Raw Data'!D422&gt;31,Analysis2!$AH$2,Analysis2!$AG$2)))</f>
        <v>16-20</v>
      </c>
    </row>
    <row r="423" spans="1:11" x14ac:dyDescent="0.3">
      <c r="A423" t="s">
        <v>446</v>
      </c>
      <c r="B423" t="s">
        <v>421</v>
      </c>
      <c r="C423" t="s">
        <v>11</v>
      </c>
      <c r="D423">
        <v>20</v>
      </c>
      <c r="E423">
        <v>1</v>
      </c>
      <c r="F423">
        <v>1</v>
      </c>
      <c r="G423">
        <v>0</v>
      </c>
      <c r="H423">
        <v>1</v>
      </c>
      <c r="I423">
        <v>0</v>
      </c>
      <c r="J423">
        <f t="shared" si="6"/>
        <v>0</v>
      </c>
      <c r="K423" t="str">
        <f>IF(D423&lt;21,Analysis2!$AE$2,IF('Raw Data'!D423&lt;26,Analysis2!$AF$2,IF('Raw Data'!D423&gt;31,Analysis2!$AH$2,Analysis2!$AG$2)))</f>
        <v>16-20</v>
      </c>
    </row>
    <row r="424" spans="1:11" x14ac:dyDescent="0.3">
      <c r="A424" t="s">
        <v>447</v>
      </c>
      <c r="B424" t="s">
        <v>448</v>
      </c>
      <c r="C424" t="s">
        <v>11</v>
      </c>
      <c r="D424">
        <v>30</v>
      </c>
      <c r="E424">
        <v>38</v>
      </c>
      <c r="F424">
        <v>3410</v>
      </c>
      <c r="G424">
        <v>3</v>
      </c>
      <c r="H424">
        <v>2125</v>
      </c>
      <c r="I424" s="1">
        <v>0.74</v>
      </c>
      <c r="J424">
        <f t="shared" si="6"/>
        <v>1572.5</v>
      </c>
      <c r="K424" t="str">
        <f>IF(D424&lt;21,Analysis2!$AE$2,IF('Raw Data'!D424&lt;26,Analysis2!$AF$2,IF('Raw Data'!D424&gt;31,Analysis2!$AH$2,Analysis2!$AG$2)))</f>
        <v>26-30</v>
      </c>
    </row>
    <row r="425" spans="1:11" x14ac:dyDescent="0.3">
      <c r="A425" t="s">
        <v>449</v>
      </c>
      <c r="B425" t="s">
        <v>448</v>
      </c>
      <c r="C425" t="s">
        <v>17</v>
      </c>
      <c r="D425">
        <v>27</v>
      </c>
      <c r="E425">
        <v>36</v>
      </c>
      <c r="F425">
        <v>3240</v>
      </c>
      <c r="G425">
        <v>1</v>
      </c>
      <c r="H425">
        <v>1167</v>
      </c>
      <c r="I425" s="1">
        <v>0.72</v>
      </c>
      <c r="J425">
        <f t="shared" si="6"/>
        <v>840.24</v>
      </c>
      <c r="K425" t="str">
        <f>IF(D425&lt;21,Analysis2!$AE$2,IF('Raw Data'!D425&lt;26,Analysis2!$AF$2,IF('Raw Data'!D425&gt;31,Analysis2!$AH$2,Analysis2!$AG$2)))</f>
        <v>26-30</v>
      </c>
    </row>
    <row r="426" spans="1:11" x14ac:dyDescent="0.3">
      <c r="A426" t="s">
        <v>450</v>
      </c>
      <c r="B426" t="s">
        <v>448</v>
      </c>
      <c r="C426" t="s">
        <v>11</v>
      </c>
      <c r="D426">
        <v>20</v>
      </c>
      <c r="E426">
        <v>36</v>
      </c>
      <c r="F426">
        <v>3069</v>
      </c>
      <c r="G426">
        <v>2</v>
      </c>
      <c r="H426">
        <v>1336</v>
      </c>
      <c r="I426" s="1">
        <v>0.69</v>
      </c>
      <c r="J426">
        <f t="shared" si="6"/>
        <v>921.83999999999992</v>
      </c>
      <c r="K426" t="str">
        <f>IF(D426&lt;21,Analysis2!$AE$2,IF('Raw Data'!D426&lt;26,Analysis2!$AF$2,IF('Raw Data'!D426&gt;31,Analysis2!$AH$2,Analysis2!$AG$2)))</f>
        <v>16-20</v>
      </c>
    </row>
    <row r="427" spans="1:11" x14ac:dyDescent="0.3">
      <c r="A427" t="s">
        <v>451</v>
      </c>
      <c r="B427" t="s">
        <v>448</v>
      </c>
      <c r="C427" t="s">
        <v>17</v>
      </c>
      <c r="D427">
        <v>31</v>
      </c>
      <c r="E427">
        <v>34</v>
      </c>
      <c r="F427">
        <v>3060</v>
      </c>
      <c r="G427">
        <v>1</v>
      </c>
      <c r="H427">
        <v>1498</v>
      </c>
      <c r="I427" s="1">
        <v>0.69</v>
      </c>
      <c r="J427">
        <f t="shared" si="6"/>
        <v>1033.6199999999999</v>
      </c>
      <c r="K427" t="str">
        <f>IF(D427&lt;21,Analysis2!$AE$2,IF('Raw Data'!D427&lt;26,Analysis2!$AF$2,IF('Raw Data'!D427&gt;31,Analysis2!$AH$2,Analysis2!$AG$2)))</f>
        <v>26-30</v>
      </c>
    </row>
    <row r="428" spans="1:11" x14ac:dyDescent="0.3">
      <c r="A428" t="s">
        <v>452</v>
      </c>
      <c r="B428" t="s">
        <v>448</v>
      </c>
      <c r="C428" t="s">
        <v>13</v>
      </c>
      <c r="D428">
        <v>28</v>
      </c>
      <c r="E428">
        <v>32</v>
      </c>
      <c r="F428">
        <v>2880</v>
      </c>
      <c r="G428">
        <v>0</v>
      </c>
      <c r="H428">
        <v>979</v>
      </c>
      <c r="I428" s="1">
        <v>0.51</v>
      </c>
      <c r="J428">
        <f t="shared" si="6"/>
        <v>499.29</v>
      </c>
      <c r="K428" t="str">
        <f>IF(D428&lt;21,Analysis2!$AE$2,IF('Raw Data'!D428&lt;26,Analysis2!$AF$2,IF('Raw Data'!D428&gt;31,Analysis2!$AH$2,Analysis2!$AG$2)))</f>
        <v>26-30</v>
      </c>
    </row>
    <row r="429" spans="1:11" x14ac:dyDescent="0.3">
      <c r="A429" t="s">
        <v>453</v>
      </c>
      <c r="B429" t="s">
        <v>448</v>
      </c>
      <c r="C429" t="s">
        <v>11</v>
      </c>
      <c r="D429">
        <v>24</v>
      </c>
      <c r="E429">
        <v>33</v>
      </c>
      <c r="F429">
        <v>2813</v>
      </c>
      <c r="G429">
        <v>0</v>
      </c>
      <c r="H429">
        <v>1187</v>
      </c>
      <c r="I429" s="1">
        <v>0.79</v>
      </c>
      <c r="J429">
        <f t="shared" si="6"/>
        <v>937.73</v>
      </c>
      <c r="K429" t="str">
        <f>IF(D429&lt;21,Analysis2!$AE$2,IF('Raw Data'!D429&lt;26,Analysis2!$AF$2,IF('Raw Data'!D429&gt;31,Analysis2!$AH$2,Analysis2!$AG$2)))</f>
        <v>21-25</v>
      </c>
    </row>
    <row r="430" spans="1:11" x14ac:dyDescent="0.3">
      <c r="A430" t="s">
        <v>454</v>
      </c>
      <c r="B430" t="s">
        <v>448</v>
      </c>
      <c r="C430" t="s">
        <v>15</v>
      </c>
      <c r="D430">
        <v>28</v>
      </c>
      <c r="E430">
        <v>33</v>
      </c>
      <c r="F430">
        <v>2741</v>
      </c>
      <c r="G430">
        <v>12</v>
      </c>
      <c r="H430">
        <v>658</v>
      </c>
      <c r="I430" s="1">
        <v>0.67</v>
      </c>
      <c r="J430">
        <f t="shared" si="6"/>
        <v>440.86</v>
      </c>
      <c r="K430" t="str">
        <f>IF(D430&lt;21,Analysis2!$AE$2,IF('Raw Data'!D430&lt;26,Analysis2!$AF$2,IF('Raw Data'!D430&gt;31,Analysis2!$AH$2,Analysis2!$AG$2)))</f>
        <v>26-30</v>
      </c>
    </row>
    <row r="431" spans="1:11" x14ac:dyDescent="0.3">
      <c r="A431" t="s">
        <v>455</v>
      </c>
      <c r="B431" t="s">
        <v>448</v>
      </c>
      <c r="C431" t="s">
        <v>17</v>
      </c>
      <c r="D431">
        <v>30</v>
      </c>
      <c r="E431">
        <v>30</v>
      </c>
      <c r="F431">
        <v>2693</v>
      </c>
      <c r="G431">
        <v>2</v>
      </c>
      <c r="H431">
        <v>1044</v>
      </c>
      <c r="I431" s="1">
        <v>0.75</v>
      </c>
      <c r="J431">
        <f t="shared" si="6"/>
        <v>783</v>
      </c>
      <c r="K431" t="str">
        <f>IF(D431&lt;21,Analysis2!$AE$2,IF('Raw Data'!D431&lt;26,Analysis2!$AF$2,IF('Raw Data'!D431&gt;31,Analysis2!$AH$2,Analysis2!$AG$2)))</f>
        <v>26-30</v>
      </c>
    </row>
    <row r="432" spans="1:11" x14ac:dyDescent="0.3">
      <c r="A432" t="s">
        <v>456</v>
      </c>
      <c r="B432" t="s">
        <v>448</v>
      </c>
      <c r="C432" t="s">
        <v>17</v>
      </c>
      <c r="D432">
        <v>26</v>
      </c>
      <c r="E432">
        <v>29</v>
      </c>
      <c r="F432">
        <v>2426</v>
      </c>
      <c r="G432">
        <v>0</v>
      </c>
      <c r="H432">
        <v>1298</v>
      </c>
      <c r="I432" s="1">
        <v>0.7</v>
      </c>
      <c r="J432">
        <f t="shared" si="6"/>
        <v>908.59999999999991</v>
      </c>
      <c r="K432" t="str">
        <f>IF(D432&lt;21,Analysis2!$AE$2,IF('Raw Data'!D432&lt;26,Analysis2!$AF$2,IF('Raw Data'!D432&gt;31,Analysis2!$AH$2,Analysis2!$AG$2)))</f>
        <v>26-30</v>
      </c>
    </row>
    <row r="433" spans="1:11" x14ac:dyDescent="0.3">
      <c r="A433" t="s">
        <v>457</v>
      </c>
      <c r="B433" t="s">
        <v>448</v>
      </c>
      <c r="C433" t="s">
        <v>11</v>
      </c>
      <c r="D433">
        <v>29</v>
      </c>
      <c r="E433">
        <v>22</v>
      </c>
      <c r="F433">
        <v>1363</v>
      </c>
      <c r="G433">
        <v>2</v>
      </c>
      <c r="H433">
        <v>472</v>
      </c>
      <c r="I433" s="1">
        <v>0.75</v>
      </c>
      <c r="J433">
        <f t="shared" si="6"/>
        <v>354</v>
      </c>
      <c r="K433" t="str">
        <f>IF(D433&lt;21,Analysis2!$AE$2,IF('Raw Data'!D433&lt;26,Analysis2!$AF$2,IF('Raw Data'!D433&gt;31,Analysis2!$AH$2,Analysis2!$AG$2)))</f>
        <v>26-30</v>
      </c>
    </row>
    <row r="434" spans="1:11" x14ac:dyDescent="0.3">
      <c r="A434" t="s">
        <v>458</v>
      </c>
      <c r="B434" t="s">
        <v>448</v>
      </c>
      <c r="C434" t="s">
        <v>15</v>
      </c>
      <c r="D434">
        <v>28</v>
      </c>
      <c r="E434">
        <v>28</v>
      </c>
      <c r="F434">
        <v>1371</v>
      </c>
      <c r="G434">
        <v>3</v>
      </c>
      <c r="H434">
        <v>266</v>
      </c>
      <c r="I434" s="1">
        <v>0.73</v>
      </c>
      <c r="J434">
        <f t="shared" si="6"/>
        <v>194.18</v>
      </c>
      <c r="K434" t="str">
        <f>IF(D434&lt;21,Analysis2!$AE$2,IF('Raw Data'!D434&lt;26,Analysis2!$AF$2,IF('Raw Data'!D434&gt;31,Analysis2!$AH$2,Analysis2!$AG$2)))</f>
        <v>26-30</v>
      </c>
    </row>
    <row r="435" spans="1:11" x14ac:dyDescent="0.3">
      <c r="A435" t="s">
        <v>459</v>
      </c>
      <c r="B435" t="s">
        <v>448</v>
      </c>
      <c r="C435" t="s">
        <v>11</v>
      </c>
      <c r="D435">
        <v>31</v>
      </c>
      <c r="E435">
        <v>16</v>
      </c>
      <c r="F435">
        <v>1350</v>
      </c>
      <c r="G435">
        <v>0</v>
      </c>
      <c r="H435">
        <v>499</v>
      </c>
      <c r="I435" s="1">
        <v>0.83</v>
      </c>
      <c r="J435">
        <f t="shared" si="6"/>
        <v>414.16999999999996</v>
      </c>
      <c r="K435" t="str">
        <f>IF(D435&lt;21,Analysis2!$AE$2,IF('Raw Data'!D435&lt;26,Analysis2!$AF$2,IF('Raw Data'!D435&gt;31,Analysis2!$AH$2,Analysis2!$AG$2)))</f>
        <v>26-30</v>
      </c>
    </row>
    <row r="436" spans="1:11" x14ac:dyDescent="0.3">
      <c r="A436" t="s">
        <v>460</v>
      </c>
      <c r="B436" t="s">
        <v>448</v>
      </c>
      <c r="C436" t="s">
        <v>15</v>
      </c>
      <c r="D436">
        <v>30</v>
      </c>
      <c r="E436">
        <v>22</v>
      </c>
      <c r="F436">
        <v>1331</v>
      </c>
      <c r="G436">
        <v>3</v>
      </c>
      <c r="H436">
        <v>307</v>
      </c>
      <c r="I436" s="1">
        <v>0.64</v>
      </c>
      <c r="J436">
        <f t="shared" si="6"/>
        <v>196.48000000000002</v>
      </c>
      <c r="K436" t="str">
        <f>IF(D436&lt;21,Analysis2!$AE$2,IF('Raw Data'!D436&lt;26,Analysis2!$AF$2,IF('Raw Data'!D436&gt;31,Analysis2!$AH$2,Analysis2!$AG$2)))</f>
        <v>26-30</v>
      </c>
    </row>
    <row r="437" spans="1:11" x14ac:dyDescent="0.3">
      <c r="A437" t="s">
        <v>461</v>
      </c>
      <c r="B437" t="s">
        <v>448</v>
      </c>
      <c r="C437" t="s">
        <v>17</v>
      </c>
      <c r="D437">
        <v>31</v>
      </c>
      <c r="E437">
        <v>20</v>
      </c>
      <c r="F437">
        <v>1266</v>
      </c>
      <c r="G437">
        <v>0</v>
      </c>
      <c r="H437">
        <v>580</v>
      </c>
      <c r="I437" s="1">
        <v>0.75</v>
      </c>
      <c r="J437">
        <f t="shared" si="6"/>
        <v>435</v>
      </c>
      <c r="K437" t="str">
        <f>IF(D437&lt;21,Analysis2!$AE$2,IF('Raw Data'!D437&lt;26,Analysis2!$AF$2,IF('Raw Data'!D437&gt;31,Analysis2!$AH$2,Analysis2!$AG$2)))</f>
        <v>26-30</v>
      </c>
    </row>
    <row r="438" spans="1:11" x14ac:dyDescent="0.3">
      <c r="A438" t="s">
        <v>462</v>
      </c>
      <c r="B438" t="s">
        <v>448</v>
      </c>
      <c r="C438" t="s">
        <v>15</v>
      </c>
      <c r="D438">
        <v>31</v>
      </c>
      <c r="E438">
        <v>31</v>
      </c>
      <c r="F438">
        <v>1265</v>
      </c>
      <c r="G438">
        <v>1</v>
      </c>
      <c r="H438">
        <v>283</v>
      </c>
      <c r="I438" s="1">
        <v>0.74</v>
      </c>
      <c r="J438">
        <f t="shared" si="6"/>
        <v>209.42</v>
      </c>
      <c r="K438" t="str">
        <f>IF(D438&lt;21,Analysis2!$AE$2,IF('Raw Data'!D438&lt;26,Analysis2!$AF$2,IF('Raw Data'!D438&gt;31,Analysis2!$AH$2,Analysis2!$AG$2)))</f>
        <v>26-30</v>
      </c>
    </row>
    <row r="439" spans="1:11" x14ac:dyDescent="0.3">
      <c r="A439" t="s">
        <v>463</v>
      </c>
      <c r="B439" t="s">
        <v>448</v>
      </c>
      <c r="C439" t="s">
        <v>11</v>
      </c>
      <c r="D439">
        <v>28</v>
      </c>
      <c r="E439">
        <v>19</v>
      </c>
      <c r="F439">
        <v>1052</v>
      </c>
      <c r="G439">
        <v>1</v>
      </c>
      <c r="H439">
        <v>393</v>
      </c>
      <c r="I439" s="1">
        <v>0.68</v>
      </c>
      <c r="J439">
        <f t="shared" si="6"/>
        <v>267.24</v>
      </c>
      <c r="K439" t="str">
        <f>IF(D439&lt;21,Analysis2!$AE$2,IF('Raw Data'!D439&lt;26,Analysis2!$AF$2,IF('Raw Data'!D439&gt;31,Analysis2!$AH$2,Analysis2!$AG$2)))</f>
        <v>26-30</v>
      </c>
    </row>
    <row r="440" spans="1:11" x14ac:dyDescent="0.3">
      <c r="A440" t="s">
        <v>464</v>
      </c>
      <c r="B440" t="s">
        <v>448</v>
      </c>
      <c r="C440" t="s">
        <v>17</v>
      </c>
      <c r="D440">
        <v>29</v>
      </c>
      <c r="E440">
        <v>8</v>
      </c>
      <c r="F440">
        <v>637</v>
      </c>
      <c r="G440">
        <v>0</v>
      </c>
      <c r="H440">
        <v>255</v>
      </c>
      <c r="I440" s="1">
        <v>0.71</v>
      </c>
      <c r="J440">
        <f t="shared" si="6"/>
        <v>181.04999999999998</v>
      </c>
      <c r="K440" t="str">
        <f>IF(D440&lt;21,Analysis2!$AE$2,IF('Raw Data'!D440&lt;26,Analysis2!$AF$2,IF('Raw Data'!D440&gt;31,Analysis2!$AH$2,Analysis2!$AG$2)))</f>
        <v>26-30</v>
      </c>
    </row>
    <row r="441" spans="1:11" x14ac:dyDescent="0.3">
      <c r="A441" t="s">
        <v>465</v>
      </c>
      <c r="B441" t="s">
        <v>448</v>
      </c>
      <c r="C441" t="s">
        <v>13</v>
      </c>
      <c r="D441">
        <v>23</v>
      </c>
      <c r="E441">
        <v>4</v>
      </c>
      <c r="F441">
        <v>360</v>
      </c>
      <c r="G441">
        <v>0</v>
      </c>
      <c r="H441">
        <v>113</v>
      </c>
      <c r="I441" s="1">
        <v>0.51</v>
      </c>
      <c r="J441">
        <f t="shared" si="6"/>
        <v>57.63</v>
      </c>
      <c r="K441" t="str">
        <f>IF(D441&lt;21,Analysis2!$AE$2,IF('Raw Data'!D441&lt;26,Analysis2!$AF$2,IF('Raw Data'!D441&gt;31,Analysis2!$AH$2,Analysis2!$AG$2)))</f>
        <v>21-25</v>
      </c>
    </row>
    <row r="442" spans="1:11" x14ac:dyDescent="0.3">
      <c r="A442" t="s">
        <v>466</v>
      </c>
      <c r="B442" t="s">
        <v>448</v>
      </c>
      <c r="C442" t="s">
        <v>17</v>
      </c>
      <c r="D442">
        <v>35</v>
      </c>
      <c r="E442">
        <v>4</v>
      </c>
      <c r="F442">
        <v>274</v>
      </c>
      <c r="G442">
        <v>0</v>
      </c>
      <c r="H442">
        <v>165</v>
      </c>
      <c r="I442" s="1">
        <v>0.7</v>
      </c>
      <c r="J442">
        <f t="shared" si="6"/>
        <v>115.49999999999999</v>
      </c>
      <c r="K442" t="str">
        <f>IF(D442&lt;21,Analysis2!$AE$2,IF('Raw Data'!D442&lt;26,Analysis2!$AF$2,IF('Raw Data'!D442&gt;31,Analysis2!$AH$2,Analysis2!$AG$2)))</f>
        <v>31+</v>
      </c>
    </row>
    <row r="443" spans="1:11" x14ac:dyDescent="0.3">
      <c r="A443" t="s">
        <v>467</v>
      </c>
      <c r="B443" t="s">
        <v>448</v>
      </c>
      <c r="C443" t="s">
        <v>17</v>
      </c>
      <c r="D443">
        <v>22</v>
      </c>
      <c r="E443">
        <v>3</v>
      </c>
      <c r="F443">
        <v>270</v>
      </c>
      <c r="G443">
        <v>1</v>
      </c>
      <c r="H443">
        <v>146</v>
      </c>
      <c r="I443" s="1">
        <v>0.71</v>
      </c>
      <c r="J443">
        <f t="shared" si="6"/>
        <v>103.66</v>
      </c>
      <c r="K443" t="str">
        <f>IF(D443&lt;21,Analysis2!$AE$2,IF('Raw Data'!D443&lt;26,Analysis2!$AF$2,IF('Raw Data'!D443&gt;31,Analysis2!$AH$2,Analysis2!$AG$2)))</f>
        <v>21-25</v>
      </c>
    </row>
    <row r="444" spans="1:11" x14ac:dyDescent="0.3">
      <c r="A444" t="s">
        <v>468</v>
      </c>
      <c r="B444" t="s">
        <v>448</v>
      </c>
      <c r="C444" t="s">
        <v>11</v>
      </c>
      <c r="D444">
        <v>31</v>
      </c>
      <c r="E444">
        <v>7</v>
      </c>
      <c r="F444">
        <v>261</v>
      </c>
      <c r="G444">
        <v>0</v>
      </c>
      <c r="H444">
        <v>124</v>
      </c>
      <c r="I444" s="1">
        <v>0.83</v>
      </c>
      <c r="J444">
        <f t="shared" si="6"/>
        <v>102.92</v>
      </c>
      <c r="K444" t="str">
        <f>IF(D444&lt;21,Analysis2!$AE$2,IF('Raw Data'!D444&lt;26,Analysis2!$AF$2,IF('Raw Data'!D444&gt;31,Analysis2!$AH$2,Analysis2!$AG$2)))</f>
        <v>26-30</v>
      </c>
    </row>
    <row r="445" spans="1:11" x14ac:dyDescent="0.3">
      <c r="A445" t="s">
        <v>469</v>
      </c>
      <c r="B445" t="s">
        <v>448</v>
      </c>
      <c r="C445" t="s">
        <v>11</v>
      </c>
      <c r="D445">
        <v>20</v>
      </c>
      <c r="E445">
        <v>6</v>
      </c>
      <c r="F445">
        <v>264</v>
      </c>
      <c r="G445">
        <v>0</v>
      </c>
      <c r="H445">
        <v>85</v>
      </c>
      <c r="I445" s="1">
        <v>0.73</v>
      </c>
      <c r="J445">
        <f t="shared" si="6"/>
        <v>62.05</v>
      </c>
      <c r="K445" t="str">
        <f>IF(D445&lt;21,Analysis2!$AE$2,IF('Raw Data'!D445&lt;26,Analysis2!$AF$2,IF('Raw Data'!D445&gt;31,Analysis2!$AH$2,Analysis2!$AG$2)))</f>
        <v>16-20</v>
      </c>
    </row>
    <row r="446" spans="1:11" x14ac:dyDescent="0.3">
      <c r="A446" t="s">
        <v>470</v>
      </c>
      <c r="B446" t="s">
        <v>448</v>
      </c>
      <c r="C446" t="s">
        <v>13</v>
      </c>
      <c r="D446">
        <v>26</v>
      </c>
      <c r="E446">
        <v>2</v>
      </c>
      <c r="F446">
        <v>180</v>
      </c>
      <c r="G446">
        <v>0</v>
      </c>
      <c r="H446">
        <v>56</v>
      </c>
      <c r="I446" s="1">
        <v>0.48</v>
      </c>
      <c r="J446">
        <f t="shared" si="6"/>
        <v>26.88</v>
      </c>
      <c r="K446" t="str">
        <f>IF(D446&lt;21,Analysis2!$AE$2,IF('Raw Data'!D446&lt;26,Analysis2!$AF$2,IF('Raw Data'!D446&gt;31,Analysis2!$AH$2,Analysis2!$AG$2)))</f>
        <v>26-30</v>
      </c>
    </row>
    <row r="447" spans="1:11" x14ac:dyDescent="0.3">
      <c r="A447" t="s">
        <v>471</v>
      </c>
      <c r="B447" t="s">
        <v>448</v>
      </c>
      <c r="C447" t="s">
        <v>15</v>
      </c>
      <c r="D447">
        <v>21</v>
      </c>
      <c r="E447">
        <v>4</v>
      </c>
      <c r="F447">
        <v>40</v>
      </c>
      <c r="G447">
        <v>0</v>
      </c>
      <c r="H447">
        <v>6</v>
      </c>
      <c r="I447" s="1">
        <v>0.83</v>
      </c>
      <c r="J447">
        <f t="shared" si="6"/>
        <v>4.9799999999999995</v>
      </c>
      <c r="K447" t="str">
        <f>IF(D447&lt;21,Analysis2!$AE$2,IF('Raw Data'!D447&lt;26,Analysis2!$AF$2,IF('Raw Data'!D447&gt;31,Analysis2!$AH$2,Analysis2!$AG$2)))</f>
        <v>21-25</v>
      </c>
    </row>
    <row r="448" spans="1:11" x14ac:dyDescent="0.3">
      <c r="A448" t="s">
        <v>472</v>
      </c>
      <c r="B448" t="s">
        <v>448</v>
      </c>
      <c r="C448" t="s">
        <v>15</v>
      </c>
      <c r="D448">
        <v>17</v>
      </c>
      <c r="E448">
        <v>2</v>
      </c>
      <c r="F448">
        <v>4</v>
      </c>
      <c r="G448">
        <v>0</v>
      </c>
      <c r="H448">
        <v>1</v>
      </c>
      <c r="I448">
        <v>0</v>
      </c>
      <c r="J448">
        <f t="shared" si="6"/>
        <v>0</v>
      </c>
      <c r="K448" t="str">
        <f>IF(D448&lt;21,Analysis2!$AE$2,IF('Raw Data'!D448&lt;26,Analysis2!$AF$2,IF('Raw Data'!D448&gt;31,Analysis2!$AH$2,Analysis2!$AG$2)))</f>
        <v>16-20</v>
      </c>
    </row>
    <row r="449" spans="1:11" x14ac:dyDescent="0.3">
      <c r="A449" t="s">
        <v>473</v>
      </c>
      <c r="B449" t="s">
        <v>474</v>
      </c>
      <c r="C449" t="s">
        <v>13</v>
      </c>
      <c r="D449">
        <v>27</v>
      </c>
      <c r="E449">
        <v>36</v>
      </c>
      <c r="F449">
        <v>3240</v>
      </c>
      <c r="G449">
        <v>0</v>
      </c>
      <c r="H449">
        <v>1001</v>
      </c>
      <c r="I449" s="1">
        <v>0.74</v>
      </c>
      <c r="J449">
        <f t="shared" si="6"/>
        <v>740.74</v>
      </c>
      <c r="K449" t="str">
        <f>IF(D449&lt;21,Analysis2!$AE$2,IF('Raw Data'!D449&lt;26,Analysis2!$AF$2,IF('Raw Data'!D449&gt;31,Analysis2!$AH$2,Analysis2!$AG$2)))</f>
        <v>26-30</v>
      </c>
    </row>
    <row r="450" spans="1:11" x14ac:dyDescent="0.3">
      <c r="A450" t="s">
        <v>475</v>
      </c>
      <c r="B450" t="s">
        <v>474</v>
      </c>
      <c r="C450" t="s">
        <v>17</v>
      </c>
      <c r="D450">
        <v>22</v>
      </c>
      <c r="E450">
        <v>33</v>
      </c>
      <c r="F450">
        <v>2953</v>
      </c>
      <c r="G450">
        <v>0</v>
      </c>
      <c r="H450">
        <v>1824</v>
      </c>
      <c r="I450" s="1">
        <v>0.87</v>
      </c>
      <c r="J450">
        <f t="shared" si="6"/>
        <v>1586.8799999999999</v>
      </c>
      <c r="K450" t="str">
        <f>IF(D450&lt;21,Analysis2!$AE$2,IF('Raw Data'!D450&lt;26,Analysis2!$AF$2,IF('Raw Data'!D450&gt;31,Analysis2!$AH$2,Analysis2!$AG$2)))</f>
        <v>21-25</v>
      </c>
    </row>
    <row r="451" spans="1:11" x14ac:dyDescent="0.3">
      <c r="A451" t="s">
        <v>476</v>
      </c>
      <c r="B451" t="s">
        <v>474</v>
      </c>
      <c r="C451" t="s">
        <v>15</v>
      </c>
      <c r="D451">
        <v>22</v>
      </c>
      <c r="E451">
        <v>34</v>
      </c>
      <c r="F451">
        <v>2747</v>
      </c>
      <c r="G451">
        <v>4</v>
      </c>
      <c r="H451">
        <v>1168</v>
      </c>
      <c r="I451" s="1">
        <v>0.75</v>
      </c>
      <c r="J451">
        <f t="shared" ref="J451:J514" si="7">I451*H451</f>
        <v>876</v>
      </c>
      <c r="K451" t="str">
        <f>IF(D451&lt;21,Analysis2!$AE$2,IF('Raw Data'!D451&lt;26,Analysis2!$AF$2,IF('Raw Data'!D451&gt;31,Analysis2!$AH$2,Analysis2!$AG$2)))</f>
        <v>21-25</v>
      </c>
    </row>
    <row r="452" spans="1:11" x14ac:dyDescent="0.3">
      <c r="A452" t="s">
        <v>477</v>
      </c>
      <c r="B452" t="s">
        <v>474</v>
      </c>
      <c r="C452" t="s">
        <v>17</v>
      </c>
      <c r="D452">
        <v>23</v>
      </c>
      <c r="E452">
        <v>31</v>
      </c>
      <c r="F452">
        <v>2664</v>
      </c>
      <c r="G452">
        <v>2</v>
      </c>
      <c r="H452">
        <v>1711</v>
      </c>
      <c r="I452" s="1">
        <v>0.78</v>
      </c>
      <c r="J452">
        <f t="shared" si="7"/>
        <v>1334.5800000000002</v>
      </c>
      <c r="K452" t="str">
        <f>IF(D452&lt;21,Analysis2!$AE$2,IF('Raw Data'!D452&lt;26,Analysis2!$AF$2,IF('Raw Data'!D452&gt;31,Analysis2!$AH$2,Analysis2!$AG$2)))</f>
        <v>21-25</v>
      </c>
    </row>
    <row r="453" spans="1:11" x14ac:dyDescent="0.3">
      <c r="A453" t="s">
        <v>478</v>
      </c>
      <c r="B453" t="s">
        <v>474</v>
      </c>
      <c r="C453" t="s">
        <v>17</v>
      </c>
      <c r="D453">
        <v>24</v>
      </c>
      <c r="E453">
        <v>31</v>
      </c>
      <c r="F453">
        <v>2730</v>
      </c>
      <c r="G453">
        <v>1</v>
      </c>
      <c r="H453">
        <v>1833</v>
      </c>
      <c r="I453" s="1">
        <v>0.83</v>
      </c>
      <c r="J453">
        <f t="shared" si="7"/>
        <v>1521.3899999999999</v>
      </c>
      <c r="K453" t="str">
        <f>IF(D453&lt;21,Analysis2!$AE$2,IF('Raw Data'!D453&lt;26,Analysis2!$AF$2,IF('Raw Data'!D453&gt;31,Analysis2!$AH$2,Analysis2!$AG$2)))</f>
        <v>21-25</v>
      </c>
    </row>
    <row r="454" spans="1:11" x14ac:dyDescent="0.3">
      <c r="A454" t="s">
        <v>479</v>
      </c>
      <c r="B454" t="s">
        <v>474</v>
      </c>
      <c r="C454" t="s">
        <v>11</v>
      </c>
      <c r="D454">
        <v>24</v>
      </c>
      <c r="E454">
        <v>36</v>
      </c>
      <c r="F454">
        <v>2587</v>
      </c>
      <c r="G454">
        <v>0</v>
      </c>
      <c r="H454">
        <v>1410</v>
      </c>
      <c r="I454" s="1">
        <v>0.85</v>
      </c>
      <c r="J454">
        <f t="shared" si="7"/>
        <v>1198.5</v>
      </c>
      <c r="K454" t="str">
        <f>IF(D454&lt;21,Analysis2!$AE$2,IF('Raw Data'!D454&lt;26,Analysis2!$AF$2,IF('Raw Data'!D454&gt;31,Analysis2!$AH$2,Analysis2!$AG$2)))</f>
        <v>21-25</v>
      </c>
    </row>
    <row r="455" spans="1:11" x14ac:dyDescent="0.3">
      <c r="A455" t="s">
        <v>480</v>
      </c>
      <c r="B455" t="s">
        <v>474</v>
      </c>
      <c r="C455" t="s">
        <v>11</v>
      </c>
      <c r="D455">
        <v>27</v>
      </c>
      <c r="E455">
        <v>33</v>
      </c>
      <c r="F455">
        <v>2372</v>
      </c>
      <c r="G455">
        <v>5</v>
      </c>
      <c r="H455">
        <v>826</v>
      </c>
      <c r="I455" s="1">
        <v>0.74</v>
      </c>
      <c r="J455">
        <f t="shared" si="7"/>
        <v>611.24</v>
      </c>
      <c r="K455" t="str">
        <f>IF(D455&lt;21,Analysis2!$AE$2,IF('Raw Data'!D455&lt;26,Analysis2!$AF$2,IF('Raw Data'!D455&gt;31,Analysis2!$AH$2,Analysis2!$AG$2)))</f>
        <v>26-30</v>
      </c>
    </row>
    <row r="456" spans="1:11" x14ac:dyDescent="0.3">
      <c r="A456" t="s">
        <v>481</v>
      </c>
      <c r="B456" t="s">
        <v>474</v>
      </c>
      <c r="C456" t="s">
        <v>15</v>
      </c>
      <c r="D456">
        <v>26</v>
      </c>
      <c r="E456">
        <v>36</v>
      </c>
      <c r="F456">
        <v>2472</v>
      </c>
      <c r="G456">
        <v>3</v>
      </c>
      <c r="H456">
        <v>834</v>
      </c>
      <c r="I456" s="1">
        <v>0.72</v>
      </c>
      <c r="J456">
        <f t="shared" si="7"/>
        <v>600.48</v>
      </c>
      <c r="K456" t="str">
        <f>IF(D456&lt;21,Analysis2!$AE$2,IF('Raw Data'!D456&lt;26,Analysis2!$AF$2,IF('Raw Data'!D456&gt;31,Analysis2!$AH$2,Analysis2!$AG$2)))</f>
        <v>26-30</v>
      </c>
    </row>
    <row r="457" spans="1:11" x14ac:dyDescent="0.3">
      <c r="A457" t="s">
        <v>482</v>
      </c>
      <c r="B457" t="s">
        <v>474</v>
      </c>
      <c r="C457" t="s">
        <v>11</v>
      </c>
      <c r="D457">
        <v>25</v>
      </c>
      <c r="E457">
        <v>31</v>
      </c>
      <c r="F457">
        <v>2247</v>
      </c>
      <c r="G457">
        <v>0</v>
      </c>
      <c r="H457">
        <v>1460</v>
      </c>
      <c r="I457" s="1">
        <v>0.86</v>
      </c>
      <c r="J457">
        <f t="shared" si="7"/>
        <v>1255.5999999999999</v>
      </c>
      <c r="K457" t="str">
        <f>IF(D457&lt;21,Analysis2!$AE$2,IF('Raw Data'!D457&lt;26,Analysis2!$AF$2,IF('Raw Data'!D457&gt;31,Analysis2!$AH$2,Analysis2!$AG$2)))</f>
        <v>21-25</v>
      </c>
    </row>
    <row r="458" spans="1:11" x14ac:dyDescent="0.3">
      <c r="A458" t="s">
        <v>483</v>
      </c>
      <c r="B458" t="s">
        <v>474</v>
      </c>
      <c r="C458" t="s">
        <v>17</v>
      </c>
      <c r="D458">
        <v>22</v>
      </c>
      <c r="E458">
        <v>28</v>
      </c>
      <c r="F458">
        <v>2162</v>
      </c>
      <c r="G458">
        <v>0</v>
      </c>
      <c r="H458">
        <v>1352</v>
      </c>
      <c r="I458" s="1">
        <v>0.73</v>
      </c>
      <c r="J458">
        <f t="shared" si="7"/>
        <v>986.95999999999992</v>
      </c>
      <c r="K458" t="str">
        <f>IF(D458&lt;21,Analysis2!$AE$2,IF('Raw Data'!D458&lt;26,Analysis2!$AF$2,IF('Raw Data'!D458&gt;31,Analysis2!$AH$2,Analysis2!$AG$2)))</f>
        <v>21-25</v>
      </c>
    </row>
    <row r="459" spans="1:11" x14ac:dyDescent="0.3">
      <c r="A459" t="s">
        <v>38</v>
      </c>
      <c r="B459" t="s">
        <v>474</v>
      </c>
      <c r="C459" t="s">
        <v>11</v>
      </c>
      <c r="D459">
        <v>24</v>
      </c>
      <c r="E459">
        <v>30</v>
      </c>
      <c r="F459">
        <v>1909</v>
      </c>
      <c r="G459">
        <v>1</v>
      </c>
      <c r="H459">
        <v>716</v>
      </c>
      <c r="I459" s="1">
        <v>0.83</v>
      </c>
      <c r="J459">
        <f t="shared" si="7"/>
        <v>594.28</v>
      </c>
      <c r="K459" t="str">
        <f>IF(D459&lt;21,Analysis2!$AE$2,IF('Raw Data'!D459&lt;26,Analysis2!$AF$2,IF('Raw Data'!D459&gt;31,Analysis2!$AH$2,Analysis2!$AG$2)))</f>
        <v>21-25</v>
      </c>
    </row>
    <row r="460" spans="1:11" x14ac:dyDescent="0.3">
      <c r="A460" t="s">
        <v>484</v>
      </c>
      <c r="B460" t="s">
        <v>474</v>
      </c>
      <c r="C460" t="s">
        <v>11</v>
      </c>
      <c r="D460">
        <v>26</v>
      </c>
      <c r="E460">
        <v>28</v>
      </c>
      <c r="F460">
        <v>1703</v>
      </c>
      <c r="G460">
        <v>1</v>
      </c>
      <c r="H460">
        <v>860</v>
      </c>
      <c r="I460" s="1">
        <v>0.85</v>
      </c>
      <c r="J460">
        <f t="shared" si="7"/>
        <v>731</v>
      </c>
      <c r="K460" t="str">
        <f>IF(D460&lt;21,Analysis2!$AE$2,IF('Raw Data'!D460&lt;26,Analysis2!$AF$2,IF('Raw Data'!D460&gt;31,Analysis2!$AH$2,Analysis2!$AG$2)))</f>
        <v>26-30</v>
      </c>
    </row>
    <row r="461" spans="1:11" x14ac:dyDescent="0.3">
      <c r="A461" t="s">
        <v>485</v>
      </c>
      <c r="B461" t="s">
        <v>474</v>
      </c>
      <c r="C461" t="s">
        <v>17</v>
      </c>
      <c r="D461">
        <v>24</v>
      </c>
      <c r="E461">
        <v>22</v>
      </c>
      <c r="F461">
        <v>1481</v>
      </c>
      <c r="G461">
        <v>0</v>
      </c>
      <c r="H461">
        <v>863</v>
      </c>
      <c r="I461" s="1">
        <v>0.74</v>
      </c>
      <c r="J461">
        <f t="shared" si="7"/>
        <v>638.62</v>
      </c>
      <c r="K461" t="str">
        <f>IF(D461&lt;21,Analysis2!$AE$2,IF('Raw Data'!D461&lt;26,Analysis2!$AF$2,IF('Raw Data'!D461&gt;31,Analysis2!$AH$2,Analysis2!$AG$2)))</f>
        <v>21-25</v>
      </c>
    </row>
    <row r="462" spans="1:11" x14ac:dyDescent="0.3">
      <c r="A462" t="s">
        <v>486</v>
      </c>
      <c r="B462" t="s">
        <v>474</v>
      </c>
      <c r="C462" t="s">
        <v>15</v>
      </c>
      <c r="D462">
        <v>25</v>
      </c>
      <c r="E462">
        <v>27</v>
      </c>
      <c r="F462">
        <v>1402</v>
      </c>
      <c r="G462">
        <v>3</v>
      </c>
      <c r="H462">
        <v>384</v>
      </c>
      <c r="I462" s="1">
        <v>0.76</v>
      </c>
      <c r="J462">
        <f t="shared" si="7"/>
        <v>291.84000000000003</v>
      </c>
      <c r="K462" t="str">
        <f>IF(D462&lt;21,Analysis2!$AE$2,IF('Raw Data'!D462&lt;26,Analysis2!$AF$2,IF('Raw Data'!D462&gt;31,Analysis2!$AH$2,Analysis2!$AG$2)))</f>
        <v>21-25</v>
      </c>
    </row>
    <row r="463" spans="1:11" x14ac:dyDescent="0.3">
      <c r="A463" t="s">
        <v>487</v>
      </c>
      <c r="B463" t="s">
        <v>474</v>
      </c>
      <c r="C463" t="s">
        <v>15</v>
      </c>
      <c r="D463">
        <v>21</v>
      </c>
      <c r="E463">
        <v>15</v>
      </c>
      <c r="F463">
        <v>810</v>
      </c>
      <c r="G463">
        <v>3</v>
      </c>
      <c r="H463">
        <v>179</v>
      </c>
      <c r="I463" s="1">
        <v>0.88</v>
      </c>
      <c r="J463">
        <f t="shared" si="7"/>
        <v>157.52000000000001</v>
      </c>
      <c r="K463" t="str">
        <f>IF(D463&lt;21,Analysis2!$AE$2,IF('Raw Data'!D463&lt;26,Analysis2!$AF$2,IF('Raw Data'!D463&gt;31,Analysis2!$AH$2,Analysis2!$AG$2)))</f>
        <v>21-25</v>
      </c>
    </row>
    <row r="464" spans="1:11" x14ac:dyDescent="0.3">
      <c r="A464" t="s">
        <v>488</v>
      </c>
      <c r="B464" t="s">
        <v>474</v>
      </c>
      <c r="C464" t="s">
        <v>11</v>
      </c>
      <c r="D464">
        <v>29</v>
      </c>
      <c r="E464">
        <v>10</v>
      </c>
      <c r="F464">
        <v>759</v>
      </c>
      <c r="G464">
        <v>1</v>
      </c>
      <c r="H464">
        <v>621</v>
      </c>
      <c r="I464" s="1">
        <v>0.89</v>
      </c>
      <c r="J464">
        <f t="shared" si="7"/>
        <v>552.69000000000005</v>
      </c>
      <c r="K464" t="str">
        <f>IF(D464&lt;21,Analysis2!$AE$2,IF('Raw Data'!D464&lt;26,Analysis2!$AF$2,IF('Raw Data'!D464&gt;31,Analysis2!$AH$2,Analysis2!$AG$2)))</f>
        <v>26-30</v>
      </c>
    </row>
    <row r="465" spans="1:11" x14ac:dyDescent="0.3">
      <c r="A465" t="s">
        <v>489</v>
      </c>
      <c r="B465" t="s">
        <v>474</v>
      </c>
      <c r="C465" t="s">
        <v>17</v>
      </c>
      <c r="D465">
        <v>26</v>
      </c>
      <c r="E465">
        <v>16</v>
      </c>
      <c r="F465">
        <v>669</v>
      </c>
      <c r="G465">
        <v>1</v>
      </c>
      <c r="H465">
        <v>420</v>
      </c>
      <c r="I465" s="1">
        <v>0.7</v>
      </c>
      <c r="J465">
        <f t="shared" si="7"/>
        <v>294</v>
      </c>
      <c r="K465" t="str">
        <f>IF(D465&lt;21,Analysis2!$AE$2,IF('Raw Data'!D465&lt;26,Analysis2!$AF$2,IF('Raw Data'!D465&gt;31,Analysis2!$AH$2,Analysis2!$AG$2)))</f>
        <v>26-30</v>
      </c>
    </row>
    <row r="466" spans="1:11" x14ac:dyDescent="0.3">
      <c r="A466" t="s">
        <v>490</v>
      </c>
      <c r="B466" t="s">
        <v>474</v>
      </c>
      <c r="C466" t="s">
        <v>17</v>
      </c>
      <c r="D466">
        <v>32</v>
      </c>
      <c r="E466">
        <v>7</v>
      </c>
      <c r="F466">
        <v>630</v>
      </c>
      <c r="G466">
        <v>0</v>
      </c>
      <c r="H466">
        <v>434</v>
      </c>
      <c r="I466" s="1">
        <v>0.91</v>
      </c>
      <c r="J466">
        <f t="shared" si="7"/>
        <v>394.94</v>
      </c>
      <c r="K466" t="str">
        <f>IF(D466&lt;21,Analysis2!$AE$2,IF('Raw Data'!D466&lt;26,Analysis2!$AF$2,IF('Raw Data'!D466&gt;31,Analysis2!$AH$2,Analysis2!$AG$2)))</f>
        <v>31+</v>
      </c>
    </row>
    <row r="467" spans="1:11" x14ac:dyDescent="0.3">
      <c r="A467" t="s">
        <v>491</v>
      </c>
      <c r="B467" t="s">
        <v>474</v>
      </c>
      <c r="C467" t="s">
        <v>11</v>
      </c>
      <c r="D467">
        <v>23</v>
      </c>
      <c r="E467">
        <v>11</v>
      </c>
      <c r="F467">
        <v>374</v>
      </c>
      <c r="G467">
        <v>0</v>
      </c>
      <c r="H467">
        <v>166</v>
      </c>
      <c r="I467" s="1">
        <v>0.9</v>
      </c>
      <c r="J467">
        <f t="shared" si="7"/>
        <v>149.4</v>
      </c>
      <c r="K467" t="str">
        <f>IF(D467&lt;21,Analysis2!$AE$2,IF('Raw Data'!D467&lt;26,Analysis2!$AF$2,IF('Raw Data'!D467&gt;31,Analysis2!$AH$2,Analysis2!$AG$2)))</f>
        <v>21-25</v>
      </c>
    </row>
    <row r="468" spans="1:11" x14ac:dyDescent="0.3">
      <c r="A468" t="s">
        <v>492</v>
      </c>
      <c r="B468" t="s">
        <v>474</v>
      </c>
      <c r="C468" t="s">
        <v>17</v>
      </c>
      <c r="D468">
        <v>32</v>
      </c>
      <c r="E468">
        <v>3</v>
      </c>
      <c r="F468">
        <v>270</v>
      </c>
      <c r="G468">
        <v>0</v>
      </c>
      <c r="H468">
        <v>185</v>
      </c>
      <c r="I468" s="1">
        <v>0.83</v>
      </c>
      <c r="J468">
        <f t="shared" si="7"/>
        <v>153.54999999999998</v>
      </c>
      <c r="K468" t="str">
        <f>IF(D468&lt;21,Analysis2!$AE$2,IF('Raw Data'!D468&lt;26,Analysis2!$AF$2,IF('Raw Data'!D468&gt;31,Analysis2!$AH$2,Analysis2!$AG$2)))</f>
        <v>31+</v>
      </c>
    </row>
    <row r="469" spans="1:11" x14ac:dyDescent="0.3">
      <c r="A469" t="s">
        <v>493</v>
      </c>
      <c r="B469" t="s">
        <v>474</v>
      </c>
      <c r="C469" t="s">
        <v>17</v>
      </c>
      <c r="D469">
        <v>28</v>
      </c>
      <c r="E469">
        <v>4</v>
      </c>
      <c r="F469">
        <v>263</v>
      </c>
      <c r="G469">
        <v>0</v>
      </c>
      <c r="H469">
        <v>175</v>
      </c>
      <c r="I469" s="1">
        <v>0.79</v>
      </c>
      <c r="J469">
        <f t="shared" si="7"/>
        <v>138.25</v>
      </c>
      <c r="K469" t="str">
        <f>IF(D469&lt;21,Analysis2!$AE$2,IF('Raw Data'!D469&lt;26,Analysis2!$AF$2,IF('Raw Data'!D469&gt;31,Analysis2!$AH$2,Analysis2!$AG$2)))</f>
        <v>26-30</v>
      </c>
    </row>
    <row r="470" spans="1:11" x14ac:dyDescent="0.3">
      <c r="A470" t="s">
        <v>494</v>
      </c>
      <c r="B470" t="s">
        <v>474</v>
      </c>
      <c r="C470" t="s">
        <v>11</v>
      </c>
      <c r="D470">
        <v>17</v>
      </c>
      <c r="E470">
        <v>4</v>
      </c>
      <c r="F470">
        <v>255</v>
      </c>
      <c r="G470">
        <v>1</v>
      </c>
      <c r="H470">
        <v>86</v>
      </c>
      <c r="I470" s="1">
        <v>0.78</v>
      </c>
      <c r="J470">
        <f t="shared" si="7"/>
        <v>67.08</v>
      </c>
      <c r="K470" t="str">
        <f>IF(D470&lt;21,Analysis2!$AE$2,IF('Raw Data'!D470&lt;26,Analysis2!$AF$2,IF('Raw Data'!D470&gt;31,Analysis2!$AH$2,Analysis2!$AG$2)))</f>
        <v>16-20</v>
      </c>
    </row>
    <row r="471" spans="1:11" x14ac:dyDescent="0.3">
      <c r="A471" t="s">
        <v>495</v>
      </c>
      <c r="B471" t="s">
        <v>474</v>
      </c>
      <c r="C471" t="s">
        <v>15</v>
      </c>
      <c r="D471">
        <v>25</v>
      </c>
      <c r="E471">
        <v>11</v>
      </c>
      <c r="F471">
        <v>315</v>
      </c>
      <c r="G471">
        <v>0</v>
      </c>
      <c r="H471">
        <v>128</v>
      </c>
      <c r="I471" s="1">
        <v>0.72</v>
      </c>
      <c r="J471">
        <f t="shared" si="7"/>
        <v>92.16</v>
      </c>
      <c r="K471" t="str">
        <f>IF(D471&lt;21,Analysis2!$AE$2,IF('Raw Data'!D471&lt;26,Analysis2!$AF$2,IF('Raw Data'!D471&gt;31,Analysis2!$AH$2,Analysis2!$AG$2)))</f>
        <v>21-25</v>
      </c>
    </row>
    <row r="472" spans="1:11" x14ac:dyDescent="0.3">
      <c r="A472" t="s">
        <v>496</v>
      </c>
      <c r="B472" t="s">
        <v>474</v>
      </c>
      <c r="C472" t="s">
        <v>13</v>
      </c>
      <c r="D472">
        <v>23</v>
      </c>
      <c r="E472">
        <v>2</v>
      </c>
      <c r="F472">
        <v>180</v>
      </c>
      <c r="G472">
        <v>0</v>
      </c>
      <c r="H472">
        <v>46</v>
      </c>
      <c r="I472" s="1">
        <v>0.8</v>
      </c>
      <c r="J472">
        <f t="shared" si="7"/>
        <v>36.800000000000004</v>
      </c>
      <c r="K472" t="str">
        <f>IF(D472&lt;21,Analysis2!$AE$2,IF('Raw Data'!D472&lt;26,Analysis2!$AF$2,IF('Raw Data'!D472&gt;31,Analysis2!$AH$2,Analysis2!$AG$2)))</f>
        <v>21-25</v>
      </c>
    </row>
    <row r="473" spans="1:11" x14ac:dyDescent="0.3">
      <c r="A473" t="s">
        <v>497</v>
      </c>
      <c r="B473" t="s">
        <v>474</v>
      </c>
      <c r="C473" t="s">
        <v>17</v>
      </c>
      <c r="D473">
        <v>30</v>
      </c>
      <c r="E473">
        <v>2</v>
      </c>
      <c r="F473">
        <v>123</v>
      </c>
      <c r="G473">
        <v>0</v>
      </c>
      <c r="H473">
        <v>82</v>
      </c>
      <c r="I473" s="1">
        <v>0.95</v>
      </c>
      <c r="J473">
        <f t="shared" si="7"/>
        <v>77.899999999999991</v>
      </c>
      <c r="K473" t="str">
        <f>IF(D473&lt;21,Analysis2!$AE$2,IF('Raw Data'!D473&lt;26,Analysis2!$AF$2,IF('Raw Data'!D473&gt;31,Analysis2!$AH$2,Analysis2!$AG$2)))</f>
        <v>26-30</v>
      </c>
    </row>
    <row r="474" spans="1:11" x14ac:dyDescent="0.3">
      <c r="A474" t="s">
        <v>498</v>
      </c>
      <c r="B474" t="s">
        <v>474</v>
      </c>
      <c r="C474" t="s">
        <v>15</v>
      </c>
      <c r="D474">
        <v>28</v>
      </c>
      <c r="E474">
        <v>5</v>
      </c>
      <c r="F474">
        <v>119</v>
      </c>
      <c r="G474">
        <v>0</v>
      </c>
      <c r="H474">
        <v>42</v>
      </c>
      <c r="I474" s="1">
        <v>0.79</v>
      </c>
      <c r="J474">
        <f t="shared" si="7"/>
        <v>33.18</v>
      </c>
      <c r="K474" t="str">
        <f>IF(D474&lt;21,Analysis2!$AE$2,IF('Raw Data'!D474&lt;26,Analysis2!$AF$2,IF('Raw Data'!D474&gt;31,Analysis2!$AH$2,Analysis2!$AG$2)))</f>
        <v>26-30</v>
      </c>
    </row>
    <row r="475" spans="1:11" x14ac:dyDescent="0.3">
      <c r="A475" t="s">
        <v>499</v>
      </c>
      <c r="B475" t="s">
        <v>474</v>
      </c>
      <c r="C475" t="s">
        <v>17</v>
      </c>
      <c r="D475">
        <v>26</v>
      </c>
      <c r="E475">
        <v>1</v>
      </c>
      <c r="F475">
        <v>90</v>
      </c>
      <c r="G475">
        <v>0</v>
      </c>
      <c r="H475">
        <v>39</v>
      </c>
      <c r="I475" s="1">
        <v>0.95</v>
      </c>
      <c r="J475">
        <f t="shared" si="7"/>
        <v>37.049999999999997</v>
      </c>
      <c r="K475" t="str">
        <f>IF(D475&lt;21,Analysis2!$AE$2,IF('Raw Data'!D475&lt;26,Analysis2!$AF$2,IF('Raw Data'!D475&gt;31,Analysis2!$AH$2,Analysis2!$AG$2)))</f>
        <v>26-30</v>
      </c>
    </row>
    <row r="476" spans="1:11" x14ac:dyDescent="0.3">
      <c r="A476" t="s">
        <v>500</v>
      </c>
      <c r="B476" t="s">
        <v>474</v>
      </c>
      <c r="C476" t="s">
        <v>17</v>
      </c>
      <c r="D476">
        <v>20</v>
      </c>
      <c r="E476">
        <v>1</v>
      </c>
      <c r="F476">
        <v>15</v>
      </c>
      <c r="G476">
        <v>0</v>
      </c>
      <c r="H476">
        <v>15</v>
      </c>
      <c r="I476" s="1">
        <v>0.93</v>
      </c>
      <c r="J476">
        <f t="shared" si="7"/>
        <v>13.950000000000001</v>
      </c>
      <c r="K476" t="str">
        <f>IF(D476&lt;21,Analysis2!$AE$2,IF('Raw Data'!D476&lt;26,Analysis2!$AF$2,IF('Raw Data'!D476&gt;31,Analysis2!$AH$2,Analysis2!$AG$2)))</f>
        <v>16-20</v>
      </c>
    </row>
    <row r="477" spans="1:11" x14ac:dyDescent="0.3">
      <c r="A477" t="s">
        <v>501</v>
      </c>
      <c r="B477" t="s">
        <v>502</v>
      </c>
      <c r="C477" t="s">
        <v>13</v>
      </c>
      <c r="D477">
        <v>27</v>
      </c>
      <c r="E477">
        <v>37</v>
      </c>
      <c r="F477">
        <v>3330</v>
      </c>
      <c r="G477">
        <v>0</v>
      </c>
      <c r="H477">
        <v>1282</v>
      </c>
      <c r="I477" s="1">
        <v>0.5</v>
      </c>
      <c r="J477">
        <f t="shared" si="7"/>
        <v>641</v>
      </c>
      <c r="K477" t="str">
        <f>IF(D477&lt;21,Analysis2!$AE$2,IF('Raw Data'!D477&lt;26,Analysis2!$AF$2,IF('Raw Data'!D477&gt;31,Analysis2!$AH$2,Analysis2!$AG$2)))</f>
        <v>26-30</v>
      </c>
    </row>
    <row r="478" spans="1:11" x14ac:dyDescent="0.3">
      <c r="A478" t="s">
        <v>503</v>
      </c>
      <c r="B478" t="s">
        <v>502</v>
      </c>
      <c r="C478" t="s">
        <v>17</v>
      </c>
      <c r="D478">
        <v>24</v>
      </c>
      <c r="E478">
        <v>35</v>
      </c>
      <c r="F478">
        <v>2932</v>
      </c>
      <c r="G478">
        <v>1</v>
      </c>
      <c r="H478">
        <v>1177</v>
      </c>
      <c r="I478" s="1">
        <v>0.6</v>
      </c>
      <c r="J478">
        <f t="shared" si="7"/>
        <v>706.19999999999993</v>
      </c>
      <c r="K478" t="str">
        <f>IF(D478&lt;21,Analysis2!$AE$2,IF('Raw Data'!D478&lt;26,Analysis2!$AF$2,IF('Raw Data'!D478&gt;31,Analysis2!$AH$2,Analysis2!$AG$2)))</f>
        <v>21-25</v>
      </c>
    </row>
    <row r="479" spans="1:11" x14ac:dyDescent="0.3">
      <c r="A479" t="s">
        <v>504</v>
      </c>
      <c r="B479" t="s">
        <v>502</v>
      </c>
      <c r="C479" t="s">
        <v>17</v>
      </c>
      <c r="D479">
        <v>26</v>
      </c>
      <c r="E479">
        <v>33</v>
      </c>
      <c r="F479">
        <v>2780</v>
      </c>
      <c r="G479">
        <v>2</v>
      </c>
      <c r="H479">
        <v>948</v>
      </c>
      <c r="I479" s="1">
        <v>0.74</v>
      </c>
      <c r="J479">
        <f t="shared" si="7"/>
        <v>701.52</v>
      </c>
      <c r="K479" t="str">
        <f>IF(D479&lt;21,Analysis2!$AE$2,IF('Raw Data'!D479&lt;26,Analysis2!$AF$2,IF('Raw Data'!D479&gt;31,Analysis2!$AH$2,Analysis2!$AG$2)))</f>
        <v>26-30</v>
      </c>
    </row>
    <row r="480" spans="1:11" x14ac:dyDescent="0.3">
      <c r="A480" t="s">
        <v>505</v>
      </c>
      <c r="B480" t="s">
        <v>502</v>
      </c>
      <c r="C480" t="s">
        <v>11</v>
      </c>
      <c r="D480">
        <v>24</v>
      </c>
      <c r="E480">
        <v>33</v>
      </c>
      <c r="F480">
        <v>2577</v>
      </c>
      <c r="G480">
        <v>11</v>
      </c>
      <c r="H480">
        <v>1066</v>
      </c>
      <c r="I480" s="1">
        <v>0.72</v>
      </c>
      <c r="J480">
        <f t="shared" si="7"/>
        <v>767.52</v>
      </c>
      <c r="K480" t="str">
        <f>IF(D480&lt;21,Analysis2!$AE$2,IF('Raw Data'!D480&lt;26,Analysis2!$AF$2,IF('Raw Data'!D480&gt;31,Analysis2!$AH$2,Analysis2!$AG$2)))</f>
        <v>21-25</v>
      </c>
    </row>
    <row r="481" spans="1:11" x14ac:dyDescent="0.3">
      <c r="A481" t="s">
        <v>506</v>
      </c>
      <c r="B481" t="s">
        <v>502</v>
      </c>
      <c r="C481" t="s">
        <v>17</v>
      </c>
      <c r="D481">
        <v>29</v>
      </c>
      <c r="E481">
        <v>30</v>
      </c>
      <c r="F481">
        <v>2584</v>
      </c>
      <c r="G481">
        <v>3</v>
      </c>
      <c r="H481">
        <v>809</v>
      </c>
      <c r="I481" s="1">
        <v>0.78</v>
      </c>
      <c r="J481">
        <f t="shared" si="7"/>
        <v>631.02</v>
      </c>
      <c r="K481" t="str">
        <f>IF(D481&lt;21,Analysis2!$AE$2,IF('Raw Data'!D481&lt;26,Analysis2!$AF$2,IF('Raw Data'!D481&gt;31,Analysis2!$AH$2,Analysis2!$AG$2)))</f>
        <v>26-30</v>
      </c>
    </row>
    <row r="482" spans="1:11" x14ac:dyDescent="0.3">
      <c r="A482" t="s">
        <v>507</v>
      </c>
      <c r="B482" t="s">
        <v>502</v>
      </c>
      <c r="C482" t="s">
        <v>11</v>
      </c>
      <c r="D482">
        <v>20</v>
      </c>
      <c r="E482">
        <v>30</v>
      </c>
      <c r="F482">
        <v>2531</v>
      </c>
      <c r="G482">
        <v>2</v>
      </c>
      <c r="H482">
        <v>954</v>
      </c>
      <c r="I482" s="1">
        <v>0.78</v>
      </c>
      <c r="J482">
        <f t="shared" si="7"/>
        <v>744.12</v>
      </c>
      <c r="K482" t="str">
        <f>IF(D482&lt;21,Analysis2!$AE$2,IF('Raw Data'!D482&lt;26,Analysis2!$AF$2,IF('Raw Data'!D482&gt;31,Analysis2!$AH$2,Analysis2!$AG$2)))</f>
        <v>16-20</v>
      </c>
    </row>
    <row r="483" spans="1:11" x14ac:dyDescent="0.3">
      <c r="A483" t="s">
        <v>508</v>
      </c>
      <c r="B483" t="s">
        <v>502</v>
      </c>
      <c r="C483" t="s">
        <v>17</v>
      </c>
      <c r="D483">
        <v>27</v>
      </c>
      <c r="E483">
        <v>25</v>
      </c>
      <c r="F483">
        <v>2234</v>
      </c>
      <c r="G483">
        <v>0</v>
      </c>
      <c r="H483">
        <v>1176</v>
      </c>
      <c r="I483" s="1">
        <v>0.75</v>
      </c>
      <c r="J483">
        <f t="shared" si="7"/>
        <v>882</v>
      </c>
      <c r="K483" t="str">
        <f>IF(D483&lt;21,Analysis2!$AE$2,IF('Raw Data'!D483&lt;26,Analysis2!$AF$2,IF('Raw Data'!D483&gt;31,Analysis2!$AH$2,Analysis2!$AG$2)))</f>
        <v>26-30</v>
      </c>
    </row>
    <row r="484" spans="1:11" x14ac:dyDescent="0.3">
      <c r="A484" t="s">
        <v>509</v>
      </c>
      <c r="B484" t="s">
        <v>502</v>
      </c>
      <c r="C484" t="s">
        <v>17</v>
      </c>
      <c r="D484">
        <v>21</v>
      </c>
      <c r="E484">
        <v>28</v>
      </c>
      <c r="F484">
        <v>2102</v>
      </c>
      <c r="G484">
        <v>0</v>
      </c>
      <c r="H484">
        <v>857</v>
      </c>
      <c r="I484" s="1">
        <v>0.66</v>
      </c>
      <c r="J484">
        <f t="shared" si="7"/>
        <v>565.62</v>
      </c>
      <c r="K484" t="str">
        <f>IF(D484&lt;21,Analysis2!$AE$2,IF('Raw Data'!D484&lt;26,Analysis2!$AF$2,IF('Raw Data'!D484&gt;31,Analysis2!$AH$2,Analysis2!$AG$2)))</f>
        <v>21-25</v>
      </c>
    </row>
    <row r="485" spans="1:11" x14ac:dyDescent="0.3">
      <c r="A485" t="s">
        <v>510</v>
      </c>
      <c r="B485" t="s">
        <v>502</v>
      </c>
      <c r="C485" t="s">
        <v>11</v>
      </c>
      <c r="D485">
        <v>29</v>
      </c>
      <c r="E485">
        <v>33</v>
      </c>
      <c r="F485">
        <v>1828</v>
      </c>
      <c r="G485">
        <v>2</v>
      </c>
      <c r="H485">
        <v>567</v>
      </c>
      <c r="I485" s="1">
        <v>0.69</v>
      </c>
      <c r="J485">
        <f t="shared" si="7"/>
        <v>391.22999999999996</v>
      </c>
      <c r="K485" t="str">
        <f>IF(D485&lt;21,Analysis2!$AE$2,IF('Raw Data'!D485&lt;26,Analysis2!$AF$2,IF('Raw Data'!D485&gt;31,Analysis2!$AH$2,Analysis2!$AG$2)))</f>
        <v>26-30</v>
      </c>
    </row>
    <row r="486" spans="1:11" x14ac:dyDescent="0.3">
      <c r="A486" t="s">
        <v>511</v>
      </c>
      <c r="B486" t="s">
        <v>502</v>
      </c>
      <c r="C486" t="s">
        <v>15</v>
      </c>
      <c r="D486">
        <v>25</v>
      </c>
      <c r="E486">
        <v>28</v>
      </c>
      <c r="F486">
        <v>1560</v>
      </c>
      <c r="G486">
        <v>5</v>
      </c>
      <c r="H486">
        <v>450</v>
      </c>
      <c r="I486" s="1">
        <v>0.71</v>
      </c>
      <c r="J486">
        <f t="shared" si="7"/>
        <v>319.5</v>
      </c>
      <c r="K486" t="str">
        <f>IF(D486&lt;21,Analysis2!$AE$2,IF('Raw Data'!D486&lt;26,Analysis2!$AF$2,IF('Raw Data'!D486&gt;31,Analysis2!$AH$2,Analysis2!$AG$2)))</f>
        <v>21-25</v>
      </c>
    </row>
    <row r="487" spans="1:11" x14ac:dyDescent="0.3">
      <c r="A487" t="s">
        <v>512</v>
      </c>
      <c r="B487" t="s">
        <v>502</v>
      </c>
      <c r="C487" t="s">
        <v>11</v>
      </c>
      <c r="D487">
        <v>28</v>
      </c>
      <c r="E487">
        <v>19</v>
      </c>
      <c r="F487">
        <v>1487</v>
      </c>
      <c r="G487">
        <v>0</v>
      </c>
      <c r="H487">
        <v>712</v>
      </c>
      <c r="I487" s="1">
        <v>0.85</v>
      </c>
      <c r="J487">
        <f t="shared" si="7"/>
        <v>605.19999999999993</v>
      </c>
      <c r="K487" t="str">
        <f>IF(D487&lt;21,Analysis2!$AE$2,IF('Raw Data'!D487&lt;26,Analysis2!$AF$2,IF('Raw Data'!D487&gt;31,Analysis2!$AH$2,Analysis2!$AG$2)))</f>
        <v>26-30</v>
      </c>
    </row>
    <row r="488" spans="1:11" x14ac:dyDescent="0.3">
      <c r="A488" t="s">
        <v>513</v>
      </c>
      <c r="B488" t="s">
        <v>502</v>
      </c>
      <c r="C488" t="s">
        <v>11</v>
      </c>
      <c r="D488">
        <v>26</v>
      </c>
      <c r="E488">
        <v>16</v>
      </c>
      <c r="F488">
        <v>1317</v>
      </c>
      <c r="G488">
        <v>0</v>
      </c>
      <c r="H488">
        <v>530</v>
      </c>
      <c r="I488" s="1">
        <v>0.83</v>
      </c>
      <c r="J488">
        <f t="shared" si="7"/>
        <v>439.9</v>
      </c>
      <c r="K488" t="str">
        <f>IF(D488&lt;21,Analysis2!$AE$2,IF('Raw Data'!D488&lt;26,Analysis2!$AF$2,IF('Raw Data'!D488&gt;31,Analysis2!$AH$2,Analysis2!$AG$2)))</f>
        <v>26-30</v>
      </c>
    </row>
    <row r="489" spans="1:11" x14ac:dyDescent="0.3">
      <c r="A489" t="s">
        <v>514</v>
      </c>
      <c r="B489" t="s">
        <v>502</v>
      </c>
      <c r="C489" t="s">
        <v>11</v>
      </c>
      <c r="D489">
        <v>30</v>
      </c>
      <c r="E489">
        <v>18</v>
      </c>
      <c r="F489">
        <v>1242</v>
      </c>
      <c r="G489">
        <v>0</v>
      </c>
      <c r="H489">
        <v>381</v>
      </c>
      <c r="I489" s="1">
        <v>0.74</v>
      </c>
      <c r="J489">
        <f t="shared" si="7"/>
        <v>281.94</v>
      </c>
      <c r="K489" t="str">
        <f>IF(D489&lt;21,Analysis2!$AE$2,IF('Raw Data'!D489&lt;26,Analysis2!$AF$2,IF('Raw Data'!D489&gt;31,Analysis2!$AH$2,Analysis2!$AG$2)))</f>
        <v>26-30</v>
      </c>
    </row>
    <row r="490" spans="1:11" x14ac:dyDescent="0.3">
      <c r="A490" t="s">
        <v>515</v>
      </c>
      <c r="B490" t="s">
        <v>502</v>
      </c>
      <c r="C490" t="s">
        <v>11</v>
      </c>
      <c r="D490">
        <v>22</v>
      </c>
      <c r="E490">
        <v>20</v>
      </c>
      <c r="F490">
        <v>1235</v>
      </c>
      <c r="G490">
        <v>1</v>
      </c>
      <c r="H490">
        <v>351</v>
      </c>
      <c r="I490" s="1">
        <v>0.73</v>
      </c>
      <c r="J490">
        <f t="shared" si="7"/>
        <v>256.23</v>
      </c>
      <c r="K490" t="str">
        <f>IF(D490&lt;21,Analysis2!$AE$2,IF('Raw Data'!D490&lt;26,Analysis2!$AF$2,IF('Raw Data'!D490&gt;31,Analysis2!$AH$2,Analysis2!$AG$2)))</f>
        <v>21-25</v>
      </c>
    </row>
    <row r="491" spans="1:11" x14ac:dyDescent="0.3">
      <c r="A491" t="s">
        <v>226</v>
      </c>
      <c r="B491" t="s">
        <v>502</v>
      </c>
      <c r="C491" t="s">
        <v>11</v>
      </c>
      <c r="D491">
        <v>22</v>
      </c>
      <c r="E491">
        <v>15</v>
      </c>
      <c r="F491">
        <v>1230</v>
      </c>
      <c r="G491">
        <v>0</v>
      </c>
      <c r="H491">
        <v>402</v>
      </c>
      <c r="I491" s="1">
        <v>0.76</v>
      </c>
      <c r="J491">
        <f t="shared" si="7"/>
        <v>305.52</v>
      </c>
      <c r="K491" t="str">
        <f>IF(D491&lt;21,Analysis2!$AE$2,IF('Raw Data'!D491&lt;26,Analysis2!$AF$2,IF('Raw Data'!D491&gt;31,Analysis2!$AH$2,Analysis2!$AG$2)))</f>
        <v>21-25</v>
      </c>
    </row>
    <row r="492" spans="1:11" x14ac:dyDescent="0.3">
      <c r="A492" t="s">
        <v>516</v>
      </c>
      <c r="B492" t="s">
        <v>502</v>
      </c>
      <c r="C492" t="s">
        <v>15</v>
      </c>
      <c r="D492">
        <v>28</v>
      </c>
      <c r="E492">
        <v>16</v>
      </c>
      <c r="F492">
        <v>1189</v>
      </c>
      <c r="G492">
        <v>3</v>
      </c>
      <c r="H492">
        <v>230</v>
      </c>
      <c r="I492" s="1">
        <v>0.7</v>
      </c>
      <c r="J492">
        <f t="shared" si="7"/>
        <v>161</v>
      </c>
      <c r="K492" t="str">
        <f>IF(D492&lt;21,Analysis2!$AE$2,IF('Raw Data'!D492&lt;26,Analysis2!$AF$2,IF('Raw Data'!D492&gt;31,Analysis2!$AH$2,Analysis2!$AG$2)))</f>
        <v>26-30</v>
      </c>
    </row>
    <row r="493" spans="1:11" x14ac:dyDescent="0.3">
      <c r="A493" t="s">
        <v>517</v>
      </c>
      <c r="B493" t="s">
        <v>502</v>
      </c>
      <c r="C493" t="s">
        <v>15</v>
      </c>
      <c r="D493">
        <v>22</v>
      </c>
      <c r="E493">
        <v>21</v>
      </c>
      <c r="F493">
        <v>1127</v>
      </c>
      <c r="G493">
        <v>1</v>
      </c>
      <c r="H493">
        <v>228</v>
      </c>
      <c r="I493" s="1">
        <v>0.73</v>
      </c>
      <c r="J493">
        <f t="shared" si="7"/>
        <v>166.44</v>
      </c>
      <c r="K493" t="str">
        <f>IF(D493&lt;21,Analysis2!$AE$2,IF('Raw Data'!D493&lt;26,Analysis2!$AF$2,IF('Raw Data'!D493&gt;31,Analysis2!$AH$2,Analysis2!$AG$2)))</f>
        <v>21-25</v>
      </c>
    </row>
    <row r="494" spans="1:11" x14ac:dyDescent="0.3">
      <c r="A494" t="s">
        <v>518</v>
      </c>
      <c r="B494" t="s">
        <v>502</v>
      </c>
      <c r="C494" t="s">
        <v>17</v>
      </c>
      <c r="D494">
        <v>30</v>
      </c>
      <c r="E494">
        <v>10</v>
      </c>
      <c r="F494">
        <v>809</v>
      </c>
      <c r="G494">
        <v>0</v>
      </c>
      <c r="H494">
        <v>309</v>
      </c>
      <c r="I494" s="1">
        <v>0.72</v>
      </c>
      <c r="J494">
        <f t="shared" si="7"/>
        <v>222.48</v>
      </c>
      <c r="K494" t="str">
        <f>IF(D494&lt;21,Analysis2!$AE$2,IF('Raw Data'!D494&lt;26,Analysis2!$AF$2,IF('Raw Data'!D494&gt;31,Analysis2!$AH$2,Analysis2!$AG$2)))</f>
        <v>26-30</v>
      </c>
    </row>
    <row r="495" spans="1:11" x14ac:dyDescent="0.3">
      <c r="A495" t="s">
        <v>519</v>
      </c>
      <c r="B495" t="s">
        <v>502</v>
      </c>
      <c r="C495" t="s">
        <v>17</v>
      </c>
      <c r="D495">
        <v>36</v>
      </c>
      <c r="E495">
        <v>13</v>
      </c>
      <c r="F495">
        <v>767</v>
      </c>
      <c r="G495">
        <v>0</v>
      </c>
      <c r="H495">
        <v>311</v>
      </c>
      <c r="I495" s="1">
        <v>0.85</v>
      </c>
      <c r="J495">
        <f t="shared" si="7"/>
        <v>264.34999999999997</v>
      </c>
      <c r="K495" t="str">
        <f>IF(D495&lt;21,Analysis2!$AE$2,IF('Raw Data'!D495&lt;26,Analysis2!$AF$2,IF('Raw Data'!D495&gt;31,Analysis2!$AH$2,Analysis2!$AG$2)))</f>
        <v>31+</v>
      </c>
    </row>
    <row r="496" spans="1:11" x14ac:dyDescent="0.3">
      <c r="A496" t="s">
        <v>177</v>
      </c>
      <c r="B496" t="s">
        <v>502</v>
      </c>
      <c r="C496" t="s">
        <v>11</v>
      </c>
      <c r="D496">
        <v>32</v>
      </c>
      <c r="E496">
        <v>8</v>
      </c>
      <c r="F496">
        <v>526</v>
      </c>
      <c r="G496">
        <v>0</v>
      </c>
      <c r="H496">
        <v>133</v>
      </c>
      <c r="I496" s="1">
        <v>0.79</v>
      </c>
      <c r="J496">
        <f t="shared" si="7"/>
        <v>105.07000000000001</v>
      </c>
      <c r="K496" t="str">
        <f>IF(D496&lt;21,Analysis2!$AE$2,IF('Raw Data'!D496&lt;26,Analysis2!$AF$2,IF('Raw Data'!D496&gt;31,Analysis2!$AH$2,Analysis2!$AG$2)))</f>
        <v>31+</v>
      </c>
    </row>
    <row r="497" spans="1:11" x14ac:dyDescent="0.3">
      <c r="A497" t="s">
        <v>520</v>
      </c>
      <c r="B497" t="s">
        <v>502</v>
      </c>
      <c r="C497" t="s">
        <v>11</v>
      </c>
      <c r="D497">
        <v>24</v>
      </c>
      <c r="E497">
        <v>11</v>
      </c>
      <c r="F497">
        <v>546</v>
      </c>
      <c r="G497">
        <v>0</v>
      </c>
      <c r="H497">
        <v>365</v>
      </c>
      <c r="I497" s="1">
        <v>0.84</v>
      </c>
      <c r="J497">
        <f t="shared" si="7"/>
        <v>306.59999999999997</v>
      </c>
      <c r="K497" t="str">
        <f>IF(D497&lt;21,Analysis2!$AE$2,IF('Raw Data'!D497&lt;26,Analysis2!$AF$2,IF('Raw Data'!D497&gt;31,Analysis2!$AH$2,Analysis2!$AG$2)))</f>
        <v>21-25</v>
      </c>
    </row>
    <row r="498" spans="1:11" x14ac:dyDescent="0.3">
      <c r="A498" t="s">
        <v>521</v>
      </c>
      <c r="B498" t="s">
        <v>502</v>
      </c>
      <c r="C498" t="s">
        <v>17</v>
      </c>
      <c r="D498">
        <v>33</v>
      </c>
      <c r="E498">
        <v>4</v>
      </c>
      <c r="F498">
        <v>229</v>
      </c>
      <c r="G498">
        <v>0</v>
      </c>
      <c r="H498">
        <v>76</v>
      </c>
      <c r="I498" s="1">
        <v>0.63</v>
      </c>
      <c r="J498">
        <f t="shared" si="7"/>
        <v>47.88</v>
      </c>
      <c r="K498" t="str">
        <f>IF(D498&lt;21,Analysis2!$AE$2,IF('Raw Data'!D498&lt;26,Analysis2!$AF$2,IF('Raw Data'!D498&gt;31,Analysis2!$AH$2,Analysis2!$AG$2)))</f>
        <v>31+</v>
      </c>
    </row>
    <row r="499" spans="1:11" x14ac:dyDescent="0.3">
      <c r="A499" t="s">
        <v>522</v>
      </c>
      <c r="B499" t="s">
        <v>502</v>
      </c>
      <c r="C499" t="s">
        <v>15</v>
      </c>
      <c r="D499">
        <v>31</v>
      </c>
      <c r="E499">
        <v>19</v>
      </c>
      <c r="F499">
        <v>561</v>
      </c>
      <c r="G499">
        <v>2</v>
      </c>
      <c r="H499">
        <v>86</v>
      </c>
      <c r="I499" s="1">
        <v>0.74</v>
      </c>
      <c r="J499">
        <f t="shared" si="7"/>
        <v>63.64</v>
      </c>
      <c r="K499" t="str">
        <f>IF(D499&lt;21,Analysis2!$AE$2,IF('Raw Data'!D499&lt;26,Analysis2!$AF$2,IF('Raw Data'!D499&gt;31,Analysis2!$AH$2,Analysis2!$AG$2)))</f>
        <v>26-30</v>
      </c>
    </row>
    <row r="500" spans="1:11" x14ac:dyDescent="0.3">
      <c r="A500" t="s">
        <v>523</v>
      </c>
      <c r="B500" t="s">
        <v>502</v>
      </c>
      <c r="C500" t="s">
        <v>15</v>
      </c>
      <c r="D500">
        <v>32</v>
      </c>
      <c r="E500">
        <v>3</v>
      </c>
      <c r="F500">
        <v>148</v>
      </c>
      <c r="G500">
        <v>0</v>
      </c>
      <c r="H500">
        <v>49</v>
      </c>
      <c r="I500" s="1">
        <v>0.65</v>
      </c>
      <c r="J500">
        <f t="shared" si="7"/>
        <v>31.85</v>
      </c>
      <c r="K500" t="str">
        <f>IF(D500&lt;21,Analysis2!$AE$2,IF('Raw Data'!D500&lt;26,Analysis2!$AF$2,IF('Raw Data'!D500&gt;31,Analysis2!$AH$2,Analysis2!$AG$2)))</f>
        <v>31+</v>
      </c>
    </row>
    <row r="501" spans="1:11" x14ac:dyDescent="0.3">
      <c r="A501" t="s">
        <v>524</v>
      </c>
      <c r="B501" t="s">
        <v>502</v>
      </c>
      <c r="C501" t="s">
        <v>11</v>
      </c>
      <c r="D501">
        <v>22</v>
      </c>
      <c r="E501">
        <v>5</v>
      </c>
      <c r="F501">
        <v>118</v>
      </c>
      <c r="G501">
        <v>0</v>
      </c>
      <c r="H501">
        <v>35</v>
      </c>
      <c r="I501" s="1">
        <v>0.86</v>
      </c>
      <c r="J501">
        <f t="shared" si="7"/>
        <v>30.099999999999998</v>
      </c>
      <c r="K501" t="str">
        <f>IF(D501&lt;21,Analysis2!$AE$2,IF('Raw Data'!D501&lt;26,Analysis2!$AF$2,IF('Raw Data'!D501&gt;31,Analysis2!$AH$2,Analysis2!$AG$2)))</f>
        <v>21-25</v>
      </c>
    </row>
    <row r="502" spans="1:11" x14ac:dyDescent="0.3">
      <c r="A502" t="s">
        <v>525</v>
      </c>
      <c r="B502" t="s">
        <v>502</v>
      </c>
      <c r="C502" t="s">
        <v>13</v>
      </c>
      <c r="D502">
        <v>31</v>
      </c>
      <c r="E502">
        <v>1</v>
      </c>
      <c r="F502">
        <v>90</v>
      </c>
      <c r="G502">
        <v>0</v>
      </c>
      <c r="H502">
        <v>37</v>
      </c>
      <c r="I502" s="1">
        <v>0.43</v>
      </c>
      <c r="J502">
        <f t="shared" si="7"/>
        <v>15.91</v>
      </c>
      <c r="K502" t="str">
        <f>IF(D502&lt;21,Analysis2!$AE$2,IF('Raw Data'!D502&lt;26,Analysis2!$AF$2,IF('Raw Data'!D502&gt;31,Analysis2!$AH$2,Analysis2!$AG$2)))</f>
        <v>26-30</v>
      </c>
    </row>
    <row r="503" spans="1:11" x14ac:dyDescent="0.3">
      <c r="A503" t="s">
        <v>526</v>
      </c>
      <c r="B503" t="s">
        <v>502</v>
      </c>
      <c r="C503" t="s">
        <v>17</v>
      </c>
      <c r="D503">
        <v>29</v>
      </c>
      <c r="E503">
        <v>1</v>
      </c>
      <c r="F503">
        <v>90</v>
      </c>
      <c r="G503">
        <v>0</v>
      </c>
      <c r="H503">
        <v>52</v>
      </c>
      <c r="I503" s="1">
        <v>0.71</v>
      </c>
      <c r="J503">
        <f t="shared" si="7"/>
        <v>36.92</v>
      </c>
      <c r="K503" t="str">
        <f>IF(D503&lt;21,Analysis2!$AE$2,IF('Raw Data'!D503&lt;26,Analysis2!$AF$2,IF('Raw Data'!D503&gt;31,Analysis2!$AH$2,Analysis2!$AG$2)))</f>
        <v>26-30</v>
      </c>
    </row>
    <row r="504" spans="1:11" x14ac:dyDescent="0.3">
      <c r="A504" t="s">
        <v>527</v>
      </c>
      <c r="B504" t="s">
        <v>502</v>
      </c>
      <c r="C504" t="s">
        <v>15</v>
      </c>
      <c r="D504">
        <v>31</v>
      </c>
      <c r="E504">
        <v>5</v>
      </c>
      <c r="F504">
        <v>138</v>
      </c>
      <c r="G504">
        <v>0</v>
      </c>
      <c r="H504">
        <v>34</v>
      </c>
      <c r="I504" s="1">
        <v>0.74</v>
      </c>
      <c r="J504">
        <f t="shared" si="7"/>
        <v>25.16</v>
      </c>
      <c r="K504" t="str">
        <f>IF(D504&lt;21,Analysis2!$AE$2,IF('Raw Data'!D504&lt;26,Analysis2!$AF$2,IF('Raw Data'!D504&gt;31,Analysis2!$AH$2,Analysis2!$AG$2)))</f>
        <v>26-30</v>
      </c>
    </row>
    <row r="505" spans="1:11" x14ac:dyDescent="0.3">
      <c r="A505" t="s">
        <v>528</v>
      </c>
      <c r="B505" t="s">
        <v>502</v>
      </c>
      <c r="C505" t="s">
        <v>11</v>
      </c>
      <c r="D505">
        <v>22</v>
      </c>
      <c r="E505">
        <v>3</v>
      </c>
      <c r="F505">
        <v>62</v>
      </c>
      <c r="G505">
        <v>0</v>
      </c>
      <c r="H505">
        <v>23</v>
      </c>
      <c r="I505" s="1">
        <v>0.65</v>
      </c>
      <c r="J505">
        <f t="shared" si="7"/>
        <v>14.950000000000001</v>
      </c>
      <c r="K505" t="str">
        <f>IF(D505&lt;21,Analysis2!$AE$2,IF('Raw Data'!D505&lt;26,Analysis2!$AF$2,IF('Raw Data'!D505&gt;31,Analysis2!$AH$2,Analysis2!$AG$2)))</f>
        <v>21-25</v>
      </c>
    </row>
    <row r="506" spans="1:11" x14ac:dyDescent="0.3">
      <c r="A506" t="s">
        <v>529</v>
      </c>
      <c r="B506" t="s">
        <v>502</v>
      </c>
      <c r="C506" t="s">
        <v>11</v>
      </c>
      <c r="D506">
        <v>20</v>
      </c>
      <c r="E506">
        <v>2</v>
      </c>
      <c r="F506">
        <v>32</v>
      </c>
      <c r="G506">
        <v>0</v>
      </c>
      <c r="H506">
        <v>16</v>
      </c>
      <c r="I506" s="1">
        <v>0.81</v>
      </c>
      <c r="J506">
        <f t="shared" si="7"/>
        <v>12.96</v>
      </c>
      <c r="K506" t="str">
        <f>IF(D506&lt;21,Analysis2!$AE$2,IF('Raw Data'!D506&lt;26,Analysis2!$AF$2,IF('Raw Data'!D506&gt;31,Analysis2!$AH$2,Analysis2!$AG$2)))</f>
        <v>16-20</v>
      </c>
    </row>
    <row r="507" spans="1:11" x14ac:dyDescent="0.3">
      <c r="A507" t="s">
        <v>530</v>
      </c>
      <c r="B507" t="s">
        <v>531</v>
      </c>
      <c r="C507" t="s">
        <v>13</v>
      </c>
      <c r="D507">
        <v>22</v>
      </c>
      <c r="E507">
        <v>38</v>
      </c>
      <c r="F507">
        <v>3420</v>
      </c>
      <c r="G507">
        <v>0</v>
      </c>
      <c r="H507">
        <v>1141</v>
      </c>
      <c r="I507" s="1">
        <v>0.49</v>
      </c>
      <c r="J507">
        <f t="shared" si="7"/>
        <v>559.09</v>
      </c>
      <c r="K507" t="str">
        <f>IF(D507&lt;21,Analysis2!$AE$2,IF('Raw Data'!D507&lt;26,Analysis2!$AF$2,IF('Raw Data'!D507&gt;31,Analysis2!$AH$2,Analysis2!$AG$2)))</f>
        <v>21-25</v>
      </c>
    </row>
    <row r="508" spans="1:11" x14ac:dyDescent="0.3">
      <c r="A508" t="s">
        <v>532</v>
      </c>
      <c r="B508" t="s">
        <v>531</v>
      </c>
      <c r="C508" t="s">
        <v>17</v>
      </c>
      <c r="D508">
        <v>27</v>
      </c>
      <c r="E508">
        <v>32</v>
      </c>
      <c r="F508">
        <v>2787</v>
      </c>
      <c r="G508">
        <v>0</v>
      </c>
      <c r="H508">
        <v>1160</v>
      </c>
      <c r="I508" s="1">
        <v>0.79</v>
      </c>
      <c r="J508">
        <f t="shared" si="7"/>
        <v>916.40000000000009</v>
      </c>
      <c r="K508" t="str">
        <f>IF(D508&lt;21,Analysis2!$AE$2,IF('Raw Data'!D508&lt;26,Analysis2!$AF$2,IF('Raw Data'!D508&gt;31,Analysis2!$AH$2,Analysis2!$AG$2)))</f>
        <v>26-30</v>
      </c>
    </row>
    <row r="509" spans="1:11" x14ac:dyDescent="0.3">
      <c r="A509" t="s">
        <v>533</v>
      </c>
      <c r="B509" t="s">
        <v>531</v>
      </c>
      <c r="C509" t="s">
        <v>17</v>
      </c>
      <c r="D509">
        <v>32</v>
      </c>
      <c r="E509">
        <v>31</v>
      </c>
      <c r="F509">
        <v>2576</v>
      </c>
      <c r="G509">
        <v>0</v>
      </c>
      <c r="H509">
        <v>1105</v>
      </c>
      <c r="I509" s="1">
        <v>0.81</v>
      </c>
      <c r="J509">
        <f t="shared" si="7"/>
        <v>895.05000000000007</v>
      </c>
      <c r="K509" t="str">
        <f>IF(D509&lt;21,Analysis2!$AE$2,IF('Raw Data'!D509&lt;26,Analysis2!$AF$2,IF('Raw Data'!D509&gt;31,Analysis2!$AH$2,Analysis2!$AG$2)))</f>
        <v>31+</v>
      </c>
    </row>
    <row r="510" spans="1:11" x14ac:dyDescent="0.3">
      <c r="A510" t="s">
        <v>534</v>
      </c>
      <c r="B510" t="s">
        <v>531</v>
      </c>
      <c r="C510" t="s">
        <v>17</v>
      </c>
      <c r="D510">
        <v>30</v>
      </c>
      <c r="E510">
        <v>30</v>
      </c>
      <c r="F510">
        <v>2700</v>
      </c>
      <c r="G510">
        <v>0</v>
      </c>
      <c r="H510">
        <v>1427</v>
      </c>
      <c r="I510" s="1">
        <v>0.78</v>
      </c>
      <c r="J510">
        <f t="shared" si="7"/>
        <v>1113.06</v>
      </c>
      <c r="K510" t="str">
        <f>IF(D510&lt;21,Analysis2!$AE$2,IF('Raw Data'!D510&lt;26,Analysis2!$AF$2,IF('Raw Data'!D510&gt;31,Analysis2!$AH$2,Analysis2!$AG$2)))</f>
        <v>26-30</v>
      </c>
    </row>
    <row r="511" spans="1:11" x14ac:dyDescent="0.3">
      <c r="A511" t="s">
        <v>535</v>
      </c>
      <c r="B511" t="s">
        <v>531</v>
      </c>
      <c r="C511" t="s">
        <v>17</v>
      </c>
      <c r="D511">
        <v>27</v>
      </c>
      <c r="E511">
        <v>31</v>
      </c>
      <c r="F511">
        <v>2629</v>
      </c>
      <c r="G511">
        <v>0</v>
      </c>
      <c r="H511">
        <v>1094</v>
      </c>
      <c r="I511" s="1">
        <v>0.85</v>
      </c>
      <c r="J511">
        <f t="shared" si="7"/>
        <v>929.9</v>
      </c>
      <c r="K511" t="str">
        <f>IF(D511&lt;21,Analysis2!$AE$2,IF('Raw Data'!D511&lt;26,Analysis2!$AF$2,IF('Raw Data'!D511&gt;31,Analysis2!$AH$2,Analysis2!$AG$2)))</f>
        <v>26-30</v>
      </c>
    </row>
    <row r="512" spans="1:11" x14ac:dyDescent="0.3">
      <c r="A512" t="s">
        <v>536</v>
      </c>
      <c r="B512" t="s">
        <v>531</v>
      </c>
      <c r="C512" t="s">
        <v>11</v>
      </c>
      <c r="D512">
        <v>28</v>
      </c>
      <c r="E512">
        <v>31</v>
      </c>
      <c r="F512">
        <v>2575</v>
      </c>
      <c r="G512">
        <v>0</v>
      </c>
      <c r="H512">
        <v>1212</v>
      </c>
      <c r="I512" s="1">
        <v>0.78</v>
      </c>
      <c r="J512">
        <f t="shared" si="7"/>
        <v>945.36</v>
      </c>
      <c r="K512" t="str">
        <f>IF(D512&lt;21,Analysis2!$AE$2,IF('Raw Data'!D512&lt;26,Analysis2!$AF$2,IF('Raw Data'!D512&gt;31,Analysis2!$AH$2,Analysis2!$AG$2)))</f>
        <v>26-30</v>
      </c>
    </row>
    <row r="513" spans="1:11" x14ac:dyDescent="0.3">
      <c r="A513" t="s">
        <v>537</v>
      </c>
      <c r="B513" t="s">
        <v>531</v>
      </c>
      <c r="C513" t="s">
        <v>15</v>
      </c>
      <c r="D513">
        <v>32</v>
      </c>
      <c r="E513">
        <v>35</v>
      </c>
      <c r="F513">
        <v>2397</v>
      </c>
      <c r="G513">
        <v>8</v>
      </c>
      <c r="H513">
        <v>938</v>
      </c>
      <c r="I513" s="1">
        <v>0.75</v>
      </c>
      <c r="J513">
        <f t="shared" si="7"/>
        <v>703.5</v>
      </c>
      <c r="K513" t="str">
        <f>IF(D513&lt;21,Analysis2!$AE$2,IF('Raw Data'!D513&lt;26,Analysis2!$AF$2,IF('Raw Data'!D513&gt;31,Analysis2!$AH$2,Analysis2!$AG$2)))</f>
        <v>31+</v>
      </c>
    </row>
    <row r="514" spans="1:11" x14ac:dyDescent="0.3">
      <c r="A514" t="s">
        <v>538</v>
      </c>
      <c r="B514" t="s">
        <v>531</v>
      </c>
      <c r="C514" t="s">
        <v>11</v>
      </c>
      <c r="D514">
        <v>29</v>
      </c>
      <c r="E514">
        <v>32</v>
      </c>
      <c r="F514">
        <v>2220</v>
      </c>
      <c r="G514">
        <v>0</v>
      </c>
      <c r="H514">
        <v>1483</v>
      </c>
      <c r="I514" s="1">
        <v>0.8</v>
      </c>
      <c r="J514">
        <f t="shared" si="7"/>
        <v>1186.4000000000001</v>
      </c>
      <c r="K514" t="str">
        <f>IF(D514&lt;21,Analysis2!$AE$2,IF('Raw Data'!D514&lt;26,Analysis2!$AF$2,IF('Raw Data'!D514&gt;31,Analysis2!$AH$2,Analysis2!$AG$2)))</f>
        <v>26-30</v>
      </c>
    </row>
    <row r="515" spans="1:11" x14ac:dyDescent="0.3">
      <c r="A515" t="s">
        <v>539</v>
      </c>
      <c r="B515" t="s">
        <v>531</v>
      </c>
      <c r="C515" t="s">
        <v>17</v>
      </c>
      <c r="D515">
        <v>19</v>
      </c>
      <c r="E515">
        <v>25</v>
      </c>
      <c r="F515">
        <v>2089</v>
      </c>
      <c r="G515">
        <v>0</v>
      </c>
      <c r="H515">
        <v>1064</v>
      </c>
      <c r="I515" s="1">
        <v>0.81</v>
      </c>
      <c r="J515">
        <f t="shared" ref="J515:J533" si="8">I515*H515</f>
        <v>861.84</v>
      </c>
      <c r="K515" t="str">
        <f>IF(D515&lt;21,Analysis2!$AE$2,IF('Raw Data'!D515&lt;26,Analysis2!$AF$2,IF('Raw Data'!D515&gt;31,Analysis2!$AH$2,Analysis2!$AG$2)))</f>
        <v>16-20</v>
      </c>
    </row>
    <row r="516" spans="1:11" x14ac:dyDescent="0.3">
      <c r="A516" t="s">
        <v>540</v>
      </c>
      <c r="B516" t="s">
        <v>531</v>
      </c>
      <c r="C516" t="s">
        <v>11</v>
      </c>
      <c r="D516">
        <v>26</v>
      </c>
      <c r="E516">
        <v>28</v>
      </c>
      <c r="F516">
        <v>2032</v>
      </c>
      <c r="G516">
        <v>0</v>
      </c>
      <c r="H516">
        <v>1041</v>
      </c>
      <c r="I516" s="1">
        <v>0.81</v>
      </c>
      <c r="J516">
        <f t="shared" si="8"/>
        <v>843.21</v>
      </c>
      <c r="K516" t="str">
        <f>IF(D516&lt;21,Analysis2!$AE$2,IF('Raw Data'!D516&lt;26,Analysis2!$AF$2,IF('Raw Data'!D516&gt;31,Analysis2!$AH$2,Analysis2!$AG$2)))</f>
        <v>26-30</v>
      </c>
    </row>
    <row r="517" spans="1:11" x14ac:dyDescent="0.3">
      <c r="A517" t="s">
        <v>541</v>
      </c>
      <c r="B517" t="s">
        <v>531</v>
      </c>
      <c r="C517" t="s">
        <v>11</v>
      </c>
      <c r="D517">
        <v>25</v>
      </c>
      <c r="E517">
        <v>24</v>
      </c>
      <c r="F517">
        <v>1604</v>
      </c>
      <c r="G517">
        <v>1</v>
      </c>
      <c r="H517">
        <v>839</v>
      </c>
      <c r="I517" s="1">
        <v>0.79</v>
      </c>
      <c r="J517">
        <f t="shared" si="8"/>
        <v>662.81000000000006</v>
      </c>
      <c r="K517" t="str">
        <f>IF(D517&lt;21,Analysis2!$AE$2,IF('Raw Data'!D517&lt;26,Analysis2!$AF$2,IF('Raw Data'!D517&gt;31,Analysis2!$AH$2,Analysis2!$AG$2)))</f>
        <v>21-25</v>
      </c>
    </row>
    <row r="518" spans="1:11" x14ac:dyDescent="0.3">
      <c r="A518" t="s">
        <v>542</v>
      </c>
      <c r="B518" t="s">
        <v>531</v>
      </c>
      <c r="C518" t="s">
        <v>15</v>
      </c>
      <c r="D518">
        <v>23</v>
      </c>
      <c r="E518">
        <v>25</v>
      </c>
      <c r="F518">
        <v>1269</v>
      </c>
      <c r="G518">
        <v>1</v>
      </c>
      <c r="H518">
        <v>262</v>
      </c>
      <c r="I518" s="1">
        <v>0.71</v>
      </c>
      <c r="J518">
        <f t="shared" si="8"/>
        <v>186.01999999999998</v>
      </c>
      <c r="K518" t="str">
        <f>IF(D518&lt;21,Analysis2!$AE$2,IF('Raw Data'!D518&lt;26,Analysis2!$AF$2,IF('Raw Data'!D518&gt;31,Analysis2!$AH$2,Analysis2!$AG$2)))</f>
        <v>21-25</v>
      </c>
    </row>
    <row r="519" spans="1:11" x14ac:dyDescent="0.3">
      <c r="A519" t="s">
        <v>543</v>
      </c>
      <c r="B519" t="s">
        <v>531</v>
      </c>
      <c r="C519" t="s">
        <v>11</v>
      </c>
      <c r="D519">
        <v>22</v>
      </c>
      <c r="E519">
        <v>15</v>
      </c>
      <c r="F519">
        <v>1120</v>
      </c>
      <c r="G519">
        <v>1</v>
      </c>
      <c r="H519">
        <v>464</v>
      </c>
      <c r="I519" s="1">
        <v>0.82</v>
      </c>
      <c r="J519">
        <f t="shared" si="8"/>
        <v>380.47999999999996</v>
      </c>
      <c r="K519" t="str">
        <f>IF(D519&lt;21,Analysis2!$AE$2,IF('Raw Data'!D519&lt;26,Analysis2!$AF$2,IF('Raw Data'!D519&gt;31,Analysis2!$AH$2,Analysis2!$AG$2)))</f>
        <v>21-25</v>
      </c>
    </row>
    <row r="520" spans="1:11" x14ac:dyDescent="0.3">
      <c r="A520" t="s">
        <v>544</v>
      </c>
      <c r="B520" t="s">
        <v>531</v>
      </c>
      <c r="C520" t="s">
        <v>15</v>
      </c>
      <c r="D520">
        <v>24</v>
      </c>
      <c r="E520">
        <v>23</v>
      </c>
      <c r="F520">
        <v>1324</v>
      </c>
      <c r="G520">
        <v>1</v>
      </c>
      <c r="H520">
        <v>426</v>
      </c>
      <c r="I520" s="1">
        <v>0.63</v>
      </c>
      <c r="J520">
        <f t="shared" si="8"/>
        <v>268.38</v>
      </c>
      <c r="K520" t="str">
        <f>IF(D520&lt;21,Analysis2!$AE$2,IF('Raw Data'!D520&lt;26,Analysis2!$AF$2,IF('Raw Data'!D520&gt;31,Analysis2!$AH$2,Analysis2!$AG$2)))</f>
        <v>21-25</v>
      </c>
    </row>
    <row r="521" spans="1:11" x14ac:dyDescent="0.3">
      <c r="A521" t="s">
        <v>545</v>
      </c>
      <c r="B521" t="s">
        <v>531</v>
      </c>
      <c r="C521" t="s">
        <v>15</v>
      </c>
      <c r="D521">
        <v>20</v>
      </c>
      <c r="E521">
        <v>27</v>
      </c>
      <c r="F521">
        <v>1128</v>
      </c>
      <c r="G521">
        <v>0</v>
      </c>
      <c r="H521">
        <v>225</v>
      </c>
      <c r="I521" s="1">
        <v>0.69</v>
      </c>
      <c r="J521">
        <f t="shared" si="8"/>
        <v>155.25</v>
      </c>
      <c r="K521" t="str">
        <f>IF(D521&lt;21,Analysis2!$AE$2,IF('Raw Data'!D521&lt;26,Analysis2!$AF$2,IF('Raw Data'!D521&gt;31,Analysis2!$AH$2,Analysis2!$AG$2)))</f>
        <v>16-20</v>
      </c>
    </row>
    <row r="522" spans="1:11" x14ac:dyDescent="0.3">
      <c r="A522" t="s">
        <v>546</v>
      </c>
      <c r="B522" t="s">
        <v>531</v>
      </c>
      <c r="C522" t="s">
        <v>17</v>
      </c>
      <c r="D522">
        <v>20</v>
      </c>
      <c r="E522">
        <v>16</v>
      </c>
      <c r="F522">
        <v>1110</v>
      </c>
      <c r="G522">
        <v>2</v>
      </c>
      <c r="H522">
        <v>383</v>
      </c>
      <c r="I522" s="1">
        <v>0.78</v>
      </c>
      <c r="J522">
        <f t="shared" si="8"/>
        <v>298.74</v>
      </c>
      <c r="K522" t="str">
        <f>IF(D522&lt;21,Analysis2!$AE$2,IF('Raw Data'!D522&lt;26,Analysis2!$AF$2,IF('Raw Data'!D522&gt;31,Analysis2!$AH$2,Analysis2!$AG$2)))</f>
        <v>16-20</v>
      </c>
    </row>
    <row r="523" spans="1:11" x14ac:dyDescent="0.3">
      <c r="A523" t="s">
        <v>547</v>
      </c>
      <c r="B523" t="s">
        <v>531</v>
      </c>
      <c r="C523" t="s">
        <v>17</v>
      </c>
      <c r="D523">
        <v>23</v>
      </c>
      <c r="E523">
        <v>13</v>
      </c>
      <c r="F523">
        <v>1004</v>
      </c>
      <c r="G523">
        <v>1</v>
      </c>
      <c r="H523">
        <v>443</v>
      </c>
      <c r="I523" s="1">
        <v>0.73</v>
      </c>
      <c r="J523">
        <f t="shared" si="8"/>
        <v>323.39</v>
      </c>
      <c r="K523" t="str">
        <f>IF(D523&lt;21,Analysis2!$AE$2,IF('Raw Data'!D523&lt;26,Analysis2!$AF$2,IF('Raw Data'!D523&gt;31,Analysis2!$AH$2,Analysis2!$AG$2)))</f>
        <v>21-25</v>
      </c>
    </row>
    <row r="524" spans="1:11" x14ac:dyDescent="0.3">
      <c r="A524" t="s">
        <v>548</v>
      </c>
      <c r="B524" t="s">
        <v>531</v>
      </c>
      <c r="C524" t="s">
        <v>17</v>
      </c>
      <c r="D524">
        <v>26</v>
      </c>
      <c r="E524">
        <v>11</v>
      </c>
      <c r="F524">
        <v>877</v>
      </c>
      <c r="G524">
        <v>0</v>
      </c>
      <c r="H524">
        <v>439</v>
      </c>
      <c r="I524" s="1">
        <v>0.81</v>
      </c>
      <c r="J524">
        <f t="shared" si="8"/>
        <v>355.59000000000003</v>
      </c>
      <c r="K524" t="str">
        <f>IF(D524&lt;21,Analysis2!$AE$2,IF('Raw Data'!D524&lt;26,Analysis2!$AF$2,IF('Raw Data'!D524&gt;31,Analysis2!$AH$2,Analysis2!$AG$2)))</f>
        <v>26-30</v>
      </c>
    </row>
    <row r="525" spans="1:11" x14ac:dyDescent="0.3">
      <c r="A525" t="s">
        <v>549</v>
      </c>
      <c r="B525" t="s">
        <v>531</v>
      </c>
      <c r="C525" t="s">
        <v>15</v>
      </c>
      <c r="D525">
        <v>34</v>
      </c>
      <c r="E525">
        <v>16</v>
      </c>
      <c r="F525">
        <v>735</v>
      </c>
      <c r="G525">
        <v>3</v>
      </c>
      <c r="H525">
        <v>123</v>
      </c>
      <c r="I525" s="1">
        <v>0.7</v>
      </c>
      <c r="J525">
        <f t="shared" si="8"/>
        <v>86.1</v>
      </c>
      <c r="K525" t="str">
        <f>IF(D525&lt;21,Analysis2!$AE$2,IF('Raw Data'!D525&lt;26,Analysis2!$AF$2,IF('Raw Data'!D525&gt;31,Analysis2!$AH$2,Analysis2!$AG$2)))</f>
        <v>31+</v>
      </c>
    </row>
    <row r="526" spans="1:11" x14ac:dyDescent="0.3">
      <c r="A526" t="s">
        <v>550</v>
      </c>
      <c r="B526" t="s">
        <v>531</v>
      </c>
      <c r="C526" t="s">
        <v>17</v>
      </c>
      <c r="D526">
        <v>23</v>
      </c>
      <c r="E526">
        <v>8</v>
      </c>
      <c r="F526">
        <v>550</v>
      </c>
      <c r="G526">
        <v>0</v>
      </c>
      <c r="H526">
        <v>223</v>
      </c>
      <c r="I526" s="1">
        <v>0.65</v>
      </c>
      <c r="J526">
        <f t="shared" si="8"/>
        <v>144.95000000000002</v>
      </c>
      <c r="K526" t="str">
        <f>IF(D526&lt;21,Analysis2!$AE$2,IF('Raw Data'!D526&lt;26,Analysis2!$AF$2,IF('Raw Data'!D526&gt;31,Analysis2!$AH$2,Analysis2!$AG$2)))</f>
        <v>21-25</v>
      </c>
    </row>
    <row r="527" spans="1:11" x14ac:dyDescent="0.3">
      <c r="A527" t="s">
        <v>551</v>
      </c>
      <c r="B527" t="s">
        <v>531</v>
      </c>
      <c r="C527" t="s">
        <v>17</v>
      </c>
      <c r="D527">
        <v>37</v>
      </c>
      <c r="E527">
        <v>10</v>
      </c>
      <c r="F527">
        <v>526</v>
      </c>
      <c r="G527">
        <v>0</v>
      </c>
      <c r="H527">
        <v>186</v>
      </c>
      <c r="I527" s="1">
        <v>0.76</v>
      </c>
      <c r="J527">
        <f t="shared" si="8"/>
        <v>141.36000000000001</v>
      </c>
      <c r="K527" t="str">
        <f>IF(D527&lt;21,Analysis2!$AE$2,IF('Raw Data'!D527&lt;26,Analysis2!$AF$2,IF('Raw Data'!D527&gt;31,Analysis2!$AH$2,Analysis2!$AG$2)))</f>
        <v>31+</v>
      </c>
    </row>
    <row r="528" spans="1:11" x14ac:dyDescent="0.3">
      <c r="A528" t="s">
        <v>552</v>
      </c>
      <c r="B528" t="s">
        <v>531</v>
      </c>
      <c r="C528" t="s">
        <v>15</v>
      </c>
      <c r="D528">
        <v>17</v>
      </c>
      <c r="E528">
        <v>4</v>
      </c>
      <c r="F528">
        <v>284</v>
      </c>
      <c r="G528">
        <v>1</v>
      </c>
      <c r="H528">
        <v>34</v>
      </c>
      <c r="I528" s="1">
        <v>0.71</v>
      </c>
      <c r="J528">
        <f t="shared" si="8"/>
        <v>24.14</v>
      </c>
      <c r="K528" t="str">
        <f>IF(D528&lt;21,Analysis2!$AE$2,IF('Raw Data'!D528&lt;26,Analysis2!$AF$2,IF('Raw Data'!D528&gt;31,Analysis2!$AH$2,Analysis2!$AG$2)))</f>
        <v>16-20</v>
      </c>
    </row>
    <row r="529" spans="1:11" x14ac:dyDescent="0.3">
      <c r="A529" t="s">
        <v>553</v>
      </c>
      <c r="B529" t="s">
        <v>531</v>
      </c>
      <c r="C529" t="s">
        <v>15</v>
      </c>
      <c r="D529">
        <v>24</v>
      </c>
      <c r="E529">
        <v>11</v>
      </c>
      <c r="F529">
        <v>296</v>
      </c>
      <c r="G529">
        <v>0</v>
      </c>
      <c r="H529">
        <v>50</v>
      </c>
      <c r="I529" s="1">
        <v>0.8</v>
      </c>
      <c r="J529">
        <f t="shared" si="8"/>
        <v>40</v>
      </c>
      <c r="K529" t="str">
        <f>IF(D529&lt;21,Analysis2!$AE$2,IF('Raw Data'!D529&lt;26,Analysis2!$AF$2,IF('Raw Data'!D529&gt;31,Analysis2!$AH$2,Analysis2!$AG$2)))</f>
        <v>21-25</v>
      </c>
    </row>
    <row r="530" spans="1:11" x14ac:dyDescent="0.3">
      <c r="A530" t="s">
        <v>554</v>
      </c>
      <c r="B530" t="s">
        <v>531</v>
      </c>
      <c r="C530" t="s">
        <v>17</v>
      </c>
      <c r="D530">
        <v>26</v>
      </c>
      <c r="E530">
        <v>2</v>
      </c>
      <c r="F530">
        <v>180</v>
      </c>
      <c r="G530">
        <v>0</v>
      </c>
      <c r="H530">
        <v>77</v>
      </c>
      <c r="I530" s="1">
        <v>0.78</v>
      </c>
      <c r="J530">
        <f t="shared" si="8"/>
        <v>60.06</v>
      </c>
      <c r="K530" t="str">
        <f>IF(D530&lt;21,Analysis2!$AE$2,IF('Raw Data'!D530&lt;26,Analysis2!$AF$2,IF('Raw Data'!D530&gt;31,Analysis2!$AH$2,Analysis2!$AG$2)))</f>
        <v>26-30</v>
      </c>
    </row>
    <row r="531" spans="1:11" x14ac:dyDescent="0.3">
      <c r="A531" t="s">
        <v>555</v>
      </c>
      <c r="B531" t="s">
        <v>531</v>
      </c>
      <c r="C531" t="s">
        <v>11</v>
      </c>
      <c r="D531">
        <v>21</v>
      </c>
      <c r="E531">
        <v>1</v>
      </c>
      <c r="F531">
        <v>12</v>
      </c>
      <c r="G531">
        <v>0</v>
      </c>
      <c r="H531">
        <v>3</v>
      </c>
      <c r="I531" s="1">
        <v>1</v>
      </c>
      <c r="J531">
        <f t="shared" si="8"/>
        <v>3</v>
      </c>
      <c r="K531" t="str">
        <f>IF(D531&lt;21,Analysis2!$AE$2,IF('Raw Data'!D531&lt;26,Analysis2!$AF$2,IF('Raw Data'!D531&gt;31,Analysis2!$AH$2,Analysis2!$AG$2)))</f>
        <v>21-25</v>
      </c>
    </row>
    <row r="532" spans="1:11" x14ac:dyDescent="0.3">
      <c r="A532" t="s">
        <v>556</v>
      </c>
      <c r="B532" t="s">
        <v>531</v>
      </c>
      <c r="C532" t="s">
        <v>17</v>
      </c>
      <c r="D532">
        <v>16</v>
      </c>
      <c r="E532">
        <v>1</v>
      </c>
      <c r="F532">
        <v>11</v>
      </c>
      <c r="G532">
        <v>0</v>
      </c>
      <c r="H532">
        <v>1</v>
      </c>
      <c r="I532" s="1">
        <v>1</v>
      </c>
      <c r="J532">
        <f t="shared" si="8"/>
        <v>1</v>
      </c>
      <c r="K532" t="str">
        <f>IF(D532&lt;21,Analysis2!$AE$2,IF('Raw Data'!D532&lt;26,Analysis2!$AF$2,IF('Raw Data'!D532&gt;31,Analysis2!$AH$2,Analysis2!$AG$2)))</f>
        <v>16-20</v>
      </c>
    </row>
    <row r="533" spans="1:11" x14ac:dyDescent="0.3">
      <c r="A533" t="s">
        <v>557</v>
      </c>
      <c r="B533" t="s">
        <v>531</v>
      </c>
      <c r="C533" t="s">
        <v>17</v>
      </c>
      <c r="D533">
        <v>17</v>
      </c>
      <c r="E533">
        <v>1</v>
      </c>
      <c r="F533">
        <v>1</v>
      </c>
      <c r="G533">
        <v>0</v>
      </c>
      <c r="H533">
        <v>0</v>
      </c>
      <c r="I533" s="1">
        <v>0</v>
      </c>
      <c r="J533">
        <f t="shared" si="8"/>
        <v>0</v>
      </c>
      <c r="K533" t="str">
        <f>IF(D533&lt;21,Analysis2!$AE$2,IF('Raw Data'!D533&lt;26,Analysis2!$AF$2,IF('Raw Data'!D533&gt;31,Analysis2!$AH$2,Analysis2!$AG$2)))</f>
        <v>16-20</v>
      </c>
    </row>
  </sheetData>
  <autoFilter ref="A1:J533" xr:uid="{00000000-0001-0000-01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Data Validation</vt:lpstr>
      <vt:lpstr>Analysis</vt:lpstr>
      <vt:lpstr>Analysis2</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2022-06-08T18:11:23Z</dcterms:created>
  <dcterms:modified xsi:type="dcterms:W3CDTF">2022-08-25T12:28:49Z</dcterms:modified>
</cp:coreProperties>
</file>