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ithe\Downloads\"/>
    </mc:Choice>
  </mc:AlternateContent>
  <xr:revisionPtr revIDLastSave="0" documentId="13_ncr:1_{C113CA7D-E476-4C13-8409-9479A96D8A1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xp1" sheetId="2" r:id="rId1"/>
    <sheet name="Exp2" sheetId="3" r:id="rId2"/>
    <sheet name="Exp3" sheetId="4" r:id="rId3"/>
    <sheet name="Exp4" sheetId="5" r:id="rId4"/>
    <sheet name="Combining Results" sheetId="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8" i="6" l="1"/>
  <c r="N18" i="6"/>
  <c r="M18" i="6"/>
  <c r="L18" i="6"/>
  <c r="O17" i="6"/>
  <c r="N17" i="6"/>
  <c r="M17" i="6"/>
  <c r="L17" i="6"/>
  <c r="O16" i="6"/>
  <c r="N16" i="6"/>
  <c r="M16" i="6"/>
  <c r="L16" i="6"/>
  <c r="O15" i="6"/>
  <c r="N15" i="6"/>
  <c r="M15" i="6"/>
  <c r="L15" i="6"/>
  <c r="O9" i="6"/>
  <c r="N9" i="6"/>
  <c r="M9" i="6"/>
  <c r="L9" i="6"/>
  <c r="O8" i="6"/>
  <c r="N8" i="6"/>
  <c r="M8" i="6"/>
  <c r="L8" i="6"/>
  <c r="O7" i="6"/>
  <c r="N7" i="6"/>
  <c r="M7" i="6"/>
  <c r="L7" i="6"/>
  <c r="O6" i="6"/>
  <c r="N6" i="6"/>
  <c r="M6" i="6"/>
  <c r="L6" i="6"/>
  <c r="I20" i="5"/>
  <c r="H20" i="5"/>
  <c r="G20" i="5"/>
  <c r="F20" i="5"/>
  <c r="J19" i="5"/>
  <c r="J18" i="5"/>
  <c r="B18" i="5"/>
  <c r="E18" i="5" s="1"/>
  <c r="J17" i="5"/>
  <c r="J16" i="5"/>
  <c r="J15" i="5"/>
  <c r="J14" i="5"/>
  <c r="J13" i="5"/>
  <c r="B13" i="5"/>
  <c r="J12" i="5"/>
  <c r="B12" i="5"/>
  <c r="J11" i="5"/>
  <c r="B11" i="5"/>
  <c r="E11" i="5" s="1"/>
  <c r="J10" i="5"/>
  <c r="B10" i="5"/>
  <c r="E10" i="5" s="1"/>
  <c r="J9" i="5"/>
  <c r="H7" i="5"/>
  <c r="B19" i="5" s="1"/>
  <c r="I6" i="5"/>
  <c r="E13" i="5" s="1"/>
  <c r="I20" i="4"/>
  <c r="H20" i="4"/>
  <c r="G20" i="4"/>
  <c r="F20" i="4"/>
  <c r="J19" i="4"/>
  <c r="E19" i="4"/>
  <c r="B19" i="4"/>
  <c r="J18" i="4"/>
  <c r="B18" i="4"/>
  <c r="E18" i="4" s="1"/>
  <c r="J17" i="4"/>
  <c r="B17" i="4"/>
  <c r="E17" i="4" s="1"/>
  <c r="J16" i="4"/>
  <c r="J15" i="4"/>
  <c r="B15" i="4"/>
  <c r="E15" i="4" s="1"/>
  <c r="J14" i="4"/>
  <c r="J13" i="4"/>
  <c r="J12" i="4"/>
  <c r="B12" i="4"/>
  <c r="J11" i="4"/>
  <c r="E11" i="4"/>
  <c r="B11" i="4"/>
  <c r="J10" i="4"/>
  <c r="B10" i="4"/>
  <c r="E10" i="4" s="1"/>
  <c r="J9" i="4"/>
  <c r="H7" i="4"/>
  <c r="B13" i="4" s="1"/>
  <c r="I6" i="4"/>
  <c r="E12" i="4" s="1"/>
  <c r="I4" i="4"/>
  <c r="C12" i="4" s="1"/>
  <c r="I20" i="3"/>
  <c r="H20" i="3"/>
  <c r="G20" i="3"/>
  <c r="F20" i="3"/>
  <c r="J19" i="3"/>
  <c r="B19" i="3"/>
  <c r="E19" i="3" s="1"/>
  <c r="J18" i="3"/>
  <c r="J17" i="3"/>
  <c r="B17" i="3"/>
  <c r="E17" i="3" s="1"/>
  <c r="J16" i="3"/>
  <c r="J15" i="3"/>
  <c r="J14" i="3"/>
  <c r="J13" i="3"/>
  <c r="J12" i="3"/>
  <c r="J11" i="3"/>
  <c r="B11" i="3"/>
  <c r="E11" i="3" s="1"/>
  <c r="J10" i="3"/>
  <c r="J9" i="3"/>
  <c r="H7" i="3"/>
  <c r="B12" i="3" s="1"/>
  <c r="I6" i="3"/>
  <c r="I4" i="3"/>
  <c r="I20" i="2"/>
  <c r="H20" i="2"/>
  <c r="G20" i="2"/>
  <c r="F20" i="2"/>
  <c r="J19" i="2"/>
  <c r="J18" i="2"/>
  <c r="J17" i="2"/>
  <c r="J16" i="2"/>
  <c r="J15" i="2"/>
  <c r="J14" i="2"/>
  <c r="J13" i="2"/>
  <c r="J12" i="2"/>
  <c r="J11" i="2"/>
  <c r="J10" i="2"/>
  <c r="B10" i="2"/>
  <c r="J9" i="2"/>
  <c r="H7" i="2"/>
  <c r="B19" i="2" s="1"/>
  <c r="D19" i="2" l="1"/>
  <c r="E19" i="5"/>
  <c r="E12" i="3"/>
  <c r="C12" i="3"/>
  <c r="E13" i="4"/>
  <c r="D13" i="4"/>
  <c r="C13" i="4"/>
  <c r="B16" i="2"/>
  <c r="E12" i="5"/>
  <c r="B13" i="2"/>
  <c r="I5" i="3"/>
  <c r="D17" i="3" s="1"/>
  <c r="B14" i="3"/>
  <c r="C17" i="3"/>
  <c r="C10" i="4"/>
  <c r="C18" i="4"/>
  <c r="B16" i="5"/>
  <c r="C15" i="4"/>
  <c r="D18" i="4"/>
  <c r="C19" i="3"/>
  <c r="D10" i="2"/>
  <c r="B12" i="2"/>
  <c r="B13" i="3"/>
  <c r="I5" i="4"/>
  <c r="D19" i="4" s="1"/>
  <c r="B14" i="4"/>
  <c r="C17" i="4"/>
  <c r="B15" i="5"/>
  <c r="B18" i="2"/>
  <c r="E10" i="2"/>
  <c r="B17" i="2"/>
  <c r="B10" i="3"/>
  <c r="B18" i="3"/>
  <c r="D17" i="4"/>
  <c r="I5" i="2"/>
  <c r="B14" i="2"/>
  <c r="B15" i="3"/>
  <c r="C11" i="4"/>
  <c r="B16" i="4"/>
  <c r="C19" i="4"/>
  <c r="I4" i="5"/>
  <c r="C13" i="5" s="1"/>
  <c r="C12" i="5"/>
  <c r="B17" i="5"/>
  <c r="B15" i="2"/>
  <c r="C11" i="3"/>
  <c r="B16" i="3"/>
  <c r="I4" i="2"/>
  <c r="C19" i="2" s="1"/>
  <c r="I6" i="2"/>
  <c r="E19" i="2" s="1"/>
  <c r="B11" i="2"/>
  <c r="I5" i="5"/>
  <c r="D19" i="5" s="1"/>
  <c r="B14" i="5"/>
  <c r="C13" i="2" l="1"/>
  <c r="E13" i="2"/>
  <c r="D13" i="2"/>
  <c r="C10" i="2"/>
  <c r="E13" i="3"/>
  <c r="D13" i="3"/>
  <c r="C13" i="3"/>
  <c r="D12" i="5"/>
  <c r="D18" i="5"/>
  <c r="E11" i="2"/>
  <c r="D11" i="2"/>
  <c r="C11" i="2"/>
  <c r="D11" i="3"/>
  <c r="E16" i="5"/>
  <c r="D16" i="5"/>
  <c r="C16" i="5"/>
  <c r="C16" i="4"/>
  <c r="E16" i="4"/>
  <c r="D16" i="4"/>
  <c r="C10" i="5"/>
  <c r="D12" i="3"/>
  <c r="C18" i="5"/>
  <c r="E12" i="2"/>
  <c r="C12" i="2"/>
  <c r="D12" i="2"/>
  <c r="C11" i="5"/>
  <c r="D16" i="3"/>
  <c r="E16" i="3"/>
  <c r="C16" i="3"/>
  <c r="C15" i="3"/>
  <c r="E15" i="3"/>
  <c r="D15" i="3"/>
  <c r="D18" i="3"/>
  <c r="C18" i="3"/>
  <c r="E18" i="3"/>
  <c r="E14" i="4"/>
  <c r="C14" i="4"/>
  <c r="D14" i="4"/>
  <c r="D16" i="2"/>
  <c r="E16" i="2"/>
  <c r="C16" i="2"/>
  <c r="E15" i="5"/>
  <c r="C15" i="5"/>
  <c r="D15" i="5"/>
  <c r="D13" i="5"/>
  <c r="D10" i="5"/>
  <c r="D15" i="2"/>
  <c r="E15" i="2"/>
  <c r="C15" i="2"/>
  <c r="C14" i="2"/>
  <c r="E14" i="2"/>
  <c r="D14" i="2"/>
  <c r="D10" i="3"/>
  <c r="C10" i="3"/>
  <c r="E10" i="3"/>
  <c r="D15" i="4"/>
  <c r="D10" i="4"/>
  <c r="C19" i="5"/>
  <c r="E14" i="5"/>
  <c r="D14" i="5"/>
  <c r="C14" i="5"/>
  <c r="C17" i="5"/>
  <c r="E17" i="5"/>
  <c r="D17" i="5"/>
  <c r="D17" i="2"/>
  <c r="C17" i="2"/>
  <c r="E17" i="2"/>
  <c r="E18" i="2"/>
  <c r="D18" i="2"/>
  <c r="C18" i="2"/>
  <c r="D19" i="3"/>
  <c r="D11" i="5"/>
  <c r="D14" i="3"/>
  <c r="E14" i="3"/>
  <c r="C14" i="3"/>
  <c r="D11" i="4"/>
  <c r="D12" i="4"/>
</calcChain>
</file>

<file path=xl/sharedStrings.xml><?xml version="1.0" encoding="utf-8"?>
<sst xmlns="http://schemas.openxmlformats.org/spreadsheetml/2006/main" count="133" uniqueCount="36">
  <si>
    <t>Polling server period = 600</t>
  </si>
  <si>
    <t>Periodic</t>
  </si>
  <si>
    <t>Percentage of total</t>
  </si>
  <si>
    <t>Aperiodic delay = 30ms</t>
  </si>
  <si>
    <t>T1</t>
  </si>
  <si>
    <t>Polling server max exec time = 200</t>
  </si>
  <si>
    <t>T2</t>
  </si>
  <si>
    <t>T3</t>
  </si>
  <si>
    <t>total</t>
  </si>
  <si>
    <t>Periodic load</t>
  </si>
  <si>
    <t>Periodic load in ms</t>
  </si>
  <si>
    <t>A1 - RT</t>
  </si>
  <si>
    <t>A2 - RT</t>
  </si>
  <si>
    <t>A3 - RT</t>
  </si>
  <si>
    <t>A4 - RT</t>
  </si>
  <si>
    <t>Total RT</t>
  </si>
  <si>
    <t>Aperiodic Task's Response Time in Time Ticks</t>
  </si>
  <si>
    <t>Task 1</t>
  </si>
  <si>
    <t>Task 2</t>
  </si>
  <si>
    <t>Task 3</t>
  </si>
  <si>
    <t>Task 4</t>
  </si>
  <si>
    <t>-</t>
  </si>
  <si>
    <t>A1 - RT i</t>
  </si>
  <si>
    <t>C</t>
  </si>
  <si>
    <t>Polling server period = 100</t>
  </si>
  <si>
    <t>Polling server max exec time = 100</t>
  </si>
  <si>
    <t>Polling server period = 400</t>
  </si>
  <si>
    <t>Polling server period = 1200</t>
  </si>
  <si>
    <t>PS Period</t>
  </si>
  <si>
    <t xml:space="preserve">A1 </t>
  </si>
  <si>
    <t>A2</t>
  </si>
  <si>
    <t>A3</t>
  </si>
  <si>
    <t>A4</t>
  </si>
  <si>
    <t>Aperiodic Tasks</t>
  </si>
  <si>
    <t>Periodic Server Period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</si>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</sst>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Verdana"/>
      <scheme val="minor"/>
    </font>
    <font>
      <sz val="10"/>
      <color theme="1"/>
      <name val="Verdana"/>
      <scheme val="minor"/>
    </font>
    <font>
      <b/>
      <sz val="10"/>
      <color theme="1"/>
      <name val="Verdana"/>
      <scheme val="minor"/>
    </font>
    <font>
      <sz val="10"/>
      <name val="Verdana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/>
    <xf numFmtId="0" fontId="4" fillId="2" borderId="0" xfId="0" applyFont="1" applyFill="1"/>
    <xf numFmtId="0" fontId="2" fillId="0" borderId="6" xfId="0" applyFont="1" applyBorder="1" applyAlignment="1"/>
    <xf numFmtId="0" fontId="1" fillId="0" borderId="6" xfId="0" applyFont="1" applyBorder="1"/>
    <xf numFmtId="0" fontId="2" fillId="0" borderId="1" xfId="0" applyFont="1" applyBorder="1" applyAlignment="1">
      <alignment horizontal="center" vertical="center"/>
    </xf>
    <xf numFmtId="0" fontId="3" fillId="0" borderId="5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0" borderId="1" xfId="0" applyFont="1" applyBorder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1">
                <a:solidFill>
                  <a:srgbClr val="999999"/>
                </a:solidFill>
                <a:latin typeface="Arial"/>
              </a:defRPr>
            </a:pPr>
            <a:r>
              <a:rPr lang="en-US" b="1" i="1">
                <a:solidFill>
                  <a:srgbClr val="999999"/>
                </a:solidFill>
                <a:latin typeface="Arial"/>
              </a:rPr>
              <a:t>Response Time Vs Periodic load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Task 1</c:v>
          </c:tx>
          <c:spPr>
            <a:ln cmpd="sng">
              <a:solidFill>
                <a:srgbClr val="C0791B"/>
              </a:solidFill>
            </a:ln>
          </c:spPr>
          <c:marker>
            <c:symbol val="none"/>
          </c:marker>
          <c:cat>
            <c:numRef>
              <c:f>'Exp1'!$A$9:$A$19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'Exp1'!$F$9:$F$19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14</c:v>
                </c:pt>
                <c:pt idx="9">
                  <c:v>16</c:v>
                </c:pt>
                <c:pt idx="10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FC-4D56-B2D6-9FB378C305CD}"/>
            </c:ext>
          </c:extLst>
        </c:ser>
        <c:ser>
          <c:idx val="1"/>
          <c:order val="1"/>
          <c:tx>
            <c:v>Task 2</c:v>
          </c:tx>
          <c:spPr>
            <a:ln cmpd="sng">
              <a:solidFill>
                <a:srgbClr val="0B6374"/>
              </a:solidFill>
            </a:ln>
          </c:spPr>
          <c:marker>
            <c:symbol val="none"/>
          </c:marker>
          <c:cat>
            <c:numRef>
              <c:f>'Exp1'!$A$9:$A$19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'Exp1'!$G$9:$G$19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17</c:v>
                </c:pt>
                <c:pt idx="8">
                  <c:v>16</c:v>
                </c:pt>
                <c:pt idx="9">
                  <c:v>18</c:v>
                </c:pt>
                <c:pt idx="1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FC-4D56-B2D6-9FB378C305CD}"/>
            </c:ext>
          </c:extLst>
        </c:ser>
        <c:ser>
          <c:idx val="2"/>
          <c:order val="2"/>
          <c:tx>
            <c:v>Task 3</c:v>
          </c:tx>
          <c:spPr>
            <a:ln cmpd="sng">
              <a:solidFill>
                <a:srgbClr val="FD5B58"/>
              </a:solidFill>
            </a:ln>
          </c:spPr>
          <c:marker>
            <c:symbol val="none"/>
          </c:marker>
          <c:cat>
            <c:numRef>
              <c:f>'Exp1'!$A$9:$A$19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'Exp1'!$H$9:$H$19</c:f>
              <c:numCache>
                <c:formatCode>General</c:formatCode>
                <c:ptCount val="11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15</c:v>
                </c:pt>
                <c:pt idx="7">
                  <c:v>18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FC-4D56-B2D6-9FB378C305CD}"/>
            </c:ext>
          </c:extLst>
        </c:ser>
        <c:ser>
          <c:idx val="3"/>
          <c:order val="3"/>
          <c:tx>
            <c:v>Task 4</c:v>
          </c:tx>
          <c:spPr>
            <a:ln cmpd="sng">
              <a:solidFill>
                <a:srgbClr val="27278B"/>
              </a:solidFill>
            </a:ln>
          </c:spPr>
          <c:marker>
            <c:symbol val="none"/>
          </c:marker>
          <c:cat>
            <c:numRef>
              <c:f>'Exp1'!$A$9:$A$19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'Exp1'!$I$9:$I$19</c:f>
              <c:numCache>
                <c:formatCode>General</c:formatCode>
                <c:ptCount val="11"/>
                <c:pt idx="0">
                  <c:v>6</c:v>
                </c:pt>
                <c:pt idx="1">
                  <c:v>8</c:v>
                </c:pt>
                <c:pt idx="2">
                  <c:v>9</c:v>
                </c:pt>
                <c:pt idx="3">
                  <c:v>11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20</c:v>
                </c:pt>
                <c:pt idx="8">
                  <c:v>19</c:v>
                </c:pt>
                <c:pt idx="9">
                  <c:v>21</c:v>
                </c:pt>
                <c:pt idx="10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FC-4D56-B2D6-9FB378C30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424821"/>
        <c:axId val="2104237231"/>
      </c:lineChart>
      <c:catAx>
        <c:axId val="6304248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1">
                    <a:solidFill>
                      <a:srgbClr val="424242"/>
                    </a:solidFill>
                    <a:latin typeface="+mn-lt"/>
                  </a:defRPr>
                </a:pPr>
                <a:r>
                  <a:rPr lang="en-US" b="1" i="1">
                    <a:solidFill>
                      <a:srgbClr val="424242"/>
                    </a:solidFill>
                    <a:latin typeface="+mn-lt"/>
                  </a:rPr>
                  <a:t>Periodic Task Load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424242"/>
                </a:solidFill>
                <a:latin typeface="+mn-lt"/>
              </a:defRPr>
            </a:pPr>
            <a:endParaRPr lang="en-US"/>
          </a:p>
        </c:txPr>
        <c:crossAx val="2104237231"/>
        <c:crosses val="autoZero"/>
        <c:auto val="1"/>
        <c:lblAlgn val="ctr"/>
        <c:lblOffset val="100"/>
        <c:noMultiLvlLbl val="1"/>
      </c:catAx>
      <c:valAx>
        <c:axId val="21042372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1">
                    <a:solidFill>
                      <a:srgbClr val="424242"/>
                    </a:solidFill>
                    <a:latin typeface="Arial"/>
                  </a:defRPr>
                </a:pPr>
                <a:r>
                  <a:rPr lang="en-US" b="1" i="1">
                    <a:solidFill>
                      <a:srgbClr val="424242"/>
                    </a:solidFill>
                    <a:latin typeface="Arial"/>
                  </a:rPr>
                  <a:t>Aperiodic Task's Response Time  (in Ticks)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24242"/>
                </a:solidFill>
                <a:latin typeface="+mn-lt"/>
              </a:defRPr>
            </a:pPr>
            <a:endParaRPr lang="en-US"/>
          </a:p>
        </c:txPr>
        <c:crossAx val="630424821"/>
        <c:crosses val="autoZero"/>
        <c:crossBetween val="between"/>
        <c:majorUnit val="2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555555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1">
                <a:solidFill>
                  <a:srgbClr val="999999"/>
                </a:solidFill>
                <a:latin typeface="Arial"/>
              </a:defRPr>
            </a:pPr>
            <a:r>
              <a:rPr b="1" i="1">
                <a:solidFill>
                  <a:srgbClr val="999999"/>
                </a:solidFill>
                <a:latin typeface="Arial"/>
              </a:rPr>
              <a:t>Response Time Vs Periodic load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Task 1</c:v>
          </c:tx>
          <c:spPr>
            <a:ln cmpd="sng">
              <a:solidFill>
                <a:srgbClr val="C0791B"/>
              </a:solidFill>
            </a:ln>
          </c:spPr>
          <c:marker>
            <c:symbol val="none"/>
          </c:marker>
          <c:cat>
            <c:numRef>
              <c:f>'Exp2'!$A$9:$A$19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'Exp2'!$F$9:$F$19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C9-4C52-B8CF-284832F088A2}"/>
            </c:ext>
          </c:extLst>
        </c:ser>
        <c:ser>
          <c:idx val="1"/>
          <c:order val="1"/>
          <c:tx>
            <c:v>Task 2</c:v>
          </c:tx>
          <c:spPr>
            <a:ln cmpd="sng">
              <a:solidFill>
                <a:srgbClr val="0B6374"/>
              </a:solidFill>
            </a:ln>
          </c:spPr>
          <c:marker>
            <c:symbol val="none"/>
          </c:marker>
          <c:cat>
            <c:numRef>
              <c:f>'Exp2'!$A$9:$A$19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'Exp2'!$G$9:$G$19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C9-4C52-B8CF-284832F088A2}"/>
            </c:ext>
          </c:extLst>
        </c:ser>
        <c:ser>
          <c:idx val="2"/>
          <c:order val="2"/>
          <c:tx>
            <c:v>Task 3</c:v>
          </c:tx>
          <c:spPr>
            <a:ln cmpd="sng">
              <a:solidFill>
                <a:srgbClr val="FD5B58"/>
              </a:solidFill>
            </a:ln>
          </c:spPr>
          <c:marker>
            <c:symbol val="none"/>
          </c:marker>
          <c:cat>
            <c:numRef>
              <c:f>'Exp2'!$A$9:$A$19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'Exp2'!$H$9:$H$19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C9-4C52-B8CF-284832F088A2}"/>
            </c:ext>
          </c:extLst>
        </c:ser>
        <c:ser>
          <c:idx val="3"/>
          <c:order val="3"/>
          <c:tx>
            <c:v>Task 4</c:v>
          </c:tx>
          <c:spPr>
            <a:ln cmpd="sng">
              <a:solidFill>
                <a:srgbClr val="27278B"/>
              </a:solidFill>
            </a:ln>
          </c:spPr>
          <c:marker>
            <c:symbol val="none"/>
          </c:marker>
          <c:cat>
            <c:numRef>
              <c:f>'Exp2'!$A$9:$A$19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'Exp2'!$I$9:$I$19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C9-4C52-B8CF-284832F08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2060260"/>
        <c:axId val="950430387"/>
      </c:lineChart>
      <c:catAx>
        <c:axId val="14420602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1">
                    <a:solidFill>
                      <a:srgbClr val="424242"/>
                    </a:solidFill>
                    <a:latin typeface="+mn-lt"/>
                  </a:defRPr>
                </a:pPr>
                <a:r>
                  <a:rPr b="1" i="1">
                    <a:solidFill>
                      <a:srgbClr val="424242"/>
                    </a:solidFill>
                    <a:latin typeface="+mn-lt"/>
                  </a:rPr>
                  <a:t>Periodic Task Load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424242"/>
                </a:solidFill>
                <a:latin typeface="+mn-lt"/>
              </a:defRPr>
            </a:pPr>
            <a:endParaRPr lang="en-US"/>
          </a:p>
        </c:txPr>
        <c:crossAx val="950430387"/>
        <c:crosses val="autoZero"/>
        <c:auto val="1"/>
        <c:lblAlgn val="ctr"/>
        <c:lblOffset val="100"/>
        <c:noMultiLvlLbl val="1"/>
      </c:catAx>
      <c:valAx>
        <c:axId val="9504303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1">
                    <a:solidFill>
                      <a:srgbClr val="424242"/>
                    </a:solidFill>
                    <a:latin typeface="Arial"/>
                  </a:defRPr>
                </a:pPr>
                <a:r>
                  <a:rPr b="1" i="1">
                    <a:solidFill>
                      <a:srgbClr val="424242"/>
                    </a:solidFill>
                    <a:latin typeface="Arial"/>
                  </a:rPr>
                  <a:t>Aperiodic Task's Response Time  (in Ticks)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24242"/>
                </a:solidFill>
                <a:latin typeface="+mn-lt"/>
              </a:defRPr>
            </a:pPr>
            <a:endParaRPr lang="en-US"/>
          </a:p>
        </c:txPr>
        <c:crossAx val="1442060260"/>
        <c:crosses val="autoZero"/>
        <c:crossBetween val="between"/>
        <c:majorUnit val="2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555555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1">
                <a:solidFill>
                  <a:srgbClr val="999999"/>
                </a:solidFill>
                <a:latin typeface="Arial"/>
              </a:defRPr>
            </a:pPr>
            <a:r>
              <a:rPr b="1" i="1">
                <a:solidFill>
                  <a:srgbClr val="999999"/>
                </a:solidFill>
                <a:latin typeface="Arial"/>
              </a:rPr>
              <a:t>Response Time Vs Periodic load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Task 1</c:v>
          </c:tx>
          <c:spPr>
            <a:ln cmpd="sng">
              <a:solidFill>
                <a:srgbClr val="C0791B"/>
              </a:solidFill>
            </a:ln>
          </c:spPr>
          <c:marker>
            <c:symbol val="none"/>
          </c:marker>
          <c:cat>
            <c:numRef>
              <c:f>'Exp3'!$A$9:$A$19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'Exp3'!$F$9:$F$19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DF-4CC6-96F2-5BBB903F3918}"/>
            </c:ext>
          </c:extLst>
        </c:ser>
        <c:ser>
          <c:idx val="1"/>
          <c:order val="1"/>
          <c:tx>
            <c:v>Task 2</c:v>
          </c:tx>
          <c:spPr>
            <a:ln cmpd="sng">
              <a:solidFill>
                <a:srgbClr val="0B6374"/>
              </a:solidFill>
            </a:ln>
          </c:spPr>
          <c:marker>
            <c:symbol val="none"/>
          </c:marker>
          <c:cat>
            <c:numRef>
              <c:f>'Exp3'!$A$9:$A$19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'Exp3'!$G$9:$G$19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DF-4CC6-96F2-5BBB903F3918}"/>
            </c:ext>
          </c:extLst>
        </c:ser>
        <c:ser>
          <c:idx val="2"/>
          <c:order val="2"/>
          <c:tx>
            <c:v>Task 3</c:v>
          </c:tx>
          <c:spPr>
            <a:ln cmpd="sng">
              <a:solidFill>
                <a:srgbClr val="FD5B58"/>
              </a:solidFill>
            </a:ln>
          </c:spPr>
          <c:marker>
            <c:symbol val="none"/>
          </c:marker>
          <c:cat>
            <c:numRef>
              <c:f>'Exp3'!$A$9:$A$19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'Exp3'!$H$9:$H$19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DF-4CC6-96F2-5BBB903F3918}"/>
            </c:ext>
          </c:extLst>
        </c:ser>
        <c:ser>
          <c:idx val="3"/>
          <c:order val="3"/>
          <c:tx>
            <c:v>Task 4</c:v>
          </c:tx>
          <c:spPr>
            <a:ln cmpd="sng">
              <a:solidFill>
                <a:srgbClr val="27278B"/>
              </a:solidFill>
            </a:ln>
          </c:spPr>
          <c:marker>
            <c:symbol val="none"/>
          </c:marker>
          <c:cat>
            <c:numRef>
              <c:f>'Exp3'!$A$9:$A$19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'Exp3'!$I$9:$I$19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11</c:v>
                </c:pt>
                <c:pt idx="1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DF-4CC6-96F2-5BBB903F3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8860385"/>
        <c:axId val="1502036751"/>
      </c:lineChart>
      <c:catAx>
        <c:axId val="1218860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1">
                    <a:solidFill>
                      <a:srgbClr val="424242"/>
                    </a:solidFill>
                    <a:latin typeface="+mn-lt"/>
                  </a:defRPr>
                </a:pPr>
                <a:r>
                  <a:rPr b="1" i="1">
                    <a:solidFill>
                      <a:srgbClr val="424242"/>
                    </a:solidFill>
                    <a:latin typeface="+mn-lt"/>
                  </a:rPr>
                  <a:t>Periodic Task Load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424242"/>
                </a:solidFill>
                <a:latin typeface="+mn-lt"/>
              </a:defRPr>
            </a:pPr>
            <a:endParaRPr lang="en-US"/>
          </a:p>
        </c:txPr>
        <c:crossAx val="1502036751"/>
        <c:crosses val="autoZero"/>
        <c:auto val="1"/>
        <c:lblAlgn val="ctr"/>
        <c:lblOffset val="100"/>
        <c:noMultiLvlLbl val="1"/>
      </c:catAx>
      <c:valAx>
        <c:axId val="15020367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1">
                    <a:solidFill>
                      <a:srgbClr val="424242"/>
                    </a:solidFill>
                    <a:latin typeface="Arial"/>
                  </a:defRPr>
                </a:pPr>
                <a:r>
                  <a:rPr b="1" i="1">
                    <a:solidFill>
                      <a:srgbClr val="424242"/>
                    </a:solidFill>
                    <a:latin typeface="Arial"/>
                  </a:rPr>
                  <a:t>Aperiodic Task's Response Time  (in Ticks)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24242"/>
                </a:solidFill>
                <a:latin typeface="+mn-lt"/>
              </a:defRPr>
            </a:pPr>
            <a:endParaRPr lang="en-US"/>
          </a:p>
        </c:txPr>
        <c:crossAx val="1218860385"/>
        <c:crosses val="autoZero"/>
        <c:crossBetween val="between"/>
        <c:majorUnit val="2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555555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1">
                <a:solidFill>
                  <a:srgbClr val="999999"/>
                </a:solidFill>
                <a:latin typeface="Arial"/>
              </a:defRPr>
            </a:pPr>
            <a:r>
              <a:rPr lang="en-US" b="1" i="1">
                <a:solidFill>
                  <a:srgbClr val="999999"/>
                </a:solidFill>
                <a:latin typeface="Arial"/>
              </a:rPr>
              <a:t>Response Time Vs Periodic load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Task 1</c:v>
          </c:tx>
          <c:spPr>
            <a:ln cmpd="sng">
              <a:solidFill>
                <a:srgbClr val="C0791B"/>
              </a:solidFill>
            </a:ln>
          </c:spPr>
          <c:marker>
            <c:symbol val="none"/>
          </c:marker>
          <c:cat>
            <c:numRef>
              <c:f>'Exp4'!$A$9:$A$19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'Exp4'!$F$9:$F$19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19</c:v>
                </c:pt>
                <c:pt idx="9">
                  <c:v>22</c:v>
                </c:pt>
                <c:pt idx="10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9E-4889-AB65-F27824D3F1B6}"/>
            </c:ext>
          </c:extLst>
        </c:ser>
        <c:ser>
          <c:idx val="1"/>
          <c:order val="1"/>
          <c:tx>
            <c:v>Task 2</c:v>
          </c:tx>
          <c:spPr>
            <a:ln cmpd="sng">
              <a:solidFill>
                <a:srgbClr val="0B6374"/>
              </a:solidFill>
            </a:ln>
          </c:spPr>
          <c:marker>
            <c:symbol val="none"/>
          </c:marker>
          <c:cat>
            <c:numRef>
              <c:f>'Exp4'!$A$9:$A$19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'Exp4'!$G$9:$G$19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9E-4889-AB65-F27824D3F1B6}"/>
            </c:ext>
          </c:extLst>
        </c:ser>
        <c:ser>
          <c:idx val="2"/>
          <c:order val="2"/>
          <c:tx>
            <c:v>Task 3</c:v>
          </c:tx>
          <c:spPr>
            <a:ln cmpd="sng">
              <a:solidFill>
                <a:srgbClr val="FD5B58"/>
              </a:solidFill>
            </a:ln>
          </c:spPr>
          <c:marker>
            <c:symbol val="none"/>
          </c:marker>
          <c:cat>
            <c:numRef>
              <c:f>'Exp4'!$A$9:$A$19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'Exp4'!$H$9:$H$19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9</c:v>
                </c:pt>
                <c:pt idx="3">
                  <c:v>13</c:v>
                </c:pt>
                <c:pt idx="4">
                  <c:v>15</c:v>
                </c:pt>
                <c:pt idx="5">
                  <c:v>18</c:v>
                </c:pt>
                <c:pt idx="6">
                  <c:v>20</c:v>
                </c:pt>
                <c:pt idx="7">
                  <c:v>21</c:v>
                </c:pt>
                <c:pt idx="8">
                  <c:v>23</c:v>
                </c:pt>
                <c:pt idx="9">
                  <c:v>28</c:v>
                </c:pt>
                <c:pt idx="10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9E-4889-AB65-F27824D3F1B6}"/>
            </c:ext>
          </c:extLst>
        </c:ser>
        <c:ser>
          <c:idx val="3"/>
          <c:order val="3"/>
          <c:tx>
            <c:v>Task 4</c:v>
          </c:tx>
          <c:spPr>
            <a:ln cmpd="sng">
              <a:solidFill>
                <a:srgbClr val="27278B"/>
              </a:solidFill>
            </a:ln>
          </c:spPr>
          <c:marker>
            <c:symbol val="none"/>
          </c:marker>
          <c:cat>
            <c:numRef>
              <c:f>'Exp4'!$A$9:$A$19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'Exp4'!$I$9:$I$19</c:f>
              <c:numCache>
                <c:formatCode>General</c:formatCode>
                <c:ptCount val="11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15</c:v>
                </c:pt>
                <c:pt idx="4">
                  <c:v>17</c:v>
                </c:pt>
                <c:pt idx="5">
                  <c:v>19</c:v>
                </c:pt>
                <c:pt idx="6">
                  <c:v>22</c:v>
                </c:pt>
                <c:pt idx="7">
                  <c:v>22</c:v>
                </c:pt>
                <c:pt idx="8">
                  <c:v>28</c:v>
                </c:pt>
                <c:pt idx="9">
                  <c:v>30</c:v>
                </c:pt>
                <c:pt idx="10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9E-4889-AB65-F27824D3F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463224"/>
        <c:axId val="226170099"/>
      </c:lineChart>
      <c:catAx>
        <c:axId val="758463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1">
                    <a:solidFill>
                      <a:srgbClr val="424242"/>
                    </a:solidFill>
                    <a:latin typeface="+mn-lt"/>
                  </a:defRPr>
                </a:pPr>
                <a:r>
                  <a:rPr lang="en-US" b="1" i="1">
                    <a:solidFill>
                      <a:srgbClr val="424242"/>
                    </a:solidFill>
                    <a:latin typeface="+mn-lt"/>
                  </a:rPr>
                  <a:t>Periodic Task Load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424242"/>
                </a:solidFill>
                <a:latin typeface="+mn-lt"/>
              </a:defRPr>
            </a:pPr>
            <a:endParaRPr lang="en-US"/>
          </a:p>
        </c:txPr>
        <c:crossAx val="226170099"/>
        <c:crosses val="autoZero"/>
        <c:auto val="1"/>
        <c:lblAlgn val="ctr"/>
        <c:lblOffset val="100"/>
        <c:noMultiLvlLbl val="1"/>
      </c:catAx>
      <c:valAx>
        <c:axId val="2261700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1">
                    <a:solidFill>
                      <a:srgbClr val="424242"/>
                    </a:solidFill>
                    <a:latin typeface="Arial"/>
                  </a:defRPr>
                </a:pPr>
                <a:r>
                  <a:rPr lang="en-US" b="1" i="1">
                    <a:solidFill>
                      <a:srgbClr val="424242"/>
                    </a:solidFill>
                    <a:latin typeface="Arial"/>
                  </a:rPr>
                  <a:t>Aperiodic Task's Response Time (in Ticks)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24242"/>
                </a:solidFill>
                <a:latin typeface="+mn-lt"/>
              </a:defRPr>
            </a:pPr>
            <a:endParaRPr lang="en-US"/>
          </a:p>
        </c:txPr>
        <c:crossAx val="758463224"/>
        <c:crosses val="autoZero"/>
        <c:crossBetween val="between"/>
        <c:majorUnit val="2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555555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1">
                <a:solidFill>
                  <a:srgbClr val="000000"/>
                </a:solidFill>
                <a:latin typeface="+mn-lt"/>
              </a:defRPr>
            </a:pPr>
            <a:r>
              <a:rPr lang="en-US" sz="1400" b="1">
                <a:solidFill>
                  <a:srgbClr val="000000"/>
                </a:solidFill>
                <a:latin typeface="+mn-lt"/>
              </a:rPr>
              <a:t>Response Time Vs Periodic Load for various Polling Server(PS) Settings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PS Period - 100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'Exp1'!$A$9:$A$19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'Exp2'!$J$9:$J$19</c:f>
              <c:numCache>
                <c:formatCode>General</c:formatCode>
                <c:ptCount val="11"/>
                <c:pt idx="0">
                  <c:v>100.00200000000001</c:v>
                </c:pt>
                <c:pt idx="1">
                  <c:v>116.66900000000001</c:v>
                </c:pt>
                <c:pt idx="2">
                  <c:v>116.66900000000001</c:v>
                </c:pt>
                <c:pt idx="3">
                  <c:v>116.66900000000001</c:v>
                </c:pt>
                <c:pt idx="4">
                  <c:v>116.66900000000001</c:v>
                </c:pt>
                <c:pt idx="5">
                  <c:v>116.66900000000001</c:v>
                </c:pt>
                <c:pt idx="6">
                  <c:v>116.66900000000001</c:v>
                </c:pt>
                <c:pt idx="7">
                  <c:v>116.66900000000001</c:v>
                </c:pt>
                <c:pt idx="8">
                  <c:v>116.66900000000001</c:v>
                </c:pt>
                <c:pt idx="9">
                  <c:v>116.66900000000001</c:v>
                </c:pt>
                <c:pt idx="10">
                  <c:v>116.66900000000001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A9D-44D0-9E30-D92D6C694CC5}"/>
            </c:ext>
          </c:extLst>
        </c:ser>
        <c:ser>
          <c:idx val="1"/>
          <c:order val="1"/>
          <c:tx>
            <c:v>PS Period - 400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'Exp1'!$A$9:$A$19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'Exp3'!$J$9:$J$19</c:f>
              <c:numCache>
                <c:formatCode>General</c:formatCode>
                <c:ptCount val="11"/>
                <c:pt idx="0">
                  <c:v>100.00200000000001</c:v>
                </c:pt>
                <c:pt idx="1">
                  <c:v>116.66900000000001</c:v>
                </c:pt>
                <c:pt idx="2">
                  <c:v>133.33600000000001</c:v>
                </c:pt>
                <c:pt idx="3">
                  <c:v>133.33600000000001</c:v>
                </c:pt>
                <c:pt idx="4">
                  <c:v>150.00300000000001</c:v>
                </c:pt>
                <c:pt idx="5">
                  <c:v>150.00300000000001</c:v>
                </c:pt>
                <c:pt idx="6">
                  <c:v>166.67000000000002</c:v>
                </c:pt>
                <c:pt idx="7">
                  <c:v>166.67000000000002</c:v>
                </c:pt>
                <c:pt idx="8">
                  <c:v>183.33700000000002</c:v>
                </c:pt>
                <c:pt idx="9">
                  <c:v>183.33700000000002</c:v>
                </c:pt>
                <c:pt idx="10">
                  <c:v>283.33900000000006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A9D-44D0-9E30-D92D6C694CC5}"/>
            </c:ext>
          </c:extLst>
        </c:ser>
        <c:ser>
          <c:idx val="2"/>
          <c:order val="2"/>
          <c:tx>
            <c:v>PS Period - 600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'Exp1'!$A$9:$A$19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'Exp1'!$J$9:$J$19</c:f>
              <c:numCache>
                <c:formatCode>General</c:formatCode>
                <c:ptCount val="11"/>
                <c:pt idx="0">
                  <c:v>100.00200000000001</c:v>
                </c:pt>
                <c:pt idx="1">
                  <c:v>133.33600000000001</c:v>
                </c:pt>
                <c:pt idx="2">
                  <c:v>150.00300000000001</c:v>
                </c:pt>
                <c:pt idx="3">
                  <c:v>183.33700000000002</c:v>
                </c:pt>
                <c:pt idx="4">
                  <c:v>233.33800000000002</c:v>
                </c:pt>
                <c:pt idx="5">
                  <c:v>233.33800000000002</c:v>
                </c:pt>
                <c:pt idx="6">
                  <c:v>266.67200000000003</c:v>
                </c:pt>
                <c:pt idx="7">
                  <c:v>333.34000000000003</c:v>
                </c:pt>
                <c:pt idx="8">
                  <c:v>316.673</c:v>
                </c:pt>
                <c:pt idx="9">
                  <c:v>350.00700000000006</c:v>
                </c:pt>
                <c:pt idx="10">
                  <c:v>483.34300000000007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AA9D-44D0-9E30-D92D6C694CC5}"/>
            </c:ext>
          </c:extLst>
        </c:ser>
        <c:ser>
          <c:idx val="3"/>
          <c:order val="3"/>
          <c:tx>
            <c:v>PS Period - 1200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'Exp1'!$A$9:$A$19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'Exp4'!$J$9:$J$19</c:f>
              <c:numCache>
                <c:formatCode>General</c:formatCode>
                <c:ptCount val="11"/>
                <c:pt idx="0">
                  <c:v>133.33600000000001</c:v>
                </c:pt>
                <c:pt idx="1">
                  <c:v>150.00300000000001</c:v>
                </c:pt>
                <c:pt idx="2">
                  <c:v>183.33700000000002</c:v>
                </c:pt>
                <c:pt idx="3">
                  <c:v>250.00500000000002</c:v>
                </c:pt>
                <c:pt idx="4">
                  <c:v>283.33900000000006</c:v>
                </c:pt>
                <c:pt idx="5">
                  <c:v>316.673</c:v>
                </c:pt>
                <c:pt idx="6">
                  <c:v>366.67400000000004</c:v>
                </c:pt>
                <c:pt idx="7">
                  <c:v>366.67400000000004</c:v>
                </c:pt>
                <c:pt idx="8">
                  <c:v>466.67600000000004</c:v>
                </c:pt>
                <c:pt idx="9">
                  <c:v>500.01000000000005</c:v>
                </c:pt>
                <c:pt idx="10">
                  <c:v>933.35200000000009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AA9D-44D0-9E30-D92D6C694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9685996"/>
        <c:axId val="704525745"/>
      </c:barChart>
      <c:catAx>
        <c:axId val="16296859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424242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424242"/>
                    </a:solidFill>
                    <a:latin typeface="+mn-lt"/>
                  </a:rPr>
                  <a:t>Periodic Load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424242"/>
                </a:solidFill>
                <a:latin typeface="+mn-lt"/>
              </a:defRPr>
            </a:pPr>
            <a:endParaRPr lang="en-US"/>
          </a:p>
        </c:txPr>
        <c:crossAx val="704525745"/>
        <c:crosses val="autoZero"/>
        <c:auto val="1"/>
        <c:lblAlgn val="ctr"/>
        <c:lblOffset val="100"/>
        <c:noMultiLvlLbl val="1"/>
      </c:catAx>
      <c:valAx>
        <c:axId val="7045257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424242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424242"/>
                    </a:solidFill>
                    <a:latin typeface="+mn-lt"/>
                  </a:rPr>
                  <a:t>Total Response Time(ms)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24242"/>
                </a:solidFill>
                <a:latin typeface="+mn-lt"/>
              </a:defRPr>
            </a:pPr>
            <a:endParaRPr lang="en-US"/>
          </a:p>
        </c:txPr>
        <c:crossAx val="162968599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55555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+mn-lt"/>
              </a:defRPr>
            </a:pPr>
            <a:r>
              <a:rPr lang="en-US" sz="1600" b="1">
                <a:solidFill>
                  <a:srgbClr val="000000"/>
                </a:solidFill>
                <a:latin typeface="+mn-lt"/>
              </a:rPr>
              <a:t>Average Response Time Vs Polling Server Period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100ms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'Combining Results'!$K$15:$K$18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'Combining Results'!$L$15:$L$18</c:f>
              <c:numCache>
                <c:formatCode>General</c:formatCode>
                <c:ptCount val="4"/>
                <c:pt idx="0">
                  <c:v>1.9090909090909092</c:v>
                </c:pt>
                <c:pt idx="1">
                  <c:v>3</c:v>
                </c:pt>
                <c:pt idx="2">
                  <c:v>4.9090909090909092</c:v>
                </c:pt>
                <c:pt idx="3">
                  <c:v>6.9090909090909092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C38-4B3D-B930-10A5487166EF}"/>
            </c:ext>
          </c:extLst>
        </c:ser>
        <c:ser>
          <c:idx val="1"/>
          <c:order val="1"/>
          <c:tx>
            <c:v>400ms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'Combining Results'!$K$15:$K$18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'Combining Results'!$M$15:$M$18</c:f>
              <c:numCache>
                <c:formatCode>General</c:formatCode>
                <c:ptCount val="4"/>
                <c:pt idx="0">
                  <c:v>4.1818181818181817</c:v>
                </c:pt>
                <c:pt idx="1">
                  <c:v>5.7272727272727275</c:v>
                </c:pt>
                <c:pt idx="2">
                  <c:v>7.2727272727272725</c:v>
                </c:pt>
                <c:pt idx="3">
                  <c:v>9.6363636363636367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C38-4B3D-B930-10A5487166EF}"/>
            </c:ext>
          </c:extLst>
        </c:ser>
        <c:ser>
          <c:idx val="2"/>
          <c:order val="2"/>
          <c:tx>
            <c:v>600ms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'Combining Results'!$K$15:$K$18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'Combining Results'!$N$15:$N$18</c:f>
              <c:numCache>
                <c:formatCode>General</c:formatCode>
                <c:ptCount val="4"/>
                <c:pt idx="0">
                  <c:v>8.9090909090909083</c:v>
                </c:pt>
                <c:pt idx="1">
                  <c:v>11.181818181818182</c:v>
                </c:pt>
                <c:pt idx="2">
                  <c:v>12.727272727272727</c:v>
                </c:pt>
                <c:pt idx="3">
                  <c:v>15.181818181818182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5C38-4B3D-B930-10A5487166EF}"/>
            </c:ext>
          </c:extLst>
        </c:ser>
        <c:ser>
          <c:idx val="3"/>
          <c:order val="3"/>
          <c:tx>
            <c:v>1200ms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'Combining Results'!$K$15:$K$18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'Combining Results'!$O$15:$O$18</c:f>
              <c:numCache>
                <c:formatCode>General</c:formatCode>
                <c:ptCount val="4"/>
                <c:pt idx="0">
                  <c:v>13.272727272727273</c:v>
                </c:pt>
                <c:pt idx="1">
                  <c:v>17.454545454545453</c:v>
                </c:pt>
                <c:pt idx="2">
                  <c:v>19.545454545454547</c:v>
                </c:pt>
                <c:pt idx="3">
                  <c:v>21.545454545454547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5C38-4B3D-B930-10A548716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735303"/>
        <c:axId val="660886213"/>
      </c:barChart>
      <c:catAx>
        <c:axId val="14647353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424242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424242"/>
                    </a:solidFill>
                    <a:latin typeface="+mn-lt"/>
                  </a:rPr>
                  <a:t>Polling Server Period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>
                <a:solidFill>
                  <a:srgbClr val="424242"/>
                </a:solidFill>
                <a:latin typeface="+mn-lt"/>
              </a:defRPr>
            </a:pPr>
            <a:endParaRPr lang="en-US"/>
          </a:p>
        </c:txPr>
        <c:crossAx val="660886213"/>
        <c:crosses val="autoZero"/>
        <c:auto val="1"/>
        <c:lblAlgn val="ctr"/>
        <c:lblOffset val="100"/>
        <c:noMultiLvlLbl val="1"/>
      </c:catAx>
      <c:valAx>
        <c:axId val="6608862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424242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424242"/>
                    </a:solidFill>
                    <a:latin typeface="+mn-lt"/>
                  </a:rPr>
                  <a:t>Average Response Time(ms)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24242"/>
                </a:solidFill>
                <a:latin typeface="+mn-lt"/>
              </a:defRPr>
            </a:pPr>
            <a:endParaRPr lang="en-US"/>
          </a:p>
        </c:txPr>
        <c:crossAx val="1464735303"/>
        <c:crosses val="autoZero"/>
        <c:crossBetween val="between"/>
        <c:majorUnit val="2"/>
        <c:minorUnit val="0.66666666666666663"/>
      </c:valAx>
    </c:plotArea>
    <c:legend>
      <c:legendPos val="r"/>
      <c:overlay val="0"/>
      <c:txPr>
        <a:bodyPr/>
        <a:lstStyle/>
        <a:p>
          <a:pPr lvl="0">
            <a:defRPr sz="1400" b="0">
              <a:solidFill>
                <a:srgbClr val="555555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1400175</xdr:colOff>
      <xdr:row>20</xdr:row>
      <xdr:rowOff>190500</xdr:rowOff>
    </xdr:from>
    <xdr:ext cx="7343775" cy="454342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1400175</xdr:colOff>
      <xdr:row>20</xdr:row>
      <xdr:rowOff>190500</xdr:rowOff>
    </xdr:from>
    <xdr:ext cx="7343775" cy="454342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1400175</xdr:colOff>
      <xdr:row>20</xdr:row>
      <xdr:rowOff>190500</xdr:rowOff>
    </xdr:from>
    <xdr:ext cx="7343775" cy="454342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1400175</xdr:colOff>
      <xdr:row>20</xdr:row>
      <xdr:rowOff>190500</xdr:rowOff>
    </xdr:from>
    <xdr:ext cx="7343775" cy="454342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942975</xdr:colOff>
      <xdr:row>4</xdr:row>
      <xdr:rowOff>161925</xdr:rowOff>
    </xdr:from>
    <xdr:ext cx="6038850" cy="3733800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676275</xdr:colOff>
      <xdr:row>20</xdr:row>
      <xdr:rowOff>66675</xdr:rowOff>
    </xdr:from>
    <xdr:ext cx="5715000" cy="353377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Z86"/>
  <sheetViews>
    <sheetView workbookViewId="0"/>
  </sheetViews>
  <sheetFormatPr defaultColWidth="11.1796875" defaultRowHeight="15.75" customHeight="1" x14ac:dyDescent="0.2"/>
  <cols>
    <col min="1" max="2" width="19" customWidth="1"/>
  </cols>
  <sheetData>
    <row r="3" spans="1:26" ht="15.75" customHeight="1" x14ac:dyDescent="0.2">
      <c r="A3" s="1" t="s">
        <v>0</v>
      </c>
      <c r="G3" s="2" t="s">
        <v>1</v>
      </c>
      <c r="H3" s="2" t="s">
        <v>23</v>
      </c>
      <c r="I3" s="2" t="s">
        <v>2</v>
      </c>
    </row>
    <row r="4" spans="1:26" ht="15.75" customHeight="1" x14ac:dyDescent="0.2">
      <c r="A4" s="1" t="s">
        <v>3</v>
      </c>
      <c r="F4" s="1">
        <v>200</v>
      </c>
      <c r="G4" s="1" t="s">
        <v>4</v>
      </c>
      <c r="H4" s="1">
        <v>94</v>
      </c>
      <c r="I4" s="3">
        <f>(H4/H7)</f>
        <v>0.23979591836734693</v>
      </c>
    </row>
    <row r="5" spans="1:26" ht="15.75" customHeight="1" x14ac:dyDescent="0.2">
      <c r="A5" s="1" t="s">
        <v>5</v>
      </c>
      <c r="B5" s="1"/>
      <c r="C5" s="1"/>
      <c r="D5" s="1"/>
      <c r="E5" s="1"/>
      <c r="F5" s="1">
        <v>500</v>
      </c>
      <c r="G5" s="1" t="s">
        <v>6</v>
      </c>
      <c r="H5" s="1">
        <v>99</v>
      </c>
      <c r="I5" s="3">
        <f>(H5/H7)</f>
        <v>0.25255102040816324</v>
      </c>
    </row>
    <row r="6" spans="1:26" ht="15.75" customHeight="1" x14ac:dyDescent="0.2">
      <c r="A6" s="1"/>
      <c r="B6" s="1"/>
      <c r="C6" s="1"/>
      <c r="D6" s="1"/>
      <c r="E6" s="1"/>
      <c r="F6" s="1">
        <v>600</v>
      </c>
      <c r="G6" s="1" t="s">
        <v>7</v>
      </c>
      <c r="H6" s="1">
        <v>199</v>
      </c>
      <c r="I6" s="3">
        <f>(H6/H7)</f>
        <v>0.50765306122448983</v>
      </c>
    </row>
    <row r="7" spans="1:26" ht="15.75" customHeight="1" x14ac:dyDescent="0.2">
      <c r="A7" s="1"/>
      <c r="B7" s="1"/>
      <c r="C7" s="1"/>
      <c r="D7" s="1"/>
      <c r="E7" s="1"/>
      <c r="G7" s="2" t="s">
        <v>8</v>
      </c>
      <c r="H7" s="2">
        <f>SUM(H4:H6)</f>
        <v>392</v>
      </c>
    </row>
    <row r="8" spans="1:26" ht="15.75" customHeight="1" x14ac:dyDescent="0.2">
      <c r="A8" s="2" t="s">
        <v>9</v>
      </c>
      <c r="B8" s="2" t="s">
        <v>10</v>
      </c>
      <c r="C8" s="2" t="s">
        <v>4</v>
      </c>
      <c r="D8" s="2" t="s">
        <v>6</v>
      </c>
      <c r="E8" s="2" t="s">
        <v>7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3</v>
      </c>
      <c r="H9" s="1">
        <v>4</v>
      </c>
      <c r="I9" s="1">
        <v>6</v>
      </c>
      <c r="J9" s="3">
        <f t="shared" ref="J9:J19" si="0">I9*16.667</f>
        <v>100.00200000000001</v>
      </c>
    </row>
    <row r="10" spans="1:26" ht="15.75" customHeight="1" x14ac:dyDescent="0.2">
      <c r="A10" s="1">
        <v>0.1</v>
      </c>
      <c r="B10" s="1">
        <f>A10*H7</f>
        <v>39.200000000000003</v>
      </c>
      <c r="C10" s="3">
        <f>B10*I4</f>
        <v>9.4</v>
      </c>
      <c r="D10" s="3">
        <f>B10*I5</f>
        <v>9.9</v>
      </c>
      <c r="E10" s="3">
        <f>B10*I6</f>
        <v>19.900000000000002</v>
      </c>
      <c r="F10" s="1">
        <v>3</v>
      </c>
      <c r="G10" s="1">
        <v>5</v>
      </c>
      <c r="H10" s="1">
        <v>6</v>
      </c>
      <c r="I10" s="1">
        <v>8</v>
      </c>
      <c r="J10" s="3">
        <f t="shared" si="0"/>
        <v>133.33600000000001</v>
      </c>
      <c r="M10" s="10" t="s">
        <v>9</v>
      </c>
      <c r="N10" s="12" t="s">
        <v>16</v>
      </c>
      <c r="O10" s="13"/>
      <c r="P10" s="13"/>
      <c r="Q10" s="14"/>
    </row>
    <row r="11" spans="1:26" ht="15.75" customHeight="1" x14ac:dyDescent="0.2">
      <c r="A11" s="1">
        <v>0.2</v>
      </c>
      <c r="B11" s="1">
        <f>A11*H7</f>
        <v>78.400000000000006</v>
      </c>
      <c r="C11" s="3">
        <f>B11*I4</f>
        <v>18.8</v>
      </c>
      <c r="D11" s="3">
        <f>B11*I5</f>
        <v>19.8</v>
      </c>
      <c r="E11" s="3">
        <f>B11*I6</f>
        <v>39.800000000000004</v>
      </c>
      <c r="F11" s="1">
        <v>4</v>
      </c>
      <c r="G11" s="1">
        <v>6</v>
      </c>
      <c r="H11" s="1">
        <v>8</v>
      </c>
      <c r="I11" s="1">
        <v>9</v>
      </c>
      <c r="J11" s="3">
        <f t="shared" si="0"/>
        <v>150.00300000000001</v>
      </c>
      <c r="M11" s="11"/>
      <c r="N11" s="5" t="s">
        <v>17</v>
      </c>
      <c r="O11" s="5" t="s">
        <v>18</v>
      </c>
      <c r="P11" s="5" t="s">
        <v>19</v>
      </c>
      <c r="Q11" s="5" t="s">
        <v>20</v>
      </c>
    </row>
    <row r="12" spans="1:26" ht="15.75" customHeight="1" x14ac:dyDescent="0.2">
      <c r="A12" s="1">
        <v>0.3</v>
      </c>
      <c r="B12" s="1">
        <f>A12*H7</f>
        <v>117.6</v>
      </c>
      <c r="C12" s="3">
        <f>B12*I4</f>
        <v>28.199999999999996</v>
      </c>
      <c r="D12" s="3">
        <f>B12*I5</f>
        <v>29.699999999999996</v>
      </c>
      <c r="E12" s="3">
        <f>B12*I6</f>
        <v>59.7</v>
      </c>
      <c r="F12" s="1">
        <v>6</v>
      </c>
      <c r="G12" s="1">
        <v>7</v>
      </c>
      <c r="H12" s="1">
        <v>9</v>
      </c>
      <c r="I12" s="1">
        <v>11</v>
      </c>
      <c r="J12" s="3">
        <f t="shared" si="0"/>
        <v>183.33700000000002</v>
      </c>
      <c r="M12" s="6">
        <v>0</v>
      </c>
      <c r="N12" s="6">
        <v>1</v>
      </c>
      <c r="O12" s="6">
        <v>3</v>
      </c>
      <c r="P12" s="6">
        <v>4</v>
      </c>
      <c r="Q12" s="6">
        <v>6</v>
      </c>
    </row>
    <row r="13" spans="1:26" ht="15.75" customHeight="1" x14ac:dyDescent="0.2">
      <c r="A13" s="1">
        <v>0.4</v>
      </c>
      <c r="B13" s="1">
        <f>A13*H7</f>
        <v>156.80000000000001</v>
      </c>
      <c r="C13" s="3">
        <f>B13*I4</f>
        <v>37.6</v>
      </c>
      <c r="D13" s="3">
        <f>B13*I5</f>
        <v>39.6</v>
      </c>
      <c r="E13" s="3">
        <f>B13*I6</f>
        <v>79.600000000000009</v>
      </c>
      <c r="F13" s="1">
        <v>7</v>
      </c>
      <c r="G13" s="1">
        <v>9</v>
      </c>
      <c r="H13" s="1">
        <v>10</v>
      </c>
      <c r="I13" s="1">
        <v>14</v>
      </c>
      <c r="J13" s="3">
        <f t="shared" si="0"/>
        <v>233.33800000000002</v>
      </c>
      <c r="M13" s="6">
        <v>0.1</v>
      </c>
      <c r="N13" s="6">
        <v>3</v>
      </c>
      <c r="O13" s="6">
        <v>5</v>
      </c>
      <c r="P13" s="6">
        <v>6</v>
      </c>
      <c r="Q13" s="6">
        <v>8</v>
      </c>
    </row>
    <row r="14" spans="1:26" ht="15.75" customHeight="1" x14ac:dyDescent="0.2">
      <c r="A14" s="1">
        <v>0.5</v>
      </c>
      <c r="B14" s="1">
        <f>A14*H7</f>
        <v>196</v>
      </c>
      <c r="C14" s="3">
        <f>B14*I4</f>
        <v>47</v>
      </c>
      <c r="D14" s="3">
        <f>B14*I5</f>
        <v>49.499999999999993</v>
      </c>
      <c r="E14" s="3">
        <f>B14*I6</f>
        <v>99.5</v>
      </c>
      <c r="F14" s="1">
        <v>8</v>
      </c>
      <c r="G14" s="1">
        <v>10</v>
      </c>
      <c r="H14" s="1">
        <v>11</v>
      </c>
      <c r="I14" s="1">
        <v>14</v>
      </c>
      <c r="J14" s="3">
        <f t="shared" si="0"/>
        <v>233.33800000000002</v>
      </c>
      <c r="M14" s="6">
        <v>0.2</v>
      </c>
      <c r="N14" s="6">
        <v>4</v>
      </c>
      <c r="O14" s="6">
        <v>6</v>
      </c>
      <c r="P14" s="6">
        <v>8</v>
      </c>
      <c r="Q14" s="6">
        <v>9</v>
      </c>
    </row>
    <row r="15" spans="1:26" ht="15.75" customHeight="1" x14ac:dyDescent="0.2">
      <c r="A15" s="1">
        <v>0.6</v>
      </c>
      <c r="B15" s="1">
        <f>A15*H7</f>
        <v>235.2</v>
      </c>
      <c r="C15" s="3">
        <f>B15*I4</f>
        <v>56.399999999999991</v>
      </c>
      <c r="D15" s="3">
        <f>B15*I5</f>
        <v>59.399999999999991</v>
      </c>
      <c r="E15" s="3">
        <f>B15*I6</f>
        <v>119.4</v>
      </c>
      <c r="F15" s="1">
        <v>9</v>
      </c>
      <c r="G15" s="1">
        <v>11</v>
      </c>
      <c r="H15" s="1">
        <v>15</v>
      </c>
      <c r="I15" s="1">
        <v>16</v>
      </c>
      <c r="J15" s="3">
        <f t="shared" si="0"/>
        <v>266.67200000000003</v>
      </c>
      <c r="M15" s="6">
        <v>0.3</v>
      </c>
      <c r="N15" s="6">
        <v>6</v>
      </c>
      <c r="O15" s="6">
        <v>7</v>
      </c>
      <c r="P15" s="6">
        <v>9</v>
      </c>
      <c r="Q15" s="6">
        <v>11</v>
      </c>
    </row>
    <row r="16" spans="1:26" ht="15.75" customHeight="1" x14ac:dyDescent="0.2">
      <c r="A16" s="1">
        <v>0.7</v>
      </c>
      <c r="B16" s="1">
        <f>A16*H7</f>
        <v>274.39999999999998</v>
      </c>
      <c r="C16" s="3">
        <f>B16*I4</f>
        <v>65.8</v>
      </c>
      <c r="D16" s="3">
        <f>B16*I5</f>
        <v>69.299999999999983</v>
      </c>
      <c r="E16" s="3">
        <f>B16*I6</f>
        <v>139.30000000000001</v>
      </c>
      <c r="F16" s="1">
        <v>11</v>
      </c>
      <c r="G16" s="1">
        <v>17</v>
      </c>
      <c r="H16" s="1">
        <v>18</v>
      </c>
      <c r="I16" s="1">
        <v>20</v>
      </c>
      <c r="J16" s="3">
        <f t="shared" si="0"/>
        <v>333.34000000000003</v>
      </c>
      <c r="M16" s="6">
        <v>0.4</v>
      </c>
      <c r="N16" s="6">
        <v>7</v>
      </c>
      <c r="O16" s="6">
        <v>9</v>
      </c>
      <c r="P16" s="6">
        <v>10</v>
      </c>
      <c r="Q16" s="6">
        <v>14</v>
      </c>
    </row>
    <row r="17" spans="1:17" ht="15.75" customHeight="1" x14ac:dyDescent="0.2">
      <c r="A17" s="1">
        <v>0.8</v>
      </c>
      <c r="B17" s="1">
        <f>A17*H7</f>
        <v>313.60000000000002</v>
      </c>
      <c r="C17" s="3">
        <f>B17*I4</f>
        <v>75.2</v>
      </c>
      <c r="D17" s="3">
        <f>B17*I5</f>
        <v>79.2</v>
      </c>
      <c r="E17" s="3">
        <f>B17*I6</f>
        <v>159.20000000000002</v>
      </c>
      <c r="F17" s="1">
        <v>14</v>
      </c>
      <c r="G17" s="1">
        <v>16</v>
      </c>
      <c r="H17" s="1">
        <v>17</v>
      </c>
      <c r="I17" s="1">
        <v>19</v>
      </c>
      <c r="J17" s="3">
        <f t="shared" si="0"/>
        <v>316.673</v>
      </c>
      <c r="M17" s="6">
        <v>0.5</v>
      </c>
      <c r="N17" s="6">
        <v>8</v>
      </c>
      <c r="O17" s="6">
        <v>10</v>
      </c>
      <c r="P17" s="6">
        <v>11</v>
      </c>
      <c r="Q17" s="6">
        <v>14</v>
      </c>
    </row>
    <row r="18" spans="1:17" ht="15.75" customHeight="1" x14ac:dyDescent="0.2">
      <c r="A18" s="1">
        <v>0.9</v>
      </c>
      <c r="B18" s="1">
        <f>A18*H7</f>
        <v>352.8</v>
      </c>
      <c r="C18" s="3">
        <f>B18*I4</f>
        <v>84.6</v>
      </c>
      <c r="D18" s="3">
        <f>B18*I5</f>
        <v>89.1</v>
      </c>
      <c r="E18" s="3">
        <f>B18*I6</f>
        <v>179.10000000000002</v>
      </c>
      <c r="F18" s="1">
        <v>16</v>
      </c>
      <c r="G18" s="1">
        <v>18</v>
      </c>
      <c r="H18" s="1">
        <v>20</v>
      </c>
      <c r="I18" s="1">
        <v>21</v>
      </c>
      <c r="J18" s="3">
        <f t="shared" si="0"/>
        <v>350.00700000000006</v>
      </c>
      <c r="M18" s="6">
        <v>0.6</v>
      </c>
      <c r="N18" s="6">
        <v>9</v>
      </c>
      <c r="O18" s="6">
        <v>11</v>
      </c>
      <c r="P18" s="6">
        <v>15</v>
      </c>
      <c r="Q18" s="6">
        <v>16</v>
      </c>
    </row>
    <row r="19" spans="1:17" ht="15.75" customHeight="1" x14ac:dyDescent="0.2">
      <c r="A19" s="1">
        <v>1</v>
      </c>
      <c r="B19" s="1">
        <f>A19*H7</f>
        <v>392</v>
      </c>
      <c r="C19" s="3">
        <f>B19*I4</f>
        <v>94</v>
      </c>
      <c r="D19" s="3">
        <f>B19*I5</f>
        <v>98.999999999999986</v>
      </c>
      <c r="E19" s="3">
        <f>B19*I6</f>
        <v>199</v>
      </c>
      <c r="F19" s="1">
        <v>19</v>
      </c>
      <c r="G19" s="1">
        <v>21</v>
      </c>
      <c r="H19" s="1">
        <v>22</v>
      </c>
      <c r="I19" s="1">
        <v>29</v>
      </c>
      <c r="J19" s="3">
        <f t="shared" si="0"/>
        <v>483.34300000000007</v>
      </c>
      <c r="M19" s="6">
        <v>0.7</v>
      </c>
      <c r="N19" s="6">
        <v>11</v>
      </c>
      <c r="O19" s="6">
        <v>17</v>
      </c>
      <c r="P19" s="6">
        <v>18</v>
      </c>
      <c r="Q19" s="6">
        <v>20</v>
      </c>
    </row>
    <row r="20" spans="1:17" ht="15.75" customHeight="1" x14ac:dyDescent="0.2">
      <c r="F20" s="3">
        <f t="shared" ref="F20:I20" si="1">AVERAGE(F9:F19)</f>
        <v>8.9090909090909083</v>
      </c>
      <c r="G20" s="3">
        <f t="shared" si="1"/>
        <v>11.181818181818182</v>
      </c>
      <c r="H20" s="3">
        <f t="shared" si="1"/>
        <v>12.727272727272727</v>
      </c>
      <c r="I20" s="3">
        <f t="shared" si="1"/>
        <v>15.181818181818182</v>
      </c>
      <c r="M20" s="6">
        <v>0.8</v>
      </c>
      <c r="N20" s="6">
        <v>14</v>
      </c>
      <c r="O20" s="6">
        <v>16</v>
      </c>
      <c r="P20" s="6">
        <v>17</v>
      </c>
      <c r="Q20" s="6">
        <v>19</v>
      </c>
    </row>
    <row r="21" spans="1:17" ht="15.75" customHeight="1" x14ac:dyDescent="0.2">
      <c r="M21" s="6">
        <v>0.9</v>
      </c>
      <c r="N21" s="6">
        <v>16</v>
      </c>
      <c r="O21" s="6">
        <v>18</v>
      </c>
      <c r="P21" s="6">
        <v>20</v>
      </c>
      <c r="Q21" s="6">
        <v>21</v>
      </c>
    </row>
    <row r="22" spans="1:17" ht="15.75" customHeight="1" x14ac:dyDescent="0.2">
      <c r="M22" s="6">
        <v>1</v>
      </c>
      <c r="N22" s="6">
        <v>19</v>
      </c>
      <c r="O22" s="6">
        <v>21</v>
      </c>
      <c r="P22" s="6">
        <v>22</v>
      </c>
      <c r="Q22" s="6">
        <v>29</v>
      </c>
    </row>
    <row r="75" spans="1:5" ht="12.6" x14ac:dyDescent="0.2">
      <c r="A75" s="2" t="s">
        <v>9</v>
      </c>
      <c r="B75" s="2" t="s">
        <v>22</v>
      </c>
      <c r="C75" s="2" t="s">
        <v>12</v>
      </c>
      <c r="D75" s="2" t="s">
        <v>13</v>
      </c>
      <c r="E75" s="2" t="s">
        <v>14</v>
      </c>
    </row>
    <row r="76" spans="1:5" ht="12.6" x14ac:dyDescent="0.2">
      <c r="A76" s="1">
        <v>0</v>
      </c>
      <c r="B76" s="1">
        <v>1</v>
      </c>
      <c r="C76" s="1">
        <v>3</v>
      </c>
      <c r="D76" s="1">
        <v>4</v>
      </c>
      <c r="E76" s="1">
        <v>6</v>
      </c>
    </row>
    <row r="77" spans="1:5" ht="12.6" x14ac:dyDescent="0.2">
      <c r="A77" s="1">
        <v>0.1</v>
      </c>
      <c r="B77" s="1">
        <v>7</v>
      </c>
      <c r="C77" s="1">
        <v>8</v>
      </c>
      <c r="D77" s="1">
        <v>10</v>
      </c>
      <c r="E77" s="1">
        <v>11</v>
      </c>
    </row>
    <row r="78" spans="1:5" ht="12.6" x14ac:dyDescent="0.2">
      <c r="A78" s="1">
        <v>0.2</v>
      </c>
      <c r="B78" s="1">
        <v>10</v>
      </c>
      <c r="C78" s="1">
        <v>14</v>
      </c>
      <c r="D78" s="1">
        <v>15</v>
      </c>
      <c r="E78" s="1">
        <v>17</v>
      </c>
    </row>
    <row r="79" spans="1:5" ht="12.6" x14ac:dyDescent="0.2">
      <c r="A79" s="1">
        <v>0.3</v>
      </c>
      <c r="B79" s="1">
        <v>17</v>
      </c>
      <c r="C79" s="1">
        <v>19</v>
      </c>
      <c r="D79" s="1">
        <v>21</v>
      </c>
      <c r="E79" s="1">
        <v>22</v>
      </c>
    </row>
    <row r="80" spans="1:5" ht="12.6" x14ac:dyDescent="0.2">
      <c r="A80" s="1">
        <v>0.4</v>
      </c>
      <c r="B80" s="1">
        <v>19</v>
      </c>
      <c r="C80" s="1">
        <v>21</v>
      </c>
      <c r="D80" s="1">
        <v>23</v>
      </c>
      <c r="E80" s="1">
        <v>29</v>
      </c>
    </row>
    <row r="81" spans="1:5" ht="12.6" x14ac:dyDescent="0.2">
      <c r="A81" s="1">
        <v>0.5</v>
      </c>
      <c r="B81" s="1">
        <v>22</v>
      </c>
      <c r="C81" s="1">
        <v>29</v>
      </c>
      <c r="D81" s="1">
        <v>44</v>
      </c>
      <c r="E81" s="1">
        <v>47</v>
      </c>
    </row>
    <row r="82" spans="1:5" ht="12.6" x14ac:dyDescent="0.2">
      <c r="A82" s="1">
        <v>0.6</v>
      </c>
      <c r="B82" s="1">
        <v>47</v>
      </c>
      <c r="C82" s="1">
        <v>55</v>
      </c>
      <c r="D82" s="1">
        <v>57</v>
      </c>
      <c r="E82" s="1">
        <v>59</v>
      </c>
    </row>
    <row r="83" spans="1:5" ht="12.6" x14ac:dyDescent="0.2">
      <c r="A83" s="1">
        <v>0.7</v>
      </c>
      <c r="B83" s="1">
        <v>57</v>
      </c>
      <c r="C83" s="1">
        <v>59</v>
      </c>
      <c r="D83" s="1">
        <v>91</v>
      </c>
      <c r="E83" s="1">
        <v>115</v>
      </c>
    </row>
    <row r="84" spans="1:5" ht="12.6" x14ac:dyDescent="0.2">
      <c r="A84" s="1">
        <v>0.8</v>
      </c>
      <c r="B84" s="1">
        <v>58</v>
      </c>
      <c r="C84" s="1">
        <v>92</v>
      </c>
      <c r="D84" s="1">
        <v>117</v>
      </c>
      <c r="E84" s="1">
        <v>118</v>
      </c>
    </row>
    <row r="85" spans="1:5" ht="12.6" x14ac:dyDescent="0.2">
      <c r="A85" s="1">
        <v>0.9</v>
      </c>
      <c r="B85" s="1">
        <v>118</v>
      </c>
      <c r="C85" s="1">
        <v>154</v>
      </c>
      <c r="D85" s="1">
        <v>179</v>
      </c>
      <c r="E85" s="1">
        <v>215</v>
      </c>
    </row>
    <row r="86" spans="1:5" ht="12.6" x14ac:dyDescent="0.2">
      <c r="A86" s="1">
        <v>1</v>
      </c>
      <c r="B86" s="1" t="s">
        <v>21</v>
      </c>
      <c r="C86" s="1" t="s">
        <v>21</v>
      </c>
      <c r="D86" s="1" t="s">
        <v>21</v>
      </c>
      <c r="E86" s="1" t="s">
        <v>21</v>
      </c>
    </row>
  </sheetData>
  <mergeCells count="2">
    <mergeCell ref="M10:M11"/>
    <mergeCell ref="N10:Q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86"/>
  <sheetViews>
    <sheetView workbookViewId="0"/>
  </sheetViews>
  <sheetFormatPr defaultColWidth="11.1796875" defaultRowHeight="15.75" customHeight="1" x14ac:dyDescent="0.2"/>
  <cols>
    <col min="1" max="2" width="19" customWidth="1"/>
  </cols>
  <sheetData>
    <row r="1" spans="1:26" ht="15.75" customHeight="1" x14ac:dyDescent="0.2">
      <c r="A1" s="1">
        <v>1</v>
      </c>
    </row>
    <row r="3" spans="1:26" ht="15.75" customHeight="1" x14ac:dyDescent="0.2">
      <c r="A3" s="1" t="s">
        <v>24</v>
      </c>
      <c r="G3" s="2" t="s">
        <v>1</v>
      </c>
      <c r="H3" s="2" t="s">
        <v>23</v>
      </c>
      <c r="I3" s="2" t="s">
        <v>2</v>
      </c>
    </row>
    <row r="4" spans="1:26" ht="15.75" customHeight="1" x14ac:dyDescent="0.2">
      <c r="A4" s="1" t="s">
        <v>3</v>
      </c>
      <c r="G4" s="1" t="s">
        <v>4</v>
      </c>
      <c r="H4" s="1">
        <v>94</v>
      </c>
      <c r="I4" s="3">
        <f>(H4/H7)</f>
        <v>0.23979591836734693</v>
      </c>
    </row>
    <row r="5" spans="1:26" ht="15.75" customHeight="1" x14ac:dyDescent="0.2">
      <c r="A5" s="1" t="s">
        <v>25</v>
      </c>
      <c r="B5" s="1"/>
      <c r="C5" s="1"/>
      <c r="D5" s="1"/>
      <c r="E5" s="1"/>
      <c r="G5" s="1" t="s">
        <v>6</v>
      </c>
      <c r="H5" s="1">
        <v>99</v>
      </c>
      <c r="I5" s="3">
        <f>(H5/H7)</f>
        <v>0.25255102040816324</v>
      </c>
    </row>
    <row r="6" spans="1:26" ht="15.75" customHeight="1" x14ac:dyDescent="0.2">
      <c r="A6" s="1"/>
      <c r="B6" s="1"/>
      <c r="C6" s="1"/>
      <c r="D6" s="1"/>
      <c r="E6" s="1"/>
      <c r="G6" s="1" t="s">
        <v>7</v>
      </c>
      <c r="H6" s="1">
        <v>199</v>
      </c>
      <c r="I6" s="3">
        <f>(H6/H7)</f>
        <v>0.50765306122448983</v>
      </c>
    </row>
    <row r="7" spans="1:26" ht="15.75" customHeight="1" x14ac:dyDescent="0.2">
      <c r="A7" s="1"/>
      <c r="B7" s="1"/>
      <c r="C7" s="1"/>
      <c r="D7" s="1"/>
      <c r="E7" s="1"/>
      <c r="G7" s="2" t="s">
        <v>8</v>
      </c>
      <c r="H7" s="2">
        <f>SUM(H4:H6)</f>
        <v>392</v>
      </c>
    </row>
    <row r="8" spans="1:26" ht="15.75" customHeight="1" x14ac:dyDescent="0.2">
      <c r="A8" s="2" t="s">
        <v>9</v>
      </c>
      <c r="B8" s="2" t="s">
        <v>10</v>
      </c>
      <c r="C8" s="2" t="s">
        <v>4</v>
      </c>
      <c r="D8" s="2" t="s">
        <v>6</v>
      </c>
      <c r="E8" s="2" t="s">
        <v>7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3</v>
      </c>
      <c r="H9" s="1">
        <v>4</v>
      </c>
      <c r="I9" s="1">
        <v>6</v>
      </c>
      <c r="J9" s="3">
        <f t="shared" ref="J9:J19" si="0">I9*16.667</f>
        <v>100.00200000000001</v>
      </c>
    </row>
    <row r="10" spans="1:26" ht="15.75" customHeight="1" x14ac:dyDescent="0.2">
      <c r="A10" s="1">
        <v>0.1</v>
      </c>
      <c r="B10" s="1">
        <f>A10*H7</f>
        <v>39.200000000000003</v>
      </c>
      <c r="C10" s="3">
        <f>B10*I4</f>
        <v>9.4</v>
      </c>
      <c r="D10" s="3">
        <f>B10*I5</f>
        <v>9.9</v>
      </c>
      <c r="E10" s="3">
        <f>B10*I6</f>
        <v>19.900000000000002</v>
      </c>
      <c r="F10" s="1">
        <v>2</v>
      </c>
      <c r="G10" s="1">
        <v>3</v>
      </c>
      <c r="H10" s="1">
        <v>5</v>
      </c>
      <c r="I10" s="1">
        <v>7</v>
      </c>
      <c r="J10" s="3">
        <f t="shared" si="0"/>
        <v>116.66900000000001</v>
      </c>
    </row>
    <row r="11" spans="1:26" ht="15.75" customHeight="1" x14ac:dyDescent="0.2">
      <c r="A11" s="1">
        <v>0.2</v>
      </c>
      <c r="B11" s="1">
        <f>A11*H7</f>
        <v>78.400000000000006</v>
      </c>
      <c r="C11" s="3">
        <f>B11*I4</f>
        <v>18.8</v>
      </c>
      <c r="D11" s="3">
        <f>B11*I5</f>
        <v>19.8</v>
      </c>
      <c r="E11" s="3">
        <f>B11*I6</f>
        <v>39.800000000000004</v>
      </c>
      <c r="F11" s="1">
        <v>2</v>
      </c>
      <c r="G11" s="1">
        <v>3</v>
      </c>
      <c r="H11" s="1">
        <v>5</v>
      </c>
      <c r="I11" s="1">
        <v>7</v>
      </c>
      <c r="J11" s="3">
        <f t="shared" si="0"/>
        <v>116.66900000000001</v>
      </c>
    </row>
    <row r="12" spans="1:26" ht="15.75" customHeight="1" x14ac:dyDescent="0.2">
      <c r="A12" s="1">
        <v>0.3</v>
      </c>
      <c r="B12" s="1">
        <f>A12*H7</f>
        <v>117.6</v>
      </c>
      <c r="C12" s="3">
        <f>B12*I4</f>
        <v>28.199999999999996</v>
      </c>
      <c r="D12" s="3">
        <f>B12*I5</f>
        <v>29.699999999999996</v>
      </c>
      <c r="E12" s="3">
        <f>B12*I6</f>
        <v>59.7</v>
      </c>
      <c r="F12" s="1">
        <v>2</v>
      </c>
      <c r="G12" s="1">
        <v>3</v>
      </c>
      <c r="H12" s="1">
        <v>5</v>
      </c>
      <c r="I12" s="1">
        <v>7</v>
      </c>
      <c r="J12" s="3">
        <f t="shared" si="0"/>
        <v>116.66900000000001</v>
      </c>
    </row>
    <row r="13" spans="1:26" ht="15.75" customHeight="1" x14ac:dyDescent="0.2">
      <c r="A13" s="1">
        <v>0.4</v>
      </c>
      <c r="B13" s="1">
        <f>A13*H7</f>
        <v>156.80000000000001</v>
      </c>
      <c r="C13" s="3">
        <f>B13*I4</f>
        <v>37.6</v>
      </c>
      <c r="D13" s="3">
        <f>B13*I5</f>
        <v>39.6</v>
      </c>
      <c r="E13" s="3">
        <f>B13*I6</f>
        <v>79.600000000000009</v>
      </c>
      <c r="F13" s="1">
        <v>2</v>
      </c>
      <c r="G13" s="1">
        <v>3</v>
      </c>
      <c r="H13" s="1">
        <v>5</v>
      </c>
      <c r="I13" s="1">
        <v>7</v>
      </c>
      <c r="J13" s="3">
        <f t="shared" si="0"/>
        <v>116.66900000000001</v>
      </c>
    </row>
    <row r="14" spans="1:26" ht="15.75" customHeight="1" x14ac:dyDescent="0.2">
      <c r="A14" s="1">
        <v>0.5</v>
      </c>
      <c r="B14" s="1">
        <f>A14*H7</f>
        <v>196</v>
      </c>
      <c r="C14" s="3">
        <f>B14*I4</f>
        <v>47</v>
      </c>
      <c r="D14" s="3">
        <f>B14*I5</f>
        <v>49.499999999999993</v>
      </c>
      <c r="E14" s="3">
        <f>B14*I6</f>
        <v>99.5</v>
      </c>
      <c r="F14" s="1">
        <v>2</v>
      </c>
      <c r="G14" s="1">
        <v>3</v>
      </c>
      <c r="H14" s="1">
        <v>5</v>
      </c>
      <c r="I14" s="1">
        <v>7</v>
      </c>
      <c r="J14" s="3">
        <f t="shared" si="0"/>
        <v>116.66900000000001</v>
      </c>
    </row>
    <row r="15" spans="1:26" ht="15.75" customHeight="1" x14ac:dyDescent="0.2">
      <c r="A15" s="1">
        <v>0.6</v>
      </c>
      <c r="B15" s="1">
        <f>A15*H7</f>
        <v>235.2</v>
      </c>
      <c r="C15" s="3">
        <f>B15*I4</f>
        <v>56.399999999999991</v>
      </c>
      <c r="D15" s="3">
        <f>B15*I5</f>
        <v>59.399999999999991</v>
      </c>
      <c r="E15" s="3">
        <f>B15*I6</f>
        <v>119.4</v>
      </c>
      <c r="F15" s="1">
        <v>2</v>
      </c>
      <c r="G15" s="1">
        <v>3</v>
      </c>
      <c r="H15" s="1">
        <v>5</v>
      </c>
      <c r="I15" s="1">
        <v>7</v>
      </c>
      <c r="J15" s="3">
        <f t="shared" si="0"/>
        <v>116.66900000000001</v>
      </c>
    </row>
    <row r="16" spans="1:26" ht="15.75" customHeight="1" x14ac:dyDescent="0.2">
      <c r="A16" s="1">
        <v>0.7</v>
      </c>
      <c r="B16" s="1">
        <f>A16*H7</f>
        <v>274.39999999999998</v>
      </c>
      <c r="C16" s="3">
        <f>B16*I4</f>
        <v>65.8</v>
      </c>
      <c r="D16" s="3">
        <f>B16*I5</f>
        <v>69.299999999999983</v>
      </c>
      <c r="E16" s="3">
        <f>B16*I6</f>
        <v>139.30000000000001</v>
      </c>
      <c r="F16" s="1">
        <v>2</v>
      </c>
      <c r="G16" s="1">
        <v>3</v>
      </c>
      <c r="H16" s="1">
        <v>5</v>
      </c>
      <c r="I16" s="1">
        <v>7</v>
      </c>
      <c r="J16" s="3">
        <f t="shared" si="0"/>
        <v>116.66900000000001</v>
      </c>
    </row>
    <row r="17" spans="1:10" ht="15.75" customHeight="1" x14ac:dyDescent="0.2">
      <c r="A17" s="1">
        <v>0.8</v>
      </c>
      <c r="B17" s="1">
        <f>A17*H7</f>
        <v>313.60000000000002</v>
      </c>
      <c r="C17" s="3">
        <f>B17*I4</f>
        <v>75.2</v>
      </c>
      <c r="D17" s="3">
        <f>B17*I5</f>
        <v>79.2</v>
      </c>
      <c r="E17" s="3">
        <f>B17*I6</f>
        <v>159.20000000000002</v>
      </c>
      <c r="F17" s="1">
        <v>2</v>
      </c>
      <c r="G17" s="1">
        <v>3</v>
      </c>
      <c r="H17" s="1">
        <v>5</v>
      </c>
      <c r="I17" s="1">
        <v>7</v>
      </c>
      <c r="J17" s="3">
        <f t="shared" si="0"/>
        <v>116.66900000000001</v>
      </c>
    </row>
    <row r="18" spans="1:10" ht="15.75" customHeight="1" x14ac:dyDescent="0.2">
      <c r="A18" s="1">
        <v>0.9</v>
      </c>
      <c r="B18" s="1">
        <f>A18*H7</f>
        <v>352.8</v>
      </c>
      <c r="C18" s="3">
        <f>B18*I4</f>
        <v>84.6</v>
      </c>
      <c r="D18" s="3">
        <f>B18*I5</f>
        <v>89.1</v>
      </c>
      <c r="E18" s="3">
        <f>B18*I6</f>
        <v>179.10000000000002</v>
      </c>
      <c r="F18" s="1">
        <v>2</v>
      </c>
      <c r="G18" s="1">
        <v>3</v>
      </c>
      <c r="H18" s="1">
        <v>5</v>
      </c>
      <c r="I18" s="1">
        <v>7</v>
      </c>
      <c r="J18" s="3">
        <f t="shared" si="0"/>
        <v>116.66900000000001</v>
      </c>
    </row>
    <row r="19" spans="1:10" ht="15.75" customHeight="1" x14ac:dyDescent="0.2">
      <c r="A19" s="1">
        <v>1</v>
      </c>
      <c r="B19" s="1">
        <f>A19*H7</f>
        <v>392</v>
      </c>
      <c r="C19" s="3">
        <f>B19*I4</f>
        <v>94</v>
      </c>
      <c r="D19" s="3">
        <f>B19*I5</f>
        <v>98.999999999999986</v>
      </c>
      <c r="E19" s="3">
        <f>B19*I6</f>
        <v>199</v>
      </c>
      <c r="F19" s="1">
        <v>2</v>
      </c>
      <c r="G19" s="1">
        <v>3</v>
      </c>
      <c r="H19" s="1">
        <v>5</v>
      </c>
      <c r="I19" s="1">
        <v>7</v>
      </c>
      <c r="J19" s="3">
        <f t="shared" si="0"/>
        <v>116.66900000000001</v>
      </c>
    </row>
    <row r="20" spans="1:10" x14ac:dyDescent="0.25">
      <c r="F20" s="7">
        <f t="shared" ref="F20:I20" si="1">AVERAGE(F9:F19)</f>
        <v>1.9090909090909092</v>
      </c>
      <c r="G20" s="7">
        <f t="shared" si="1"/>
        <v>3</v>
      </c>
      <c r="H20" s="7">
        <f t="shared" si="1"/>
        <v>4.9090909090909092</v>
      </c>
      <c r="I20" s="7">
        <f t="shared" si="1"/>
        <v>6.9090909090909092</v>
      </c>
    </row>
    <row r="75" spans="1:5" ht="12.6" x14ac:dyDescent="0.2">
      <c r="A75" s="2" t="s">
        <v>9</v>
      </c>
      <c r="B75" s="2" t="s">
        <v>22</v>
      </c>
      <c r="C75" s="2" t="s">
        <v>12</v>
      </c>
      <c r="D75" s="2" t="s">
        <v>13</v>
      </c>
      <c r="E75" s="2" t="s">
        <v>14</v>
      </c>
    </row>
    <row r="76" spans="1:5" ht="12.6" x14ac:dyDescent="0.2">
      <c r="A76" s="1">
        <v>0</v>
      </c>
      <c r="B76" s="1">
        <v>1</v>
      </c>
      <c r="C76" s="1">
        <v>3</v>
      </c>
      <c r="D76" s="1">
        <v>4</v>
      </c>
      <c r="E76" s="1">
        <v>6</v>
      </c>
    </row>
    <row r="77" spans="1:5" ht="12.6" x14ac:dyDescent="0.2">
      <c r="A77" s="1">
        <v>0.1</v>
      </c>
      <c r="B77" s="1">
        <v>7</v>
      </c>
      <c r="C77" s="1">
        <v>8</v>
      </c>
      <c r="D77" s="1">
        <v>10</v>
      </c>
      <c r="E77" s="1">
        <v>11</v>
      </c>
    </row>
    <row r="78" spans="1:5" ht="12.6" x14ac:dyDescent="0.2">
      <c r="A78" s="1">
        <v>0.2</v>
      </c>
      <c r="B78" s="1">
        <v>10</v>
      </c>
      <c r="C78" s="1">
        <v>14</v>
      </c>
      <c r="D78" s="1">
        <v>15</v>
      </c>
      <c r="E78" s="1">
        <v>17</v>
      </c>
    </row>
    <row r="79" spans="1:5" ht="12.6" x14ac:dyDescent="0.2">
      <c r="A79" s="1">
        <v>0.3</v>
      </c>
      <c r="B79" s="1">
        <v>17</v>
      </c>
      <c r="C79" s="1">
        <v>19</v>
      </c>
      <c r="D79" s="1">
        <v>21</v>
      </c>
      <c r="E79" s="1">
        <v>22</v>
      </c>
    </row>
    <row r="80" spans="1:5" ht="12.6" x14ac:dyDescent="0.2">
      <c r="A80" s="1">
        <v>0.4</v>
      </c>
      <c r="B80" s="1">
        <v>19</v>
      </c>
      <c r="C80" s="1">
        <v>21</v>
      </c>
      <c r="D80" s="1">
        <v>23</v>
      </c>
      <c r="E80" s="1">
        <v>29</v>
      </c>
    </row>
    <row r="81" spans="1:5" ht="12.6" x14ac:dyDescent="0.2">
      <c r="A81" s="1">
        <v>0.5</v>
      </c>
      <c r="B81" s="1">
        <v>22</v>
      </c>
      <c r="C81" s="1">
        <v>29</v>
      </c>
      <c r="D81" s="1">
        <v>44</v>
      </c>
      <c r="E81" s="1">
        <v>47</v>
      </c>
    </row>
    <row r="82" spans="1:5" ht="12.6" x14ac:dyDescent="0.2">
      <c r="A82" s="1">
        <v>0.6</v>
      </c>
      <c r="B82" s="1">
        <v>47</v>
      </c>
      <c r="C82" s="1">
        <v>55</v>
      </c>
      <c r="D82" s="1">
        <v>57</v>
      </c>
      <c r="E82" s="1">
        <v>59</v>
      </c>
    </row>
    <row r="83" spans="1:5" ht="12.6" x14ac:dyDescent="0.2">
      <c r="A83" s="1">
        <v>0.7</v>
      </c>
      <c r="B83" s="1">
        <v>57</v>
      </c>
      <c r="C83" s="1">
        <v>59</v>
      </c>
      <c r="D83" s="1">
        <v>91</v>
      </c>
      <c r="E83" s="1">
        <v>115</v>
      </c>
    </row>
    <row r="84" spans="1:5" ht="12.6" x14ac:dyDescent="0.2">
      <c r="A84" s="1">
        <v>0.8</v>
      </c>
      <c r="B84" s="1">
        <v>58</v>
      </c>
      <c r="C84" s="1">
        <v>92</v>
      </c>
      <c r="D84" s="1">
        <v>117</v>
      </c>
      <c r="E84" s="1">
        <v>118</v>
      </c>
    </row>
    <row r="85" spans="1:5" ht="12.6" x14ac:dyDescent="0.2">
      <c r="A85" s="1">
        <v>0.9</v>
      </c>
      <c r="B85" s="1">
        <v>118</v>
      </c>
      <c r="C85" s="1">
        <v>154</v>
      </c>
      <c r="D85" s="1">
        <v>179</v>
      </c>
      <c r="E85" s="1">
        <v>215</v>
      </c>
    </row>
    <row r="86" spans="1:5" ht="12.6" x14ac:dyDescent="0.2">
      <c r="A86" s="1">
        <v>1</v>
      </c>
      <c r="B86" s="1" t="s">
        <v>21</v>
      </c>
      <c r="C86" s="1" t="s">
        <v>21</v>
      </c>
      <c r="D86" s="1" t="s">
        <v>21</v>
      </c>
      <c r="E86" s="1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3:Z86"/>
  <sheetViews>
    <sheetView workbookViewId="0"/>
  </sheetViews>
  <sheetFormatPr defaultColWidth="11.1796875" defaultRowHeight="15.75" customHeight="1" x14ac:dyDescent="0.2"/>
  <cols>
    <col min="1" max="2" width="19" customWidth="1"/>
  </cols>
  <sheetData>
    <row r="3" spans="1:26" ht="15.75" customHeight="1" x14ac:dyDescent="0.2">
      <c r="A3" s="1" t="s">
        <v>26</v>
      </c>
      <c r="G3" s="2" t="s">
        <v>1</v>
      </c>
      <c r="H3" s="2" t="s">
        <v>23</v>
      </c>
      <c r="I3" s="2" t="s">
        <v>2</v>
      </c>
    </row>
    <row r="4" spans="1:26" ht="15.75" customHeight="1" x14ac:dyDescent="0.2">
      <c r="A4" s="1" t="s">
        <v>3</v>
      </c>
      <c r="G4" s="1" t="s">
        <v>4</v>
      </c>
      <c r="H4" s="1">
        <v>94</v>
      </c>
      <c r="I4" s="3">
        <f>(H4/H7)</f>
        <v>0.23979591836734693</v>
      </c>
    </row>
    <row r="5" spans="1:26" ht="15.75" customHeight="1" x14ac:dyDescent="0.2">
      <c r="A5" s="1" t="s">
        <v>5</v>
      </c>
      <c r="B5" s="1"/>
      <c r="C5" s="1"/>
      <c r="D5" s="1"/>
      <c r="E5" s="1"/>
      <c r="G5" s="1" t="s">
        <v>6</v>
      </c>
      <c r="H5" s="1">
        <v>99</v>
      </c>
      <c r="I5" s="3">
        <f>(H5/H7)</f>
        <v>0.25255102040816324</v>
      </c>
    </row>
    <row r="6" spans="1:26" ht="15.75" customHeight="1" x14ac:dyDescent="0.2">
      <c r="A6" s="1"/>
      <c r="B6" s="1"/>
      <c r="C6" s="1"/>
      <c r="D6" s="1"/>
      <c r="E6" s="1"/>
      <c r="G6" s="1" t="s">
        <v>7</v>
      </c>
      <c r="H6" s="1">
        <v>199</v>
      </c>
      <c r="I6" s="3">
        <f>(H6/H7)</f>
        <v>0.50765306122448983</v>
      </c>
    </row>
    <row r="7" spans="1:26" ht="15.75" customHeight="1" x14ac:dyDescent="0.2">
      <c r="A7" s="1"/>
      <c r="B7" s="1"/>
      <c r="C7" s="1"/>
      <c r="D7" s="1"/>
      <c r="E7" s="1"/>
      <c r="G7" s="2" t="s">
        <v>8</v>
      </c>
      <c r="H7" s="2">
        <f>SUM(H4:H6)</f>
        <v>392</v>
      </c>
    </row>
    <row r="8" spans="1:26" ht="15.75" customHeight="1" x14ac:dyDescent="0.2">
      <c r="A8" s="2" t="s">
        <v>9</v>
      </c>
      <c r="B8" s="2" t="s">
        <v>10</v>
      </c>
      <c r="C8" s="2" t="s">
        <v>4</v>
      </c>
      <c r="D8" s="2" t="s">
        <v>6</v>
      </c>
      <c r="E8" s="2" t="s">
        <v>7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3</v>
      </c>
      <c r="H9" s="1">
        <v>4</v>
      </c>
      <c r="I9" s="1">
        <v>6</v>
      </c>
      <c r="J9" s="3">
        <f t="shared" ref="J9:J19" si="0">I9*16.667</f>
        <v>100.00200000000001</v>
      </c>
    </row>
    <row r="10" spans="1:26" ht="15.75" customHeight="1" x14ac:dyDescent="0.2">
      <c r="A10" s="1">
        <v>0.1</v>
      </c>
      <c r="B10" s="1">
        <f>A10*H7</f>
        <v>39.200000000000003</v>
      </c>
      <c r="C10" s="3">
        <f>B10*I4</f>
        <v>9.4</v>
      </c>
      <c r="D10" s="3">
        <f>B10*I5</f>
        <v>9.9</v>
      </c>
      <c r="E10" s="3">
        <f>B10*I6</f>
        <v>19.900000000000002</v>
      </c>
      <c r="F10" s="1">
        <v>2</v>
      </c>
      <c r="G10" s="1">
        <v>4</v>
      </c>
      <c r="H10" s="1">
        <v>5</v>
      </c>
      <c r="I10" s="1">
        <v>7</v>
      </c>
      <c r="J10" s="3">
        <f t="shared" si="0"/>
        <v>116.66900000000001</v>
      </c>
    </row>
    <row r="11" spans="1:26" ht="15.75" customHeight="1" x14ac:dyDescent="0.2">
      <c r="A11" s="1">
        <v>0.2</v>
      </c>
      <c r="B11" s="1">
        <f>A11*H7</f>
        <v>78.400000000000006</v>
      </c>
      <c r="C11" s="3">
        <f>B11*I4</f>
        <v>18.8</v>
      </c>
      <c r="D11" s="3">
        <f>B11*I5</f>
        <v>19.8</v>
      </c>
      <c r="E11" s="3">
        <f>B11*I6</f>
        <v>39.800000000000004</v>
      </c>
      <c r="F11" s="1">
        <v>3</v>
      </c>
      <c r="G11" s="1">
        <v>4</v>
      </c>
      <c r="H11" s="1">
        <v>6</v>
      </c>
      <c r="I11" s="1">
        <v>8</v>
      </c>
      <c r="J11" s="3">
        <f t="shared" si="0"/>
        <v>133.33600000000001</v>
      </c>
    </row>
    <row r="12" spans="1:26" ht="15.75" customHeight="1" x14ac:dyDescent="0.2">
      <c r="A12" s="1">
        <v>0.3</v>
      </c>
      <c r="B12" s="1">
        <f>A12*H7</f>
        <v>117.6</v>
      </c>
      <c r="C12" s="3">
        <f>B12*I4</f>
        <v>28.199999999999996</v>
      </c>
      <c r="D12" s="3">
        <f>B12*I5</f>
        <v>29.699999999999996</v>
      </c>
      <c r="E12" s="3">
        <f>B12*I6</f>
        <v>59.7</v>
      </c>
      <c r="F12" s="1">
        <v>3</v>
      </c>
      <c r="G12" s="1">
        <v>5</v>
      </c>
      <c r="H12" s="1">
        <v>6</v>
      </c>
      <c r="I12" s="1">
        <v>8</v>
      </c>
      <c r="J12" s="3">
        <f t="shared" si="0"/>
        <v>133.33600000000001</v>
      </c>
    </row>
    <row r="13" spans="1:26" ht="15.75" customHeight="1" x14ac:dyDescent="0.2">
      <c r="A13" s="1">
        <v>0.4</v>
      </c>
      <c r="B13" s="1">
        <f>A13*H7</f>
        <v>156.80000000000001</v>
      </c>
      <c r="C13" s="3">
        <f>B13*I4</f>
        <v>37.6</v>
      </c>
      <c r="D13" s="3">
        <f>B13*I5</f>
        <v>39.6</v>
      </c>
      <c r="E13" s="3">
        <f>B13*I6</f>
        <v>79.600000000000009</v>
      </c>
      <c r="F13" s="1">
        <v>4</v>
      </c>
      <c r="G13" s="1">
        <v>5</v>
      </c>
      <c r="H13" s="1">
        <v>7</v>
      </c>
      <c r="I13" s="1">
        <v>9</v>
      </c>
      <c r="J13" s="3">
        <f t="shared" si="0"/>
        <v>150.00300000000001</v>
      </c>
    </row>
    <row r="14" spans="1:26" ht="15.75" customHeight="1" x14ac:dyDescent="0.2">
      <c r="A14" s="1">
        <v>0.5</v>
      </c>
      <c r="B14" s="1">
        <f>A14*H7</f>
        <v>196</v>
      </c>
      <c r="C14" s="3">
        <f>B14*I4</f>
        <v>47</v>
      </c>
      <c r="D14" s="3">
        <f>B14*I5</f>
        <v>49.499999999999993</v>
      </c>
      <c r="E14" s="3">
        <f>B14*I6</f>
        <v>99.5</v>
      </c>
      <c r="F14" s="1">
        <v>4</v>
      </c>
      <c r="G14" s="1">
        <v>6</v>
      </c>
      <c r="H14" s="1">
        <v>7</v>
      </c>
      <c r="I14" s="1">
        <v>9</v>
      </c>
      <c r="J14" s="3">
        <f t="shared" si="0"/>
        <v>150.00300000000001</v>
      </c>
    </row>
    <row r="15" spans="1:26" ht="15.75" customHeight="1" x14ac:dyDescent="0.2">
      <c r="A15" s="1">
        <v>0.6</v>
      </c>
      <c r="B15" s="1">
        <f>A15*H7</f>
        <v>235.2</v>
      </c>
      <c r="C15" s="3">
        <f>B15*I4</f>
        <v>56.399999999999991</v>
      </c>
      <c r="D15" s="3">
        <f>B15*I5</f>
        <v>59.399999999999991</v>
      </c>
      <c r="E15" s="3">
        <f>B15*I6</f>
        <v>119.4</v>
      </c>
      <c r="F15" s="1">
        <v>5</v>
      </c>
      <c r="G15" s="1">
        <v>6</v>
      </c>
      <c r="H15" s="1">
        <v>8</v>
      </c>
      <c r="I15" s="1">
        <v>10</v>
      </c>
      <c r="J15" s="3">
        <f t="shared" si="0"/>
        <v>166.67000000000002</v>
      </c>
    </row>
    <row r="16" spans="1:26" ht="15.75" customHeight="1" x14ac:dyDescent="0.2">
      <c r="A16" s="1">
        <v>0.7</v>
      </c>
      <c r="B16" s="1">
        <f>A16*H7</f>
        <v>274.39999999999998</v>
      </c>
      <c r="C16" s="3">
        <f>B16*I4</f>
        <v>65.8</v>
      </c>
      <c r="D16" s="3">
        <f>B16*I5</f>
        <v>69.299999999999983</v>
      </c>
      <c r="E16" s="3">
        <f>B16*I6</f>
        <v>139.30000000000001</v>
      </c>
      <c r="F16" s="1">
        <v>5</v>
      </c>
      <c r="G16" s="1">
        <v>7</v>
      </c>
      <c r="H16" s="1">
        <v>8</v>
      </c>
      <c r="I16" s="1">
        <v>10</v>
      </c>
      <c r="J16" s="3">
        <f t="shared" si="0"/>
        <v>166.67000000000002</v>
      </c>
    </row>
    <row r="17" spans="1:10" ht="15.75" customHeight="1" x14ac:dyDescent="0.2">
      <c r="A17" s="1">
        <v>0.8</v>
      </c>
      <c r="B17" s="1">
        <f>A17*H7</f>
        <v>313.60000000000002</v>
      </c>
      <c r="C17" s="3">
        <f>B17*I4</f>
        <v>75.2</v>
      </c>
      <c r="D17" s="3">
        <f>B17*I5</f>
        <v>79.2</v>
      </c>
      <c r="E17" s="3">
        <f>B17*I6</f>
        <v>159.20000000000002</v>
      </c>
      <c r="F17" s="1">
        <v>6</v>
      </c>
      <c r="G17" s="1">
        <v>7</v>
      </c>
      <c r="H17" s="1">
        <v>9</v>
      </c>
      <c r="I17" s="1">
        <v>11</v>
      </c>
      <c r="J17" s="3">
        <f t="shared" si="0"/>
        <v>183.33700000000002</v>
      </c>
    </row>
    <row r="18" spans="1:10" ht="15.75" customHeight="1" x14ac:dyDescent="0.2">
      <c r="A18" s="1">
        <v>0.9</v>
      </c>
      <c r="B18" s="1">
        <f>A18*H7</f>
        <v>352.8</v>
      </c>
      <c r="C18" s="3">
        <f>B18*I4</f>
        <v>84.6</v>
      </c>
      <c r="D18" s="3">
        <f>B18*I5</f>
        <v>89.1</v>
      </c>
      <c r="E18" s="3">
        <f>B18*I6</f>
        <v>179.10000000000002</v>
      </c>
      <c r="F18" s="1">
        <v>6</v>
      </c>
      <c r="G18" s="1">
        <v>8</v>
      </c>
      <c r="H18" s="1">
        <v>10</v>
      </c>
      <c r="I18" s="1">
        <v>11</v>
      </c>
      <c r="J18" s="3">
        <f t="shared" si="0"/>
        <v>183.33700000000002</v>
      </c>
    </row>
    <row r="19" spans="1:10" ht="15.75" customHeight="1" x14ac:dyDescent="0.2">
      <c r="A19" s="1">
        <v>1</v>
      </c>
      <c r="B19" s="1">
        <f>A19*H7</f>
        <v>392</v>
      </c>
      <c r="C19" s="3">
        <f>B19*I4</f>
        <v>94</v>
      </c>
      <c r="D19" s="3">
        <f>B19*I5</f>
        <v>98.999999999999986</v>
      </c>
      <c r="E19" s="3">
        <f>B19*I6</f>
        <v>199</v>
      </c>
      <c r="F19" s="1">
        <v>7</v>
      </c>
      <c r="G19" s="1">
        <v>8</v>
      </c>
      <c r="H19" s="1">
        <v>10</v>
      </c>
      <c r="I19" s="1">
        <v>17</v>
      </c>
      <c r="J19" s="3">
        <f t="shared" si="0"/>
        <v>283.33900000000006</v>
      </c>
    </row>
    <row r="20" spans="1:10" x14ac:dyDescent="0.25">
      <c r="F20" s="7">
        <f t="shared" ref="F20:I20" si="1">AVERAGE(F9:F19)</f>
        <v>4.1818181818181817</v>
      </c>
      <c r="G20" s="7">
        <f t="shared" si="1"/>
        <v>5.7272727272727275</v>
      </c>
      <c r="H20" s="7">
        <f t="shared" si="1"/>
        <v>7.2727272727272725</v>
      </c>
      <c r="I20" s="7">
        <f t="shared" si="1"/>
        <v>9.6363636363636367</v>
      </c>
    </row>
    <row r="75" spans="1:5" ht="12.6" x14ac:dyDescent="0.2">
      <c r="A75" s="2" t="s">
        <v>9</v>
      </c>
      <c r="B75" s="2" t="s">
        <v>22</v>
      </c>
      <c r="C75" s="2" t="s">
        <v>12</v>
      </c>
      <c r="D75" s="2" t="s">
        <v>13</v>
      </c>
      <c r="E75" s="2" t="s">
        <v>14</v>
      </c>
    </row>
    <row r="76" spans="1:5" ht="12.6" x14ac:dyDescent="0.2">
      <c r="A76" s="1">
        <v>0</v>
      </c>
      <c r="B76" s="1">
        <v>1</v>
      </c>
      <c r="C76" s="1">
        <v>3</v>
      </c>
      <c r="D76" s="1">
        <v>4</v>
      </c>
      <c r="E76" s="1">
        <v>6</v>
      </c>
    </row>
    <row r="77" spans="1:5" ht="12.6" x14ac:dyDescent="0.2">
      <c r="A77" s="1">
        <v>0.1</v>
      </c>
      <c r="B77" s="1">
        <v>7</v>
      </c>
      <c r="C77" s="1">
        <v>8</v>
      </c>
      <c r="D77" s="1">
        <v>10</v>
      </c>
      <c r="E77" s="1">
        <v>11</v>
      </c>
    </row>
    <row r="78" spans="1:5" ht="12.6" x14ac:dyDescent="0.2">
      <c r="A78" s="1">
        <v>0.2</v>
      </c>
      <c r="B78" s="1">
        <v>10</v>
      </c>
      <c r="C78" s="1">
        <v>14</v>
      </c>
      <c r="D78" s="1">
        <v>15</v>
      </c>
      <c r="E78" s="1">
        <v>17</v>
      </c>
    </row>
    <row r="79" spans="1:5" ht="12.6" x14ac:dyDescent="0.2">
      <c r="A79" s="1">
        <v>0.3</v>
      </c>
      <c r="B79" s="1">
        <v>17</v>
      </c>
      <c r="C79" s="1">
        <v>19</v>
      </c>
      <c r="D79" s="1">
        <v>21</v>
      </c>
      <c r="E79" s="1">
        <v>22</v>
      </c>
    </row>
    <row r="80" spans="1:5" ht="12.6" x14ac:dyDescent="0.2">
      <c r="A80" s="1">
        <v>0.4</v>
      </c>
      <c r="B80" s="1">
        <v>19</v>
      </c>
      <c r="C80" s="1">
        <v>21</v>
      </c>
      <c r="D80" s="1">
        <v>23</v>
      </c>
      <c r="E80" s="1">
        <v>29</v>
      </c>
    </row>
    <row r="81" spans="1:5" ht="12.6" x14ac:dyDescent="0.2">
      <c r="A81" s="1">
        <v>0.5</v>
      </c>
      <c r="B81" s="1">
        <v>22</v>
      </c>
      <c r="C81" s="1">
        <v>29</v>
      </c>
      <c r="D81" s="1">
        <v>44</v>
      </c>
      <c r="E81" s="1">
        <v>47</v>
      </c>
    </row>
    <row r="82" spans="1:5" ht="12.6" x14ac:dyDescent="0.2">
      <c r="A82" s="1">
        <v>0.6</v>
      </c>
      <c r="B82" s="1">
        <v>47</v>
      </c>
      <c r="C82" s="1">
        <v>55</v>
      </c>
      <c r="D82" s="1">
        <v>57</v>
      </c>
      <c r="E82" s="1">
        <v>59</v>
      </c>
    </row>
    <row r="83" spans="1:5" ht="12.6" x14ac:dyDescent="0.2">
      <c r="A83" s="1">
        <v>0.7</v>
      </c>
      <c r="B83" s="1">
        <v>57</v>
      </c>
      <c r="C83" s="1">
        <v>59</v>
      </c>
      <c r="D83" s="1">
        <v>91</v>
      </c>
      <c r="E83" s="1">
        <v>115</v>
      </c>
    </row>
    <row r="84" spans="1:5" ht="12.6" x14ac:dyDescent="0.2">
      <c r="A84" s="1">
        <v>0.8</v>
      </c>
      <c r="B84" s="1">
        <v>58</v>
      </c>
      <c r="C84" s="1">
        <v>92</v>
      </c>
      <c r="D84" s="1">
        <v>117</v>
      </c>
      <c r="E84" s="1">
        <v>118</v>
      </c>
    </row>
    <row r="85" spans="1:5" ht="12.6" x14ac:dyDescent="0.2">
      <c r="A85" s="1">
        <v>0.9</v>
      </c>
      <c r="B85" s="1">
        <v>118</v>
      </c>
      <c r="C85" s="1">
        <v>154</v>
      </c>
      <c r="D85" s="1">
        <v>179</v>
      </c>
      <c r="E85" s="1">
        <v>215</v>
      </c>
    </row>
    <row r="86" spans="1:5" ht="12.6" x14ac:dyDescent="0.2">
      <c r="A86" s="1">
        <v>1</v>
      </c>
      <c r="B86" s="1" t="s">
        <v>21</v>
      </c>
      <c r="C86" s="1" t="s">
        <v>21</v>
      </c>
      <c r="D86" s="1" t="s">
        <v>21</v>
      </c>
      <c r="E86" s="1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3:Z86"/>
  <sheetViews>
    <sheetView tabSelected="1" workbookViewId="0">
      <selection activeCell="C6" sqref="C6"/>
    </sheetView>
  </sheetViews>
  <sheetFormatPr defaultColWidth="11.1796875" defaultRowHeight="15.75" customHeight="1" x14ac:dyDescent="0.2"/>
  <cols>
    <col min="1" max="2" width="19" customWidth="1"/>
  </cols>
  <sheetData>
    <row r="3" spans="1:26" ht="15.75" customHeight="1" x14ac:dyDescent="0.2">
      <c r="A3" s="1" t="s">
        <v>27</v>
      </c>
      <c r="G3" s="2" t="s">
        <v>1</v>
      </c>
      <c r="H3" s="2" t="s">
        <v>23</v>
      </c>
      <c r="I3" s="2" t="s">
        <v>2</v>
      </c>
    </row>
    <row r="4" spans="1:26" ht="15.75" customHeight="1" x14ac:dyDescent="0.2">
      <c r="A4" s="1" t="s">
        <v>3</v>
      </c>
      <c r="G4" s="1" t="s">
        <v>4</v>
      </c>
      <c r="H4" s="1">
        <v>94</v>
      </c>
      <c r="I4" s="3">
        <f>(H4/H7)</f>
        <v>0.23979591836734693</v>
      </c>
    </row>
    <row r="5" spans="1:26" ht="15.75" customHeight="1" x14ac:dyDescent="0.2">
      <c r="A5" s="1" t="s">
        <v>5</v>
      </c>
      <c r="B5" s="1"/>
      <c r="C5" s="1"/>
      <c r="D5" s="1"/>
      <c r="E5" s="1"/>
      <c r="G5" s="1" t="s">
        <v>6</v>
      </c>
      <c r="H5" s="1">
        <v>99</v>
      </c>
      <c r="I5" s="3">
        <f>(H5/H7)</f>
        <v>0.25255102040816324</v>
      </c>
    </row>
    <row r="6" spans="1:26" ht="15.75" customHeight="1" x14ac:dyDescent="0.2">
      <c r="A6" s="1"/>
      <c r="B6" s="1"/>
      <c r="C6" s="1"/>
      <c r="D6" s="1"/>
      <c r="E6" s="1"/>
      <c r="G6" s="1" t="s">
        <v>7</v>
      </c>
      <c r="H6" s="1">
        <v>199</v>
      </c>
      <c r="I6" s="3">
        <f>(H6/H7)</f>
        <v>0.50765306122448983</v>
      </c>
    </row>
    <row r="7" spans="1:26" ht="15.75" customHeight="1" x14ac:dyDescent="0.2">
      <c r="A7" s="1"/>
      <c r="B7" s="1"/>
      <c r="C7" s="1"/>
      <c r="D7" s="1"/>
      <c r="E7" s="1"/>
      <c r="G7" s="2" t="s">
        <v>8</v>
      </c>
      <c r="H7" s="2">
        <f>SUM(H4:H6)</f>
        <v>392</v>
      </c>
    </row>
    <row r="8" spans="1:26" ht="15.75" customHeight="1" x14ac:dyDescent="0.2">
      <c r="A8" s="2" t="s">
        <v>9</v>
      </c>
      <c r="B8" s="2" t="s">
        <v>10</v>
      </c>
      <c r="C8" s="2" t="s">
        <v>4</v>
      </c>
      <c r="D8" s="2" t="s">
        <v>6</v>
      </c>
      <c r="E8" s="2" t="s">
        <v>7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5</v>
      </c>
      <c r="H9" s="1">
        <v>6</v>
      </c>
      <c r="I9" s="1">
        <v>8</v>
      </c>
      <c r="J9" s="3">
        <f t="shared" ref="J9:J19" si="0">I9*16.667</f>
        <v>133.33600000000001</v>
      </c>
    </row>
    <row r="10" spans="1:26" ht="15.75" customHeight="1" x14ac:dyDescent="0.2">
      <c r="A10" s="1">
        <v>0.1</v>
      </c>
      <c r="B10" s="1">
        <f>A10*H7</f>
        <v>39.200000000000003</v>
      </c>
      <c r="C10" s="3">
        <f>B10*I4</f>
        <v>9.4</v>
      </c>
      <c r="D10" s="3">
        <f>B10*I5</f>
        <v>9.9</v>
      </c>
      <c r="E10" s="3">
        <f>B10*I6</f>
        <v>19.900000000000002</v>
      </c>
      <c r="F10" s="1">
        <v>4</v>
      </c>
      <c r="G10" s="1">
        <v>5</v>
      </c>
      <c r="H10" s="1">
        <v>7</v>
      </c>
      <c r="I10" s="1">
        <v>9</v>
      </c>
      <c r="J10" s="3">
        <f t="shared" si="0"/>
        <v>150.00300000000001</v>
      </c>
    </row>
    <row r="11" spans="1:26" ht="15.75" customHeight="1" x14ac:dyDescent="0.2">
      <c r="A11" s="1">
        <v>0.2</v>
      </c>
      <c r="B11" s="1">
        <f>A11*H7</f>
        <v>78.400000000000006</v>
      </c>
      <c r="C11" s="3">
        <f>B11*I4</f>
        <v>18.8</v>
      </c>
      <c r="D11" s="3">
        <f>B11*I5</f>
        <v>19.8</v>
      </c>
      <c r="E11" s="3">
        <f>B11*I6</f>
        <v>39.800000000000004</v>
      </c>
      <c r="F11" s="1">
        <v>6</v>
      </c>
      <c r="G11" s="1">
        <v>8</v>
      </c>
      <c r="H11" s="1">
        <v>9</v>
      </c>
      <c r="I11" s="1">
        <v>11</v>
      </c>
      <c r="J11" s="3">
        <f t="shared" si="0"/>
        <v>183.33700000000002</v>
      </c>
    </row>
    <row r="12" spans="1:26" ht="15.75" customHeight="1" x14ac:dyDescent="0.2">
      <c r="A12" s="1">
        <v>0.3</v>
      </c>
      <c r="B12" s="1">
        <f>A12*H7</f>
        <v>117.6</v>
      </c>
      <c r="C12" s="3">
        <f>B12*I4</f>
        <v>28.199999999999996</v>
      </c>
      <c r="D12" s="3">
        <f>B12*I5</f>
        <v>29.699999999999996</v>
      </c>
      <c r="E12" s="3">
        <f>B12*I6</f>
        <v>59.7</v>
      </c>
      <c r="F12" s="1">
        <v>8</v>
      </c>
      <c r="G12" s="1">
        <v>10</v>
      </c>
      <c r="H12" s="1">
        <v>13</v>
      </c>
      <c r="I12" s="1">
        <v>15</v>
      </c>
      <c r="J12" s="3">
        <f t="shared" si="0"/>
        <v>250.00500000000002</v>
      </c>
    </row>
    <row r="13" spans="1:26" ht="15.75" customHeight="1" x14ac:dyDescent="0.2">
      <c r="A13" s="1">
        <v>0.4</v>
      </c>
      <c r="B13" s="1">
        <f>A13*H7</f>
        <v>156.80000000000001</v>
      </c>
      <c r="C13" s="3">
        <f>B13*I4</f>
        <v>37.6</v>
      </c>
      <c r="D13" s="3">
        <f>B13*I5</f>
        <v>39.6</v>
      </c>
      <c r="E13" s="3">
        <f>B13*I6</f>
        <v>79.600000000000009</v>
      </c>
      <c r="F13" s="1">
        <v>10</v>
      </c>
      <c r="G13" s="1">
        <v>14</v>
      </c>
      <c r="H13" s="1">
        <v>15</v>
      </c>
      <c r="I13" s="1">
        <v>17</v>
      </c>
      <c r="J13" s="3">
        <f t="shared" si="0"/>
        <v>283.33900000000006</v>
      </c>
    </row>
    <row r="14" spans="1:26" ht="15.75" customHeight="1" x14ac:dyDescent="0.2">
      <c r="A14" s="1">
        <v>0.5</v>
      </c>
      <c r="B14" s="1">
        <f>A14*H7</f>
        <v>196</v>
      </c>
      <c r="C14" s="3">
        <f>B14*I4</f>
        <v>47</v>
      </c>
      <c r="D14" s="3">
        <f>B14*I5</f>
        <v>49.499999999999993</v>
      </c>
      <c r="E14" s="3">
        <f>B14*I6</f>
        <v>99.5</v>
      </c>
      <c r="F14" s="1">
        <v>14</v>
      </c>
      <c r="G14" s="1">
        <v>16</v>
      </c>
      <c r="H14" s="1">
        <v>18</v>
      </c>
      <c r="I14" s="1">
        <v>19</v>
      </c>
      <c r="J14" s="3">
        <f t="shared" si="0"/>
        <v>316.673</v>
      </c>
    </row>
    <row r="15" spans="1:26" ht="15.75" customHeight="1" x14ac:dyDescent="0.2">
      <c r="A15" s="1">
        <v>0.6</v>
      </c>
      <c r="B15" s="1">
        <f>A15*H7</f>
        <v>235.2</v>
      </c>
      <c r="C15" s="3">
        <f>B15*I4</f>
        <v>56.399999999999991</v>
      </c>
      <c r="D15" s="3">
        <f>B15*I5</f>
        <v>59.399999999999991</v>
      </c>
      <c r="E15" s="3">
        <f>B15*I6</f>
        <v>119.4</v>
      </c>
      <c r="F15" s="1">
        <v>16</v>
      </c>
      <c r="G15" s="1">
        <v>18</v>
      </c>
      <c r="H15" s="1">
        <v>20</v>
      </c>
      <c r="I15" s="1">
        <v>22</v>
      </c>
      <c r="J15" s="3">
        <f t="shared" si="0"/>
        <v>366.67400000000004</v>
      </c>
    </row>
    <row r="16" spans="1:26" ht="15.75" customHeight="1" x14ac:dyDescent="0.2">
      <c r="A16" s="1">
        <v>0.7</v>
      </c>
      <c r="B16" s="1">
        <f>A16*H7</f>
        <v>274.39999999999998</v>
      </c>
      <c r="C16" s="3">
        <f>B16*I4</f>
        <v>65.8</v>
      </c>
      <c r="D16" s="3">
        <f>B16*I5</f>
        <v>69.299999999999983</v>
      </c>
      <c r="E16" s="3">
        <f>B16*I6</f>
        <v>139.30000000000001</v>
      </c>
      <c r="F16" s="1">
        <v>17</v>
      </c>
      <c r="G16" s="1">
        <v>19</v>
      </c>
      <c r="H16" s="1">
        <v>21</v>
      </c>
      <c r="I16" s="1">
        <v>22</v>
      </c>
      <c r="J16" s="3">
        <f t="shared" si="0"/>
        <v>366.67400000000004</v>
      </c>
    </row>
    <row r="17" spans="1:10" ht="15.75" customHeight="1" x14ac:dyDescent="0.2">
      <c r="A17" s="1">
        <v>0.8</v>
      </c>
      <c r="B17" s="1">
        <f>A17*H7</f>
        <v>313.60000000000002</v>
      </c>
      <c r="C17" s="3">
        <f>B17*I4</f>
        <v>75.2</v>
      </c>
      <c r="D17" s="3">
        <f>B17*I5</f>
        <v>79.2</v>
      </c>
      <c r="E17" s="3">
        <f>B17*I6</f>
        <v>159.20000000000002</v>
      </c>
      <c r="F17" s="1">
        <v>19</v>
      </c>
      <c r="G17" s="1">
        <v>21</v>
      </c>
      <c r="H17" s="1">
        <v>23</v>
      </c>
      <c r="I17" s="1">
        <v>28</v>
      </c>
      <c r="J17" s="3">
        <f t="shared" si="0"/>
        <v>466.67600000000004</v>
      </c>
    </row>
    <row r="18" spans="1:10" ht="15.75" customHeight="1" x14ac:dyDescent="0.2">
      <c r="A18" s="1">
        <v>0.9</v>
      </c>
      <c r="B18" s="1">
        <f>A18*H7</f>
        <v>352.8</v>
      </c>
      <c r="C18" s="3">
        <f>B18*I4</f>
        <v>84.6</v>
      </c>
      <c r="D18" s="3">
        <f>B18*I5</f>
        <v>89.1</v>
      </c>
      <c r="E18" s="3">
        <f>B18*I6</f>
        <v>179.10000000000002</v>
      </c>
      <c r="F18" s="1">
        <v>22</v>
      </c>
      <c r="G18" s="1">
        <v>23</v>
      </c>
      <c r="H18" s="1">
        <v>28</v>
      </c>
      <c r="I18" s="1">
        <v>30</v>
      </c>
      <c r="J18" s="3">
        <f t="shared" si="0"/>
        <v>500.01000000000005</v>
      </c>
    </row>
    <row r="19" spans="1:10" ht="15.75" customHeight="1" x14ac:dyDescent="0.2">
      <c r="A19" s="1">
        <v>1</v>
      </c>
      <c r="B19" s="1">
        <f>A19*H7</f>
        <v>392</v>
      </c>
      <c r="C19" s="3">
        <f>B19*I4</f>
        <v>94</v>
      </c>
      <c r="D19" s="3">
        <f>B19*I5</f>
        <v>98.999999999999986</v>
      </c>
      <c r="E19" s="3">
        <f>B19*I6</f>
        <v>199</v>
      </c>
      <c r="F19" s="1">
        <v>29</v>
      </c>
      <c r="G19" s="1">
        <v>53</v>
      </c>
      <c r="H19" s="1">
        <v>55</v>
      </c>
      <c r="I19" s="1">
        <v>56</v>
      </c>
      <c r="J19" s="3">
        <f t="shared" si="0"/>
        <v>933.35200000000009</v>
      </c>
    </row>
    <row r="20" spans="1:10" x14ac:dyDescent="0.25">
      <c r="F20" s="7">
        <f t="shared" ref="F20:I20" si="1">AVERAGE(F9:F19)</f>
        <v>13.272727272727273</v>
      </c>
      <c r="G20" s="7">
        <f t="shared" si="1"/>
        <v>17.454545454545453</v>
      </c>
      <c r="H20" s="7">
        <f t="shared" si="1"/>
        <v>19.545454545454547</v>
      </c>
      <c r="I20" s="7">
        <f t="shared" si="1"/>
        <v>21.545454545454547</v>
      </c>
    </row>
    <row r="75" spans="1:5" ht="12.6" x14ac:dyDescent="0.2">
      <c r="A75" s="2" t="s">
        <v>9</v>
      </c>
      <c r="B75" s="2" t="s">
        <v>22</v>
      </c>
      <c r="C75" s="2" t="s">
        <v>12</v>
      </c>
      <c r="D75" s="2" t="s">
        <v>13</v>
      </c>
      <c r="E75" s="2" t="s">
        <v>14</v>
      </c>
    </row>
    <row r="76" spans="1:5" ht="12.6" x14ac:dyDescent="0.2">
      <c r="A76" s="1">
        <v>0</v>
      </c>
      <c r="B76" s="1">
        <v>1</v>
      </c>
      <c r="C76" s="1">
        <v>3</v>
      </c>
      <c r="D76" s="1">
        <v>4</v>
      </c>
      <c r="E76" s="1">
        <v>6</v>
      </c>
    </row>
    <row r="77" spans="1:5" ht="12.6" x14ac:dyDescent="0.2">
      <c r="A77" s="1">
        <v>0.1</v>
      </c>
      <c r="B77" s="1">
        <v>7</v>
      </c>
      <c r="C77" s="1">
        <v>8</v>
      </c>
      <c r="D77" s="1">
        <v>10</v>
      </c>
      <c r="E77" s="1">
        <v>11</v>
      </c>
    </row>
    <row r="78" spans="1:5" ht="12.6" x14ac:dyDescent="0.2">
      <c r="A78" s="1">
        <v>0.2</v>
      </c>
      <c r="B78" s="1">
        <v>10</v>
      </c>
      <c r="C78" s="1">
        <v>14</v>
      </c>
      <c r="D78" s="1">
        <v>15</v>
      </c>
      <c r="E78" s="1">
        <v>17</v>
      </c>
    </row>
    <row r="79" spans="1:5" ht="12.6" x14ac:dyDescent="0.2">
      <c r="A79" s="1">
        <v>0.3</v>
      </c>
      <c r="B79" s="1">
        <v>17</v>
      </c>
      <c r="C79" s="1">
        <v>19</v>
      </c>
      <c r="D79" s="1">
        <v>21</v>
      </c>
      <c r="E79" s="1">
        <v>22</v>
      </c>
    </row>
    <row r="80" spans="1:5" ht="12.6" x14ac:dyDescent="0.2">
      <c r="A80" s="1">
        <v>0.4</v>
      </c>
      <c r="B80" s="1">
        <v>19</v>
      </c>
      <c r="C80" s="1">
        <v>21</v>
      </c>
      <c r="D80" s="1">
        <v>23</v>
      </c>
      <c r="E80" s="1">
        <v>29</v>
      </c>
    </row>
    <row r="81" spans="1:5" ht="12.6" x14ac:dyDescent="0.2">
      <c r="A81" s="1">
        <v>0.5</v>
      </c>
      <c r="B81" s="1">
        <v>22</v>
      </c>
      <c r="C81" s="1">
        <v>29</v>
      </c>
      <c r="D81" s="1">
        <v>44</v>
      </c>
      <c r="E81" s="1">
        <v>47</v>
      </c>
    </row>
    <row r="82" spans="1:5" ht="12.6" x14ac:dyDescent="0.2">
      <c r="A82" s="1">
        <v>0.6</v>
      </c>
      <c r="B82" s="1">
        <v>47</v>
      </c>
      <c r="C82" s="1">
        <v>55</v>
      </c>
      <c r="D82" s="1">
        <v>57</v>
      </c>
      <c r="E82" s="1">
        <v>59</v>
      </c>
    </row>
    <row r="83" spans="1:5" ht="12.6" x14ac:dyDescent="0.2">
      <c r="A83" s="1">
        <v>0.7</v>
      </c>
      <c r="B83" s="1">
        <v>57</v>
      </c>
      <c r="C83" s="1">
        <v>59</v>
      </c>
      <c r="D83" s="1">
        <v>91</v>
      </c>
      <c r="E83" s="1">
        <v>115</v>
      </c>
    </row>
    <row r="84" spans="1:5" ht="12.6" x14ac:dyDescent="0.2">
      <c r="A84" s="1">
        <v>0.8</v>
      </c>
      <c r="B84" s="1">
        <v>58</v>
      </c>
      <c r="C84" s="1">
        <v>92</v>
      </c>
      <c r="D84" s="1">
        <v>117</v>
      </c>
      <c r="E84" s="1">
        <v>118</v>
      </c>
    </row>
    <row r="85" spans="1:5" ht="12.6" x14ac:dyDescent="0.2">
      <c r="A85" s="1">
        <v>0.9</v>
      </c>
      <c r="B85" s="1">
        <v>118</v>
      </c>
      <c r="C85" s="1">
        <v>154</v>
      </c>
      <c r="D85" s="1">
        <v>179</v>
      </c>
      <c r="E85" s="1">
        <v>215</v>
      </c>
    </row>
    <row r="86" spans="1:5" ht="12.6" x14ac:dyDescent="0.2">
      <c r="A86" s="1">
        <v>1</v>
      </c>
      <c r="B86" s="1" t="s">
        <v>21</v>
      </c>
      <c r="C86" s="1" t="s">
        <v>21</v>
      </c>
      <c r="D86" s="1" t="s">
        <v>21</v>
      </c>
      <c r="E86" s="1" t="s">
        <v>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K5:O18"/>
  <sheetViews>
    <sheetView topLeftCell="D16" workbookViewId="0"/>
  </sheetViews>
  <sheetFormatPr defaultColWidth="11.1796875" defaultRowHeight="15.75" customHeight="1" x14ac:dyDescent="0.2"/>
  <sheetData>
    <row r="5" spans="11:15" ht="15.75" customHeight="1" x14ac:dyDescent="0.2"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</row>
    <row r="6" spans="11:15" ht="15.75" customHeight="1" x14ac:dyDescent="0.2">
      <c r="K6" s="1">
        <v>100</v>
      </c>
      <c r="L6" s="3">
        <f>AVERAGE('Exp2'!F9:F19)</f>
        <v>1.9090909090909092</v>
      </c>
      <c r="M6" s="3">
        <f>AVERAGE('Exp2'!G9:G19)</f>
        <v>3</v>
      </c>
      <c r="N6" s="3">
        <f>AVERAGE('Exp2'!H9:H19)</f>
        <v>4.9090909090909092</v>
      </c>
      <c r="O6" s="3">
        <f>AVERAGE('Exp2'!I9:I19)</f>
        <v>6.9090909090909092</v>
      </c>
    </row>
    <row r="7" spans="11:15" ht="15.75" customHeight="1" x14ac:dyDescent="0.2">
      <c r="K7" s="1">
        <v>400</v>
      </c>
      <c r="L7" s="3">
        <f>AVERAGE('Exp3'!F9:F19)</f>
        <v>4.1818181818181817</v>
      </c>
      <c r="M7" s="3">
        <f>AVERAGE('Exp3'!G9:G19)</f>
        <v>5.7272727272727275</v>
      </c>
      <c r="N7" s="3">
        <f>AVERAGE('Exp3'!H9:H19)</f>
        <v>7.2727272727272725</v>
      </c>
      <c r="O7" s="3">
        <f>AVERAGE('Exp3'!I9:I19)</f>
        <v>9.6363636363636367</v>
      </c>
    </row>
    <row r="8" spans="11:15" ht="15.75" customHeight="1" x14ac:dyDescent="0.2">
      <c r="K8" s="1">
        <v>600</v>
      </c>
      <c r="L8" s="3">
        <f>AVERAGE('Exp1'!F9:F19)</f>
        <v>8.9090909090909083</v>
      </c>
      <c r="M8" s="3">
        <f>AVERAGE('Exp1'!G9:G19)</f>
        <v>11.181818181818182</v>
      </c>
      <c r="N8" s="3">
        <f>AVERAGE('Exp1'!H9:H19)</f>
        <v>12.727272727272727</v>
      </c>
      <c r="O8" s="3">
        <f>AVERAGE('Exp1'!I9:I19)</f>
        <v>15.181818181818182</v>
      </c>
    </row>
    <row r="9" spans="11:15" ht="15.75" customHeight="1" x14ac:dyDescent="0.2">
      <c r="K9" s="1">
        <v>1200</v>
      </c>
      <c r="L9" s="3">
        <f>AVERAGE('Exp4'!F9:F19)</f>
        <v>13.272727272727273</v>
      </c>
      <c r="M9" s="3">
        <f>AVERAGE('Exp4'!G9:G19)</f>
        <v>17.454545454545453</v>
      </c>
      <c r="N9" s="3">
        <f>AVERAGE('Exp4'!H9:H19)</f>
        <v>19.545454545454547</v>
      </c>
      <c r="O9" s="3">
        <f>AVERAGE('Exp4'!I9:I19)</f>
        <v>21.545454545454547</v>
      </c>
    </row>
    <row r="13" spans="11:15" ht="15.75" customHeight="1" x14ac:dyDescent="0.2">
      <c r="K13" s="15" t="s">
        <v>33</v>
      </c>
      <c r="L13" s="16" t="s">
        <v>34</v>
      </c>
      <c r="M13" s="13"/>
      <c r="N13" s="13"/>
      <c r="O13" s="14"/>
    </row>
    <row r="14" spans="11:15" ht="15.75" customHeight="1" x14ac:dyDescent="0.2">
      <c r="K14" s="11"/>
      <c r="L14" s="8">
        <v>100</v>
      </c>
      <c r="M14" s="8">
        <v>400</v>
      </c>
      <c r="N14" s="8">
        <v>600</v>
      </c>
      <c r="O14" s="8">
        <v>1200</v>
      </c>
    </row>
    <row r="15" spans="11:15" ht="15.75" customHeight="1" x14ac:dyDescent="0.2">
      <c r="K15" s="8" t="s">
        <v>35</v>
      </c>
      <c r="L15" s="9">
        <f>AVERAGE('Exp2'!F9:F19)</f>
        <v>1.9090909090909092</v>
      </c>
      <c r="M15" s="9">
        <f>AVERAGE('Exp3'!F9:F19)</f>
        <v>4.1818181818181817</v>
      </c>
      <c r="N15" s="9">
        <f>AVERAGE('Exp1'!F9:F19)</f>
        <v>8.9090909090909083</v>
      </c>
      <c r="O15" s="9">
        <f>AVERAGE('Exp4'!F9:F19)</f>
        <v>13.272727272727273</v>
      </c>
    </row>
    <row r="16" spans="11:15" ht="15.75" customHeight="1" x14ac:dyDescent="0.2">
      <c r="K16" s="8" t="s">
        <v>30</v>
      </c>
      <c r="L16" s="9">
        <f>AVERAGE('Exp2'!G9:G19)</f>
        <v>3</v>
      </c>
      <c r="M16" s="9">
        <f>AVERAGE('Exp3'!G9:G19)</f>
        <v>5.7272727272727275</v>
      </c>
      <c r="N16" s="9">
        <f>AVERAGE('Exp1'!G9:G19)</f>
        <v>11.181818181818182</v>
      </c>
      <c r="O16" s="9">
        <f>AVERAGE('Exp4'!G9:G19)</f>
        <v>17.454545454545453</v>
      </c>
    </row>
    <row r="17" spans="11:15" ht="15.75" customHeight="1" x14ac:dyDescent="0.2">
      <c r="K17" s="8" t="s">
        <v>31</v>
      </c>
      <c r="L17" s="9">
        <f>AVERAGE('Exp2'!H9:H19)</f>
        <v>4.9090909090909092</v>
      </c>
      <c r="M17" s="9">
        <f>AVERAGE('Exp3'!H9:H19)</f>
        <v>7.2727272727272725</v>
      </c>
      <c r="N17" s="9">
        <f>AVERAGE('Exp1'!H9:H19)</f>
        <v>12.727272727272727</v>
      </c>
      <c r="O17" s="9">
        <f>AVERAGE('Exp4'!H9:H19)</f>
        <v>19.545454545454547</v>
      </c>
    </row>
    <row r="18" spans="11:15" ht="15.75" customHeight="1" x14ac:dyDescent="0.2">
      <c r="K18" s="8" t="s">
        <v>32</v>
      </c>
      <c r="L18" s="9">
        <f>AVERAGE('Exp2'!I9:I19)</f>
        <v>6.9090909090909092</v>
      </c>
      <c r="M18" s="9">
        <f>AVERAGE('Exp3'!I9:I19)</f>
        <v>9.6363636363636367</v>
      </c>
      <c r="N18" s="9">
        <f>AVERAGE('Exp1'!I9:I19)</f>
        <v>15.181818181818182</v>
      </c>
      <c r="O18" s="9">
        <f>AVERAGE('Exp4'!I9:I19)</f>
        <v>21.545454545454547</v>
      </c>
    </row>
  </sheetData>
  <mergeCells count="2">
    <mergeCell ref="K13:K14"/>
    <mergeCell ref="L13:O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Exp1</vt:lpstr>
      <vt:lpstr>Exp2</vt:lpstr>
      <vt:lpstr>Exp3</vt:lpstr>
      <vt:lpstr>Exp4</vt:lpstr>
      <vt:lpstr>Combining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 P</cp:lastModifiedBy>
  <dcterms:modified xsi:type="dcterms:W3CDTF">2022-05-11T22:18:04Z</dcterms:modified>
</cp:coreProperties>
</file>