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ithi\Documents\Stevens 3rd Sem\BIA 672\Assignment 2\"/>
    </mc:Choice>
  </mc:AlternateContent>
  <xr:revisionPtr revIDLastSave="0" documentId="13_ncr:1_{4E681B33-9A4E-4A54-A950-D063014DF356}" xr6:coauthVersionLast="45" xr6:coauthVersionMax="45" xr10:uidLastSave="{00000000-0000-0000-0000-000000000000}"/>
  <bookViews>
    <workbookView xWindow="-110" yWindow="-110" windowWidth="22780" windowHeight="14660" activeTab="3" xr2:uid="{00000000-000D-0000-FFFF-FFFF00000000}"/>
  </bookViews>
  <sheets>
    <sheet name="Conjoint_Analysis" sheetId="2" r:id="rId1"/>
    <sheet name="HW02_conjoint_data" sheetId="1" r:id="rId2"/>
    <sheet name="Working Sheet" sheetId="3" r:id="rId3"/>
    <sheet name="Tradeoff" sheetId="4" r:id="rId4"/>
    <sheet name="Market Share" sheetId="5" r:id="rId5"/>
    <sheet name="Attribute Import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" i="4" l="1"/>
  <c r="I13" i="6"/>
  <c r="I11" i="6"/>
  <c r="I9" i="6"/>
  <c r="G11" i="6"/>
  <c r="H13" i="6"/>
  <c r="H11" i="6"/>
  <c r="H9" i="6"/>
  <c r="I7" i="6"/>
  <c r="H7" i="6"/>
  <c r="G7" i="6"/>
  <c r="H43" i="5"/>
  <c r="K43" i="5" s="1"/>
  <c r="H40" i="5"/>
  <c r="K40" i="5" s="1"/>
  <c r="H37" i="5"/>
  <c r="K37" i="5" s="1"/>
  <c r="H28" i="5"/>
  <c r="K28" i="5" s="1"/>
  <c r="H25" i="5"/>
  <c r="K25" i="5" s="1"/>
  <c r="H22" i="5"/>
  <c r="K22" i="5" s="1"/>
  <c r="M14" i="5"/>
  <c r="M11" i="5"/>
  <c r="M8" i="5"/>
  <c r="K14" i="5"/>
  <c r="K11" i="5"/>
  <c r="K8" i="5"/>
  <c r="H14" i="5"/>
  <c r="H11" i="5"/>
  <c r="H8" i="5"/>
  <c r="H29" i="4"/>
  <c r="N25" i="4" s="1"/>
  <c r="H24" i="4"/>
  <c r="O14" i="4"/>
  <c r="N9" i="4"/>
  <c r="H13" i="4"/>
  <c r="H8" i="4"/>
  <c r="M40" i="5" l="1"/>
  <c r="M37" i="5"/>
  <c r="M43" i="5"/>
  <c r="M28" i="5"/>
  <c r="M22" i="5"/>
  <c r="M25" i="5"/>
  <c r="O8" i="2"/>
  <c r="O9" i="2" s="1"/>
  <c r="N8" i="2"/>
  <c r="N9" i="2" s="1"/>
  <c r="M8" i="2"/>
  <c r="M9" i="2" s="1"/>
  <c r="L8" i="2"/>
  <c r="L9" i="2" s="1"/>
  <c r="K8" i="2"/>
  <c r="K9" i="2" s="1"/>
</calcChain>
</file>

<file path=xl/sharedStrings.xml><?xml version="1.0" encoding="utf-8"?>
<sst xmlns="http://schemas.openxmlformats.org/spreadsheetml/2006/main" count="363" uniqueCount="76">
  <si>
    <t>Brand</t>
  </si>
  <si>
    <t>Screen</t>
  </si>
  <si>
    <t>Memory</t>
  </si>
  <si>
    <t>price</t>
  </si>
  <si>
    <t>rating</t>
  </si>
  <si>
    <t>Del</t>
  </si>
  <si>
    <t>14 inch</t>
  </si>
  <si>
    <t>2 GB</t>
  </si>
  <si>
    <t>4 GB</t>
  </si>
  <si>
    <t>6 GB</t>
  </si>
  <si>
    <t>8 GB</t>
  </si>
  <si>
    <t>15.6 inch</t>
  </si>
  <si>
    <t>HP</t>
  </si>
  <si>
    <t>MAC</t>
  </si>
  <si>
    <t>Utilities Table Based on the Usual Degrees of Freedom</t>
  </si>
  <si>
    <t>Label</t>
  </si>
  <si>
    <t>Utility</t>
  </si>
  <si>
    <t>Standard</t>
  </si>
  <si>
    <t>Error</t>
  </si>
  <si>
    <t>Importance</t>
  </si>
  <si>
    <t>Variable</t>
  </si>
  <si>
    <t>Intercept</t>
  </si>
  <si>
    <t>Brand Del</t>
  </si>
  <si>
    <t>Class.BrandDel</t>
  </si>
  <si>
    <t>Brand HP</t>
  </si>
  <si>
    <t>Class.BrandHP</t>
  </si>
  <si>
    <t>Brand MAC</t>
  </si>
  <si>
    <t>Class.BrandMAC</t>
  </si>
  <si>
    <t>Screen 14 inch</t>
  </si>
  <si>
    <t>Class.Screen14_inch</t>
  </si>
  <si>
    <t>Screen 15.6 inch</t>
  </si>
  <si>
    <t>Class.Screen15_6_inch</t>
  </si>
  <si>
    <t>Memory 2 GB</t>
  </si>
  <si>
    <t>Class.Memory2_GB</t>
  </si>
  <si>
    <t>Memory 4 GB</t>
  </si>
  <si>
    <t>Class.Memory4_GB</t>
  </si>
  <si>
    <t>Memory 6 GB</t>
  </si>
  <si>
    <t>Class.Memory6_GB</t>
  </si>
  <si>
    <t>Memory 8 GB</t>
  </si>
  <si>
    <t>Class.Memory8_GB</t>
  </si>
  <si>
    <t>price 400</t>
  </si>
  <si>
    <t>Class.price400</t>
  </si>
  <si>
    <t>price 450</t>
  </si>
  <si>
    <t>Class.price450</t>
  </si>
  <si>
    <t>price 500</t>
  </si>
  <si>
    <t>Class.price500</t>
  </si>
  <si>
    <t>Attribute</t>
  </si>
  <si>
    <t>DELL</t>
  </si>
  <si>
    <t>Price</t>
  </si>
  <si>
    <t>Price &amp; Memory Tradeoff</t>
  </si>
  <si>
    <t xml:space="preserve">Product 1 </t>
  </si>
  <si>
    <t>Dell</t>
  </si>
  <si>
    <t>Total</t>
  </si>
  <si>
    <t>Product 2</t>
  </si>
  <si>
    <t>Adjusting on Price to have same  Utility</t>
  </si>
  <si>
    <t>Difference between Utility</t>
  </si>
  <si>
    <t>P2-P1</t>
  </si>
  <si>
    <t xml:space="preserve">Adding price  to product P1 </t>
  </si>
  <si>
    <t>Remaining  Utility to be increased = 1.25 + 0.25</t>
  </si>
  <si>
    <t>400+(0.25/1.25-0)*50</t>
  </si>
  <si>
    <t>Adjusting on Memory to have same  Utility</t>
  </si>
  <si>
    <t xml:space="preserve">Adding Memory  to product P1 </t>
  </si>
  <si>
    <t>14 INCH</t>
  </si>
  <si>
    <t>DEL</t>
  </si>
  <si>
    <t>e^(total)</t>
  </si>
  <si>
    <t>e^(utility)/(SUM of all attributes  e^(utility))</t>
  </si>
  <si>
    <t>Products Combinations</t>
  </si>
  <si>
    <t>15.6 INCH</t>
  </si>
  <si>
    <t>Max(Utility)-Min(Utility)</t>
  </si>
  <si>
    <t>1+1</t>
  </si>
  <si>
    <t>∑Max(Utility)- Min(Utility)</t>
  </si>
  <si>
    <t>(1+1)+(0.25+0.25)+(1.0833+1.0833)+(1.25+1.25)</t>
  </si>
  <si>
    <t>0.25+0.25</t>
  </si>
  <si>
    <t>1.25+1.25</t>
  </si>
  <si>
    <t>4+((0.25/(0.4167+0.4167))*2)</t>
  </si>
  <si>
    <t>or 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</si>
</sst>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8" fontId="0" fillId="0" borderId="0" xfId="0" applyNumberFormat="1"/>
    <xf numFmtId="0" fontId="18" fillId="0" borderId="0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9" fillId="0" borderId="0" xfId="0" applyFont="1" applyBorder="1" applyAlignment="1">
      <alignment vertical="top" wrapText="1"/>
    </xf>
    <xf numFmtId="0" fontId="18" fillId="0" borderId="14" xfId="0" applyFont="1" applyBorder="1" applyAlignment="1">
      <alignment horizontal="center" vertical="top" wrapText="1"/>
    </xf>
    <xf numFmtId="0" fontId="19" fillId="0" borderId="0" xfId="0" applyFont="1" applyBorder="1" applyAlignment="1">
      <alignment vertical="top"/>
    </xf>
    <xf numFmtId="0" fontId="18" fillId="0" borderId="15" xfId="0" applyFont="1" applyBorder="1" applyAlignment="1">
      <alignment horizontal="center" vertical="top" wrapText="1"/>
    </xf>
    <xf numFmtId="0" fontId="19" fillId="0" borderId="16" xfId="0" applyFont="1" applyBorder="1" applyAlignment="1">
      <alignment vertical="top"/>
    </xf>
    <xf numFmtId="0" fontId="19" fillId="0" borderId="16" xfId="0" applyFont="1" applyBorder="1" applyAlignment="1">
      <alignment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19" fillId="0" borderId="18" xfId="0" applyFont="1" applyBorder="1" applyAlignment="1">
      <alignment vertical="top"/>
    </xf>
    <xf numFmtId="0" fontId="19" fillId="0" borderId="18" xfId="0" applyFont="1" applyBorder="1" applyAlignment="1">
      <alignment vertical="top" wrapText="1"/>
    </xf>
    <xf numFmtId="6" fontId="0" fillId="0" borderId="18" xfId="0" applyNumberForma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8" xfId="0" applyFont="1" applyBorder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19" fillId="33" borderId="18" xfId="0" applyFont="1" applyFill="1" applyBorder="1" applyAlignment="1">
      <alignment vertical="top"/>
    </xf>
    <xf numFmtId="0" fontId="19" fillId="33" borderId="18" xfId="0" applyFont="1" applyFill="1" applyBorder="1" applyAlignment="1">
      <alignment vertical="top" wrapText="1"/>
    </xf>
    <xf numFmtId="0" fontId="16" fillId="33" borderId="0" xfId="0" applyFont="1" applyFill="1"/>
    <xf numFmtId="44" fontId="16" fillId="34" borderId="0" xfId="42" applyFont="1" applyFill="1"/>
    <xf numFmtId="0" fontId="0" fillId="33" borderId="18" xfId="0" applyFill="1" applyBorder="1"/>
    <xf numFmtId="6" fontId="0" fillId="33" borderId="18" xfId="0" applyNumberFormat="1" applyFill="1" applyBorder="1"/>
    <xf numFmtId="0" fontId="14" fillId="33" borderId="0" xfId="0" applyFont="1" applyFill="1"/>
    <xf numFmtId="0" fontId="20" fillId="33" borderId="0" xfId="0" applyFont="1" applyFill="1"/>
    <xf numFmtId="0" fontId="0" fillId="35" borderId="0" xfId="0" applyFill="1"/>
    <xf numFmtId="0" fontId="16" fillId="35" borderId="0" xfId="0" applyFont="1" applyFill="1"/>
    <xf numFmtId="0" fontId="21" fillId="35" borderId="0" xfId="0" applyFont="1" applyFill="1"/>
    <xf numFmtId="2" fontId="16" fillId="34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0"/>
  <sheetViews>
    <sheetView topLeftCell="B1" workbookViewId="0">
      <selection activeCell="D14" sqref="D14:D20"/>
    </sheetView>
  </sheetViews>
  <sheetFormatPr defaultRowHeight="14.5" x14ac:dyDescent="0.35"/>
  <cols>
    <col min="3" max="3" width="17.54296875" customWidth="1"/>
    <col min="5" max="5" width="11.90625" customWidth="1"/>
    <col min="6" max="6" width="14.6328125" customWidth="1"/>
    <col min="7" max="7" width="20.81640625" customWidth="1"/>
  </cols>
  <sheetData>
    <row r="3" spans="3:15" ht="15" thickBot="1" x14ac:dyDescent="0.4"/>
    <row r="4" spans="3:15" ht="25.25" customHeight="1" x14ac:dyDescent="0.35">
      <c r="C4" s="11" t="s">
        <v>14</v>
      </c>
      <c r="D4" s="12"/>
      <c r="E4" s="12"/>
      <c r="F4" s="12"/>
      <c r="G4" s="13"/>
    </row>
    <row r="5" spans="3:15" ht="25.25" customHeight="1" x14ac:dyDescent="0.35">
      <c r="C5" s="14" t="s">
        <v>15</v>
      </c>
      <c r="D5" s="15" t="s">
        <v>16</v>
      </c>
      <c r="E5" s="2" t="s">
        <v>17</v>
      </c>
      <c r="F5" s="2" t="s">
        <v>19</v>
      </c>
      <c r="G5" s="16" t="s">
        <v>20</v>
      </c>
    </row>
    <row r="6" spans="3:15" ht="25.25" customHeight="1" x14ac:dyDescent="0.35">
      <c r="C6" s="14"/>
      <c r="D6" s="15"/>
      <c r="E6" s="2" t="s">
        <v>18</v>
      </c>
      <c r="F6" s="2"/>
      <c r="G6" s="16"/>
    </row>
    <row r="7" spans="3:15" ht="25.25" customHeight="1" x14ac:dyDescent="0.35">
      <c r="C7" s="14"/>
      <c r="D7" s="15"/>
      <c r="E7" s="2"/>
      <c r="F7" s="2"/>
      <c r="G7" s="16"/>
    </row>
    <row r="8" spans="3:15" ht="25.25" customHeight="1" x14ac:dyDescent="0.35">
      <c r="C8" s="3" t="s">
        <v>21</v>
      </c>
      <c r="D8" s="4">
        <v>6.75</v>
      </c>
      <c r="E8" s="4">
        <v>3.4819999999999997E-2</v>
      </c>
      <c r="F8" s="4"/>
      <c r="G8" s="5" t="s">
        <v>21</v>
      </c>
      <c r="K8">
        <f>D11-D9</f>
        <v>2</v>
      </c>
      <c r="L8">
        <f>D13-D12</f>
        <v>0.5</v>
      </c>
      <c r="M8">
        <f>D17-D14</f>
        <v>2.1665999999999999</v>
      </c>
      <c r="N8">
        <f>D18-D20</f>
        <v>2.5</v>
      </c>
      <c r="O8">
        <f>SUM(K8:N8)</f>
        <v>7.1665999999999999</v>
      </c>
    </row>
    <row r="9" spans="3:15" ht="25.25" customHeight="1" x14ac:dyDescent="0.35">
      <c r="C9" s="3" t="s">
        <v>22</v>
      </c>
      <c r="D9" s="6">
        <v>-1</v>
      </c>
      <c r="E9" s="4">
        <v>4.9239999999999999E-2</v>
      </c>
      <c r="F9" s="4">
        <v>27.907</v>
      </c>
      <c r="G9" s="5" t="s">
        <v>23</v>
      </c>
      <c r="K9">
        <f>K8/$O$8</f>
        <v>0.27907236346384617</v>
      </c>
      <c r="L9">
        <f t="shared" ref="L9:O9" si="0">L8/$O$8</f>
        <v>6.9768090865961543E-2</v>
      </c>
      <c r="M9">
        <f t="shared" si="0"/>
        <v>0.30231909134038454</v>
      </c>
      <c r="N9">
        <f t="shared" si="0"/>
        <v>0.3488404543298077</v>
      </c>
      <c r="O9">
        <f t="shared" si="0"/>
        <v>1</v>
      </c>
    </row>
    <row r="10" spans="3:15" ht="25.25" customHeight="1" x14ac:dyDescent="0.35">
      <c r="C10" s="3" t="s">
        <v>24</v>
      </c>
      <c r="D10" s="6">
        <v>0</v>
      </c>
      <c r="E10" s="4">
        <v>4.9239999999999999E-2</v>
      </c>
      <c r="F10" s="4"/>
      <c r="G10" s="5" t="s">
        <v>25</v>
      </c>
    </row>
    <row r="11" spans="3:15" ht="25.25" customHeight="1" x14ac:dyDescent="0.35">
      <c r="C11" s="3" t="s">
        <v>26</v>
      </c>
      <c r="D11" s="4">
        <v>1</v>
      </c>
      <c r="E11" s="4">
        <v>4.9239999999999999E-2</v>
      </c>
      <c r="F11" s="4"/>
      <c r="G11" s="5" t="s">
        <v>27</v>
      </c>
    </row>
    <row r="12" spans="3:15" ht="25.25" customHeight="1" x14ac:dyDescent="0.35">
      <c r="C12" s="3" t="s">
        <v>28</v>
      </c>
      <c r="D12" s="6">
        <v>-0.25</v>
      </c>
      <c r="E12" s="4">
        <v>3.4819999999999997E-2</v>
      </c>
      <c r="F12" s="4">
        <v>6.9770000000000003</v>
      </c>
      <c r="G12" s="5" t="s">
        <v>29</v>
      </c>
    </row>
    <row r="13" spans="3:15" ht="25.25" customHeight="1" x14ac:dyDescent="0.35">
      <c r="C13" s="3" t="s">
        <v>30</v>
      </c>
      <c r="D13" s="4">
        <v>0.25</v>
      </c>
      <c r="E13" s="4">
        <v>3.4819999999999997E-2</v>
      </c>
      <c r="F13" s="4"/>
      <c r="G13" s="5" t="s">
        <v>31</v>
      </c>
    </row>
    <row r="14" spans="3:15" ht="25.25" customHeight="1" x14ac:dyDescent="0.35">
      <c r="C14" s="3" t="s">
        <v>32</v>
      </c>
      <c r="D14" s="6">
        <v>-1.0832999999999999</v>
      </c>
      <c r="E14" s="4">
        <v>6.0310000000000002E-2</v>
      </c>
      <c r="F14" s="4">
        <v>30.233000000000001</v>
      </c>
      <c r="G14" s="5" t="s">
        <v>33</v>
      </c>
    </row>
    <row r="15" spans="3:15" ht="25.25" customHeight="1" x14ac:dyDescent="0.35">
      <c r="C15" s="3" t="s">
        <v>34</v>
      </c>
      <c r="D15" s="6">
        <v>-0.41670000000000001</v>
      </c>
      <c r="E15" s="4">
        <v>6.0310000000000002E-2</v>
      </c>
      <c r="F15" s="4"/>
      <c r="G15" s="5" t="s">
        <v>35</v>
      </c>
    </row>
    <row r="16" spans="3:15" ht="25.25" customHeight="1" x14ac:dyDescent="0.35">
      <c r="C16" s="3" t="s">
        <v>36</v>
      </c>
      <c r="D16" s="4">
        <v>0.41670000000000001</v>
      </c>
      <c r="E16" s="4">
        <v>6.0310000000000002E-2</v>
      </c>
      <c r="F16" s="4"/>
      <c r="G16" s="5" t="s">
        <v>37</v>
      </c>
    </row>
    <row r="17" spans="3:7" ht="25.25" customHeight="1" x14ac:dyDescent="0.35">
      <c r="C17" s="3" t="s">
        <v>38</v>
      </c>
      <c r="D17" s="4">
        <v>1.0832999999999999</v>
      </c>
      <c r="E17" s="4">
        <v>6.0310000000000002E-2</v>
      </c>
      <c r="F17" s="4"/>
      <c r="G17" s="5" t="s">
        <v>39</v>
      </c>
    </row>
    <row r="18" spans="3:7" ht="25.25" customHeight="1" x14ac:dyDescent="0.35">
      <c r="C18" s="3" t="s">
        <v>40</v>
      </c>
      <c r="D18" s="4">
        <v>1.25</v>
      </c>
      <c r="E18" s="4">
        <v>4.9239999999999999E-2</v>
      </c>
      <c r="F18" s="4">
        <v>34.884</v>
      </c>
      <c r="G18" s="5" t="s">
        <v>41</v>
      </c>
    </row>
    <row r="19" spans="3:7" ht="25.25" customHeight="1" x14ac:dyDescent="0.35">
      <c r="C19" s="3" t="s">
        <v>42</v>
      </c>
      <c r="D19" s="4">
        <v>0</v>
      </c>
      <c r="E19" s="4">
        <v>4.9239999999999999E-2</v>
      </c>
      <c r="F19" s="4"/>
      <c r="G19" s="5" t="s">
        <v>43</v>
      </c>
    </row>
    <row r="20" spans="3:7" ht="25.25" customHeight="1" thickBot="1" x14ac:dyDescent="0.4">
      <c r="C20" s="7" t="s">
        <v>44</v>
      </c>
      <c r="D20" s="8">
        <v>-1.25</v>
      </c>
      <c r="E20" s="9">
        <v>4.9239999999999999E-2</v>
      </c>
      <c r="F20" s="9"/>
      <c r="G20" s="10" t="s">
        <v>45</v>
      </c>
    </row>
  </sheetData>
  <mergeCells count="4">
    <mergeCell ref="C4:G4"/>
    <mergeCell ref="C5:C7"/>
    <mergeCell ref="D5:D7"/>
    <mergeCell ref="G5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499.99</v>
      </c>
      <c r="E2">
        <v>3</v>
      </c>
    </row>
    <row r="3" spans="1:5" x14ac:dyDescent="0.35">
      <c r="A3" t="s">
        <v>5</v>
      </c>
      <c r="B3" t="s">
        <v>6</v>
      </c>
      <c r="C3" t="s">
        <v>7</v>
      </c>
      <c r="D3" s="1">
        <v>449.99</v>
      </c>
      <c r="E3">
        <v>4</v>
      </c>
    </row>
    <row r="4" spans="1:5" x14ac:dyDescent="0.35">
      <c r="A4" t="s">
        <v>5</v>
      </c>
      <c r="B4" t="s">
        <v>6</v>
      </c>
      <c r="C4" t="s">
        <v>7</v>
      </c>
      <c r="D4" s="1">
        <v>399.99</v>
      </c>
      <c r="E4">
        <v>6</v>
      </c>
    </row>
    <row r="5" spans="1:5" x14ac:dyDescent="0.35">
      <c r="A5" t="s">
        <v>5</v>
      </c>
      <c r="B5" t="s">
        <v>6</v>
      </c>
      <c r="C5" t="s">
        <v>8</v>
      </c>
      <c r="D5" s="1">
        <v>499.99</v>
      </c>
      <c r="E5">
        <v>4</v>
      </c>
    </row>
    <row r="6" spans="1:5" x14ac:dyDescent="0.35">
      <c r="A6" t="s">
        <v>5</v>
      </c>
      <c r="B6" t="s">
        <v>6</v>
      </c>
      <c r="C6" t="s">
        <v>8</v>
      </c>
      <c r="D6" s="1">
        <v>449.99</v>
      </c>
      <c r="E6">
        <v>5</v>
      </c>
    </row>
    <row r="7" spans="1:5" x14ac:dyDescent="0.35">
      <c r="A7" t="s">
        <v>5</v>
      </c>
      <c r="B7" t="s">
        <v>6</v>
      </c>
      <c r="C7" t="s">
        <v>8</v>
      </c>
      <c r="D7" s="1">
        <v>399.99</v>
      </c>
      <c r="E7">
        <v>6</v>
      </c>
    </row>
    <row r="8" spans="1:5" x14ac:dyDescent="0.35">
      <c r="A8" t="s">
        <v>5</v>
      </c>
      <c r="B8" t="s">
        <v>6</v>
      </c>
      <c r="C8" t="s">
        <v>9</v>
      </c>
      <c r="D8" s="1">
        <v>499.99</v>
      </c>
      <c r="E8">
        <v>5</v>
      </c>
    </row>
    <row r="9" spans="1:5" x14ac:dyDescent="0.35">
      <c r="A9" t="s">
        <v>5</v>
      </c>
      <c r="B9" t="s">
        <v>6</v>
      </c>
      <c r="C9" t="s">
        <v>9</v>
      </c>
      <c r="D9" s="1">
        <v>449.99</v>
      </c>
      <c r="E9">
        <v>6</v>
      </c>
    </row>
    <row r="10" spans="1:5" x14ac:dyDescent="0.35">
      <c r="A10" t="s">
        <v>5</v>
      </c>
      <c r="B10" t="s">
        <v>6</v>
      </c>
      <c r="C10" t="s">
        <v>9</v>
      </c>
      <c r="D10" s="1">
        <v>399.99</v>
      </c>
      <c r="E10">
        <v>7</v>
      </c>
    </row>
    <row r="11" spans="1:5" x14ac:dyDescent="0.35">
      <c r="A11" t="s">
        <v>5</v>
      </c>
      <c r="B11" t="s">
        <v>6</v>
      </c>
      <c r="C11" t="s">
        <v>10</v>
      </c>
      <c r="D11" s="1">
        <v>499.99</v>
      </c>
      <c r="E11">
        <v>5</v>
      </c>
    </row>
    <row r="12" spans="1:5" x14ac:dyDescent="0.35">
      <c r="A12" t="s">
        <v>5</v>
      </c>
      <c r="B12" t="s">
        <v>6</v>
      </c>
      <c r="C12" t="s">
        <v>10</v>
      </c>
      <c r="D12" s="1">
        <v>449.99</v>
      </c>
      <c r="E12">
        <v>7</v>
      </c>
    </row>
    <row r="13" spans="1:5" x14ac:dyDescent="0.35">
      <c r="A13" t="s">
        <v>5</v>
      </c>
      <c r="B13" t="s">
        <v>6</v>
      </c>
      <c r="C13" t="s">
        <v>10</v>
      </c>
      <c r="D13" s="1">
        <v>399.99</v>
      </c>
      <c r="E13">
        <v>8</v>
      </c>
    </row>
    <row r="14" spans="1:5" x14ac:dyDescent="0.35">
      <c r="A14" t="s">
        <v>5</v>
      </c>
      <c r="B14" t="s">
        <v>11</v>
      </c>
      <c r="C14" t="s">
        <v>7</v>
      </c>
      <c r="D14" s="1">
        <v>499.99</v>
      </c>
      <c r="E14">
        <v>4</v>
      </c>
    </row>
    <row r="15" spans="1:5" x14ac:dyDescent="0.35">
      <c r="A15" t="s">
        <v>5</v>
      </c>
      <c r="B15" t="s">
        <v>11</v>
      </c>
      <c r="C15" t="s">
        <v>7</v>
      </c>
      <c r="D15" s="1">
        <v>449.99</v>
      </c>
      <c r="E15">
        <v>5</v>
      </c>
    </row>
    <row r="16" spans="1:5" x14ac:dyDescent="0.35">
      <c r="A16" t="s">
        <v>5</v>
      </c>
      <c r="B16" t="s">
        <v>11</v>
      </c>
      <c r="C16" t="s">
        <v>7</v>
      </c>
      <c r="D16" s="1">
        <v>399.99</v>
      </c>
      <c r="E16">
        <v>6</v>
      </c>
    </row>
    <row r="17" spans="1:5" x14ac:dyDescent="0.35">
      <c r="A17" t="s">
        <v>5</v>
      </c>
      <c r="B17" t="s">
        <v>11</v>
      </c>
      <c r="C17" t="s">
        <v>8</v>
      </c>
      <c r="D17" s="1">
        <v>499.99</v>
      </c>
      <c r="E17">
        <v>4</v>
      </c>
    </row>
    <row r="18" spans="1:5" x14ac:dyDescent="0.35">
      <c r="A18" t="s">
        <v>5</v>
      </c>
      <c r="B18" t="s">
        <v>11</v>
      </c>
      <c r="C18" t="s">
        <v>8</v>
      </c>
      <c r="D18" s="1">
        <v>449.99</v>
      </c>
      <c r="E18">
        <v>6</v>
      </c>
    </row>
    <row r="19" spans="1:5" x14ac:dyDescent="0.35">
      <c r="A19" t="s">
        <v>5</v>
      </c>
      <c r="B19" t="s">
        <v>11</v>
      </c>
      <c r="C19" t="s">
        <v>8</v>
      </c>
      <c r="D19" s="1">
        <v>399.99</v>
      </c>
      <c r="E19">
        <v>7</v>
      </c>
    </row>
    <row r="20" spans="1:5" x14ac:dyDescent="0.35">
      <c r="A20" t="s">
        <v>5</v>
      </c>
      <c r="B20" t="s">
        <v>11</v>
      </c>
      <c r="C20" t="s">
        <v>9</v>
      </c>
      <c r="D20" s="1">
        <v>499.99</v>
      </c>
      <c r="E20">
        <v>5</v>
      </c>
    </row>
    <row r="21" spans="1:5" x14ac:dyDescent="0.35">
      <c r="A21" t="s">
        <v>5</v>
      </c>
      <c r="B21" t="s">
        <v>11</v>
      </c>
      <c r="C21" t="s">
        <v>9</v>
      </c>
      <c r="D21" s="1">
        <v>449.99</v>
      </c>
      <c r="E21">
        <v>6</v>
      </c>
    </row>
    <row r="22" spans="1:5" x14ac:dyDescent="0.35">
      <c r="A22" t="s">
        <v>5</v>
      </c>
      <c r="B22" t="s">
        <v>11</v>
      </c>
      <c r="C22" t="s">
        <v>9</v>
      </c>
      <c r="D22" s="1">
        <v>399.99</v>
      </c>
      <c r="E22">
        <v>8</v>
      </c>
    </row>
    <row r="23" spans="1:5" x14ac:dyDescent="0.35">
      <c r="A23" t="s">
        <v>5</v>
      </c>
      <c r="B23" t="s">
        <v>11</v>
      </c>
      <c r="C23" t="s">
        <v>10</v>
      </c>
      <c r="D23" s="1">
        <v>499.99</v>
      </c>
      <c r="E23">
        <v>6</v>
      </c>
    </row>
    <row r="24" spans="1:5" x14ac:dyDescent="0.35">
      <c r="A24" t="s">
        <v>5</v>
      </c>
      <c r="B24" t="s">
        <v>11</v>
      </c>
      <c r="C24" t="s">
        <v>10</v>
      </c>
      <c r="D24" s="1">
        <v>449.99</v>
      </c>
      <c r="E24">
        <v>7</v>
      </c>
    </row>
    <row r="25" spans="1:5" x14ac:dyDescent="0.35">
      <c r="A25" t="s">
        <v>5</v>
      </c>
      <c r="B25" t="s">
        <v>11</v>
      </c>
      <c r="C25" t="s">
        <v>10</v>
      </c>
      <c r="D25" s="1">
        <v>399.99</v>
      </c>
      <c r="E25">
        <v>8</v>
      </c>
    </row>
    <row r="26" spans="1:5" x14ac:dyDescent="0.35">
      <c r="A26" t="s">
        <v>12</v>
      </c>
      <c r="B26" t="s">
        <v>6</v>
      </c>
      <c r="C26" t="s">
        <v>7</v>
      </c>
      <c r="D26" s="1">
        <v>499.99</v>
      </c>
      <c r="E26">
        <v>4</v>
      </c>
    </row>
    <row r="27" spans="1:5" x14ac:dyDescent="0.35">
      <c r="A27" t="s">
        <v>12</v>
      </c>
      <c r="B27" t="s">
        <v>6</v>
      </c>
      <c r="C27" t="s">
        <v>7</v>
      </c>
      <c r="D27" s="1">
        <v>449.99</v>
      </c>
      <c r="E27">
        <v>5</v>
      </c>
    </row>
    <row r="28" spans="1:5" x14ac:dyDescent="0.35">
      <c r="A28" t="s">
        <v>12</v>
      </c>
      <c r="B28" t="s">
        <v>6</v>
      </c>
      <c r="C28" t="s">
        <v>7</v>
      </c>
      <c r="D28" s="1">
        <v>399.99</v>
      </c>
      <c r="E28">
        <v>7</v>
      </c>
    </row>
    <row r="29" spans="1:5" x14ac:dyDescent="0.35">
      <c r="A29" t="s">
        <v>12</v>
      </c>
      <c r="B29" t="s">
        <v>6</v>
      </c>
      <c r="C29" t="s">
        <v>8</v>
      </c>
      <c r="D29" s="1">
        <v>499.99</v>
      </c>
      <c r="E29">
        <v>5</v>
      </c>
    </row>
    <row r="30" spans="1:5" x14ac:dyDescent="0.35">
      <c r="A30" t="s">
        <v>12</v>
      </c>
      <c r="B30" t="s">
        <v>6</v>
      </c>
      <c r="C30" t="s">
        <v>8</v>
      </c>
      <c r="D30" s="1">
        <v>449.99</v>
      </c>
      <c r="E30">
        <v>6</v>
      </c>
    </row>
    <row r="31" spans="1:5" x14ac:dyDescent="0.35">
      <c r="A31" t="s">
        <v>12</v>
      </c>
      <c r="B31" t="s">
        <v>6</v>
      </c>
      <c r="C31" t="s">
        <v>8</v>
      </c>
      <c r="D31" s="1">
        <v>399.99</v>
      </c>
      <c r="E31">
        <v>7</v>
      </c>
    </row>
    <row r="32" spans="1:5" x14ac:dyDescent="0.35">
      <c r="A32" t="s">
        <v>12</v>
      </c>
      <c r="B32" t="s">
        <v>6</v>
      </c>
      <c r="C32" t="s">
        <v>9</v>
      </c>
      <c r="D32" s="1">
        <v>499.99</v>
      </c>
      <c r="E32">
        <v>6</v>
      </c>
    </row>
    <row r="33" spans="1:5" x14ac:dyDescent="0.35">
      <c r="A33" t="s">
        <v>12</v>
      </c>
      <c r="B33" t="s">
        <v>6</v>
      </c>
      <c r="C33" t="s">
        <v>9</v>
      </c>
      <c r="D33" s="1">
        <v>449.99</v>
      </c>
      <c r="E33">
        <v>7</v>
      </c>
    </row>
    <row r="34" spans="1:5" x14ac:dyDescent="0.35">
      <c r="A34" t="s">
        <v>12</v>
      </c>
      <c r="B34" t="s">
        <v>6</v>
      </c>
      <c r="C34" t="s">
        <v>9</v>
      </c>
      <c r="D34" s="1">
        <v>399.99</v>
      </c>
      <c r="E34">
        <v>8</v>
      </c>
    </row>
    <row r="35" spans="1:5" x14ac:dyDescent="0.35">
      <c r="A35" t="s">
        <v>12</v>
      </c>
      <c r="B35" t="s">
        <v>6</v>
      </c>
      <c r="C35" t="s">
        <v>10</v>
      </c>
      <c r="D35" s="1">
        <v>499.99</v>
      </c>
      <c r="E35">
        <v>6</v>
      </c>
    </row>
    <row r="36" spans="1:5" x14ac:dyDescent="0.35">
      <c r="A36" t="s">
        <v>12</v>
      </c>
      <c r="B36" t="s">
        <v>6</v>
      </c>
      <c r="C36" t="s">
        <v>10</v>
      </c>
      <c r="D36" s="1">
        <v>449.99</v>
      </c>
      <c r="E36">
        <v>8</v>
      </c>
    </row>
    <row r="37" spans="1:5" x14ac:dyDescent="0.35">
      <c r="A37" t="s">
        <v>12</v>
      </c>
      <c r="B37" t="s">
        <v>6</v>
      </c>
      <c r="C37" t="s">
        <v>10</v>
      </c>
      <c r="D37" s="1">
        <v>399.99</v>
      </c>
      <c r="E37">
        <v>9</v>
      </c>
    </row>
    <row r="38" spans="1:5" x14ac:dyDescent="0.35">
      <c r="A38" t="s">
        <v>12</v>
      </c>
      <c r="B38" t="s">
        <v>11</v>
      </c>
      <c r="C38" t="s">
        <v>7</v>
      </c>
      <c r="D38" s="1">
        <v>499.99</v>
      </c>
      <c r="E38">
        <v>5</v>
      </c>
    </row>
    <row r="39" spans="1:5" x14ac:dyDescent="0.35">
      <c r="A39" t="s">
        <v>12</v>
      </c>
      <c r="B39" t="s">
        <v>11</v>
      </c>
      <c r="C39" t="s">
        <v>7</v>
      </c>
      <c r="D39" s="1">
        <v>449.99</v>
      </c>
      <c r="E39">
        <v>6</v>
      </c>
    </row>
    <row r="40" spans="1:5" x14ac:dyDescent="0.35">
      <c r="A40" t="s">
        <v>12</v>
      </c>
      <c r="B40" t="s">
        <v>11</v>
      </c>
      <c r="C40" t="s">
        <v>7</v>
      </c>
      <c r="D40" s="1">
        <v>399.99</v>
      </c>
      <c r="E40">
        <v>7</v>
      </c>
    </row>
    <row r="41" spans="1:5" x14ac:dyDescent="0.35">
      <c r="A41" t="s">
        <v>12</v>
      </c>
      <c r="B41" t="s">
        <v>11</v>
      </c>
      <c r="C41" t="s">
        <v>8</v>
      </c>
      <c r="D41" s="1">
        <v>499.99</v>
      </c>
      <c r="E41">
        <v>5</v>
      </c>
    </row>
    <row r="42" spans="1:5" x14ac:dyDescent="0.35">
      <c r="A42" t="s">
        <v>12</v>
      </c>
      <c r="B42" t="s">
        <v>11</v>
      </c>
      <c r="C42" t="s">
        <v>8</v>
      </c>
      <c r="D42" s="1">
        <v>449.99</v>
      </c>
      <c r="E42">
        <v>7</v>
      </c>
    </row>
    <row r="43" spans="1:5" x14ac:dyDescent="0.35">
      <c r="A43" t="s">
        <v>12</v>
      </c>
      <c r="B43" t="s">
        <v>11</v>
      </c>
      <c r="C43" t="s">
        <v>8</v>
      </c>
      <c r="D43" s="1">
        <v>399.99</v>
      </c>
      <c r="E43">
        <v>8</v>
      </c>
    </row>
    <row r="44" spans="1:5" x14ac:dyDescent="0.35">
      <c r="A44" t="s">
        <v>12</v>
      </c>
      <c r="B44" t="s">
        <v>11</v>
      </c>
      <c r="C44" t="s">
        <v>9</v>
      </c>
      <c r="D44" s="1">
        <v>499.99</v>
      </c>
      <c r="E44">
        <v>6</v>
      </c>
    </row>
    <row r="45" spans="1:5" x14ac:dyDescent="0.35">
      <c r="A45" t="s">
        <v>12</v>
      </c>
      <c r="B45" t="s">
        <v>11</v>
      </c>
      <c r="C45" t="s">
        <v>9</v>
      </c>
      <c r="D45" s="1">
        <v>449.99</v>
      </c>
      <c r="E45">
        <v>7</v>
      </c>
    </row>
    <row r="46" spans="1:5" x14ac:dyDescent="0.35">
      <c r="A46" t="s">
        <v>12</v>
      </c>
      <c r="B46" t="s">
        <v>11</v>
      </c>
      <c r="C46" t="s">
        <v>9</v>
      </c>
      <c r="D46" s="1">
        <v>399.99</v>
      </c>
      <c r="E46">
        <v>9</v>
      </c>
    </row>
    <row r="47" spans="1:5" x14ac:dyDescent="0.35">
      <c r="A47" t="s">
        <v>12</v>
      </c>
      <c r="B47" t="s">
        <v>11</v>
      </c>
      <c r="C47" t="s">
        <v>10</v>
      </c>
      <c r="D47" s="1">
        <v>499.99</v>
      </c>
      <c r="E47">
        <v>7</v>
      </c>
    </row>
    <row r="48" spans="1:5" x14ac:dyDescent="0.35">
      <c r="A48" t="s">
        <v>12</v>
      </c>
      <c r="B48" t="s">
        <v>11</v>
      </c>
      <c r="C48" t="s">
        <v>10</v>
      </c>
      <c r="D48" s="1">
        <v>449.99</v>
      </c>
      <c r="E48">
        <v>8</v>
      </c>
    </row>
    <row r="49" spans="1:5" x14ac:dyDescent="0.35">
      <c r="A49" t="s">
        <v>12</v>
      </c>
      <c r="B49" t="s">
        <v>11</v>
      </c>
      <c r="C49" t="s">
        <v>10</v>
      </c>
      <c r="D49" s="1">
        <v>399.99</v>
      </c>
      <c r="E49">
        <v>9</v>
      </c>
    </row>
    <row r="50" spans="1:5" x14ac:dyDescent="0.35">
      <c r="A50" t="s">
        <v>13</v>
      </c>
      <c r="B50" t="s">
        <v>6</v>
      </c>
      <c r="C50" t="s">
        <v>7</v>
      </c>
      <c r="D50" s="1">
        <v>499.99</v>
      </c>
      <c r="E50">
        <v>5</v>
      </c>
    </row>
    <row r="51" spans="1:5" x14ac:dyDescent="0.35">
      <c r="A51" t="s">
        <v>13</v>
      </c>
      <c r="B51" t="s">
        <v>6</v>
      </c>
      <c r="C51" t="s">
        <v>7</v>
      </c>
      <c r="D51" s="1">
        <v>449.99</v>
      </c>
      <c r="E51">
        <v>6</v>
      </c>
    </row>
    <row r="52" spans="1:5" x14ac:dyDescent="0.35">
      <c r="A52" t="s">
        <v>13</v>
      </c>
      <c r="B52" t="s">
        <v>6</v>
      </c>
      <c r="C52" t="s">
        <v>7</v>
      </c>
      <c r="D52" s="1">
        <v>399.99</v>
      </c>
      <c r="E52">
        <v>8</v>
      </c>
    </row>
    <row r="53" spans="1:5" x14ac:dyDescent="0.35">
      <c r="A53" t="s">
        <v>13</v>
      </c>
      <c r="B53" t="s">
        <v>6</v>
      </c>
      <c r="C53" t="s">
        <v>8</v>
      </c>
      <c r="D53" s="1">
        <v>499.99</v>
      </c>
      <c r="E53">
        <v>6</v>
      </c>
    </row>
    <row r="54" spans="1:5" x14ac:dyDescent="0.35">
      <c r="A54" t="s">
        <v>13</v>
      </c>
      <c r="B54" t="s">
        <v>6</v>
      </c>
      <c r="C54" t="s">
        <v>8</v>
      </c>
      <c r="D54" s="1">
        <v>449.99</v>
      </c>
      <c r="E54">
        <v>7</v>
      </c>
    </row>
    <row r="55" spans="1:5" x14ac:dyDescent="0.35">
      <c r="A55" t="s">
        <v>13</v>
      </c>
      <c r="B55" t="s">
        <v>6</v>
      </c>
      <c r="C55" t="s">
        <v>8</v>
      </c>
      <c r="D55" s="1">
        <v>399.99</v>
      </c>
      <c r="E55">
        <v>8</v>
      </c>
    </row>
    <row r="56" spans="1:5" x14ac:dyDescent="0.35">
      <c r="A56" t="s">
        <v>13</v>
      </c>
      <c r="B56" t="s">
        <v>6</v>
      </c>
      <c r="C56" t="s">
        <v>9</v>
      </c>
      <c r="D56" s="1">
        <v>499.99</v>
      </c>
      <c r="E56">
        <v>7</v>
      </c>
    </row>
    <row r="57" spans="1:5" x14ac:dyDescent="0.35">
      <c r="A57" t="s">
        <v>13</v>
      </c>
      <c r="B57" t="s">
        <v>6</v>
      </c>
      <c r="C57" t="s">
        <v>9</v>
      </c>
      <c r="D57" s="1">
        <v>449.99</v>
      </c>
      <c r="E57">
        <v>8</v>
      </c>
    </row>
    <row r="58" spans="1:5" x14ac:dyDescent="0.35">
      <c r="A58" t="s">
        <v>13</v>
      </c>
      <c r="B58" t="s">
        <v>6</v>
      </c>
      <c r="C58" t="s">
        <v>9</v>
      </c>
      <c r="D58" s="1">
        <v>399.99</v>
      </c>
      <c r="E58">
        <v>9</v>
      </c>
    </row>
    <row r="59" spans="1:5" x14ac:dyDescent="0.35">
      <c r="A59" t="s">
        <v>13</v>
      </c>
      <c r="B59" t="s">
        <v>6</v>
      </c>
      <c r="C59" t="s">
        <v>10</v>
      </c>
      <c r="D59" s="1">
        <v>499.99</v>
      </c>
      <c r="E59">
        <v>7</v>
      </c>
    </row>
    <row r="60" spans="1:5" x14ac:dyDescent="0.35">
      <c r="A60" t="s">
        <v>13</v>
      </c>
      <c r="B60" t="s">
        <v>6</v>
      </c>
      <c r="C60" t="s">
        <v>10</v>
      </c>
      <c r="D60" s="1">
        <v>449.99</v>
      </c>
      <c r="E60">
        <v>9</v>
      </c>
    </row>
    <row r="61" spans="1:5" x14ac:dyDescent="0.35">
      <c r="A61" t="s">
        <v>13</v>
      </c>
      <c r="B61" t="s">
        <v>6</v>
      </c>
      <c r="C61" t="s">
        <v>10</v>
      </c>
      <c r="D61" s="1">
        <v>399.99</v>
      </c>
      <c r="E61">
        <v>10</v>
      </c>
    </row>
    <row r="62" spans="1:5" x14ac:dyDescent="0.35">
      <c r="A62" t="s">
        <v>13</v>
      </c>
      <c r="B62" t="s">
        <v>11</v>
      </c>
      <c r="C62" t="s">
        <v>7</v>
      </c>
      <c r="D62" s="1">
        <v>499.99</v>
      </c>
      <c r="E62">
        <v>6</v>
      </c>
    </row>
    <row r="63" spans="1:5" x14ac:dyDescent="0.35">
      <c r="A63" t="s">
        <v>13</v>
      </c>
      <c r="B63" t="s">
        <v>11</v>
      </c>
      <c r="C63" t="s">
        <v>7</v>
      </c>
      <c r="D63" s="1">
        <v>449.99</v>
      </c>
      <c r="E63">
        <v>7</v>
      </c>
    </row>
    <row r="64" spans="1:5" x14ac:dyDescent="0.35">
      <c r="A64" t="s">
        <v>13</v>
      </c>
      <c r="B64" t="s">
        <v>11</v>
      </c>
      <c r="C64" t="s">
        <v>7</v>
      </c>
      <c r="D64" s="1">
        <v>399.99</v>
      </c>
      <c r="E64">
        <v>8</v>
      </c>
    </row>
    <row r="65" spans="1:5" x14ac:dyDescent="0.35">
      <c r="A65" t="s">
        <v>13</v>
      </c>
      <c r="B65" t="s">
        <v>11</v>
      </c>
      <c r="C65" t="s">
        <v>8</v>
      </c>
      <c r="D65" s="1">
        <v>499.99</v>
      </c>
      <c r="E65">
        <v>6</v>
      </c>
    </row>
    <row r="66" spans="1:5" x14ac:dyDescent="0.35">
      <c r="A66" t="s">
        <v>13</v>
      </c>
      <c r="B66" t="s">
        <v>11</v>
      </c>
      <c r="C66" t="s">
        <v>8</v>
      </c>
      <c r="D66" s="1">
        <v>449.99</v>
      </c>
      <c r="E66">
        <v>8</v>
      </c>
    </row>
    <row r="67" spans="1:5" x14ac:dyDescent="0.35">
      <c r="A67" t="s">
        <v>13</v>
      </c>
      <c r="B67" t="s">
        <v>11</v>
      </c>
      <c r="C67" t="s">
        <v>8</v>
      </c>
      <c r="D67" s="1">
        <v>399.99</v>
      </c>
      <c r="E67">
        <v>9</v>
      </c>
    </row>
    <row r="68" spans="1:5" x14ac:dyDescent="0.35">
      <c r="A68" t="s">
        <v>13</v>
      </c>
      <c r="B68" t="s">
        <v>11</v>
      </c>
      <c r="C68" t="s">
        <v>9</v>
      </c>
      <c r="D68" s="1">
        <v>499.99</v>
      </c>
      <c r="E68">
        <v>7</v>
      </c>
    </row>
    <row r="69" spans="1:5" x14ac:dyDescent="0.35">
      <c r="A69" t="s">
        <v>13</v>
      </c>
      <c r="B69" t="s">
        <v>11</v>
      </c>
      <c r="C69" t="s">
        <v>9</v>
      </c>
      <c r="D69" s="1">
        <v>449.99</v>
      </c>
      <c r="E69">
        <v>8</v>
      </c>
    </row>
    <row r="70" spans="1:5" x14ac:dyDescent="0.35">
      <c r="A70" t="s">
        <v>13</v>
      </c>
      <c r="B70" t="s">
        <v>11</v>
      </c>
      <c r="C70" t="s">
        <v>9</v>
      </c>
      <c r="D70" s="1">
        <v>399.99</v>
      </c>
      <c r="E70">
        <v>10</v>
      </c>
    </row>
    <row r="71" spans="1:5" x14ac:dyDescent="0.35">
      <c r="A71" t="s">
        <v>13</v>
      </c>
      <c r="B71" t="s">
        <v>11</v>
      </c>
      <c r="C71" t="s">
        <v>10</v>
      </c>
      <c r="D71" s="1">
        <v>499.99</v>
      </c>
      <c r="E71">
        <v>8</v>
      </c>
    </row>
    <row r="72" spans="1:5" x14ac:dyDescent="0.35">
      <c r="A72" t="s">
        <v>13</v>
      </c>
      <c r="B72" t="s">
        <v>11</v>
      </c>
      <c r="C72" t="s">
        <v>10</v>
      </c>
      <c r="D72" s="1">
        <v>449.99</v>
      </c>
      <c r="E72">
        <v>9</v>
      </c>
    </row>
    <row r="73" spans="1:5" x14ac:dyDescent="0.35">
      <c r="A73" t="s">
        <v>13</v>
      </c>
      <c r="B73" t="s">
        <v>11</v>
      </c>
      <c r="C73" t="s">
        <v>10</v>
      </c>
      <c r="D73" s="1">
        <v>399.99</v>
      </c>
      <c r="E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7CD6-C645-4C4D-9511-840545F0EB3E}">
  <dimension ref="C5:E17"/>
  <sheetViews>
    <sheetView workbookViewId="0">
      <selection activeCell="I28" sqref="I28"/>
    </sheetView>
  </sheetViews>
  <sheetFormatPr defaultRowHeight="14.5" x14ac:dyDescent="0.35"/>
  <sheetData>
    <row r="5" spans="3:5" x14ac:dyDescent="0.35">
      <c r="C5" s="22" t="s">
        <v>46</v>
      </c>
      <c r="D5" s="22" t="s">
        <v>15</v>
      </c>
      <c r="E5" s="22" t="s">
        <v>16</v>
      </c>
    </row>
    <row r="6" spans="3:5" x14ac:dyDescent="0.35">
      <c r="C6" s="23" t="s">
        <v>0</v>
      </c>
      <c r="D6" s="18" t="s">
        <v>12</v>
      </c>
      <c r="E6" s="17">
        <v>-1</v>
      </c>
    </row>
    <row r="7" spans="3:5" x14ac:dyDescent="0.35">
      <c r="C7" s="23"/>
      <c r="D7" s="18" t="s">
        <v>47</v>
      </c>
      <c r="E7" s="17">
        <v>0</v>
      </c>
    </row>
    <row r="8" spans="3:5" x14ac:dyDescent="0.35">
      <c r="C8" s="23"/>
      <c r="D8" s="18" t="s">
        <v>13</v>
      </c>
      <c r="E8" s="17">
        <v>1</v>
      </c>
    </row>
    <row r="9" spans="3:5" x14ac:dyDescent="0.35">
      <c r="C9" s="23" t="s">
        <v>1</v>
      </c>
      <c r="D9" s="18" t="s">
        <v>6</v>
      </c>
      <c r="E9" s="17">
        <v>-0.25</v>
      </c>
    </row>
    <row r="10" spans="3:5" x14ac:dyDescent="0.35">
      <c r="C10" s="23"/>
      <c r="D10" s="18" t="s">
        <v>11</v>
      </c>
      <c r="E10" s="17">
        <v>0.25</v>
      </c>
    </row>
    <row r="11" spans="3:5" x14ac:dyDescent="0.35">
      <c r="C11" s="23" t="s">
        <v>2</v>
      </c>
      <c r="D11" s="18" t="s">
        <v>7</v>
      </c>
      <c r="E11" s="19">
        <v>-1.0832999999999999</v>
      </c>
    </row>
    <row r="12" spans="3:5" x14ac:dyDescent="0.35">
      <c r="C12" s="23"/>
      <c r="D12" s="18" t="s">
        <v>8</v>
      </c>
      <c r="E12" s="19">
        <v>-0.41670000000000001</v>
      </c>
    </row>
    <row r="13" spans="3:5" x14ac:dyDescent="0.35">
      <c r="C13" s="23"/>
      <c r="D13" s="18" t="s">
        <v>9</v>
      </c>
      <c r="E13" s="20">
        <v>0.41670000000000001</v>
      </c>
    </row>
    <row r="14" spans="3:5" x14ac:dyDescent="0.35">
      <c r="C14" s="23"/>
      <c r="D14" s="18" t="s">
        <v>10</v>
      </c>
      <c r="E14" s="20">
        <v>1.0832999999999999</v>
      </c>
    </row>
    <row r="15" spans="3:5" x14ac:dyDescent="0.35">
      <c r="C15" s="23" t="s">
        <v>48</v>
      </c>
      <c r="D15" s="21">
        <v>400</v>
      </c>
      <c r="E15" s="20">
        <v>1.25</v>
      </c>
    </row>
    <row r="16" spans="3:5" x14ac:dyDescent="0.35">
      <c r="C16" s="23"/>
      <c r="D16" s="21">
        <v>450</v>
      </c>
      <c r="E16" s="20">
        <v>0</v>
      </c>
    </row>
    <row r="17" spans="3:5" x14ac:dyDescent="0.35">
      <c r="C17" s="23"/>
      <c r="D17" s="21">
        <v>500</v>
      </c>
      <c r="E17" s="19">
        <v>-1.25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B480-34F1-42A3-8940-A70884438189}">
  <sheetPr>
    <tabColor rgb="FF92D050"/>
  </sheetPr>
  <dimension ref="D3:O31"/>
  <sheetViews>
    <sheetView tabSelected="1" workbookViewId="0">
      <selection activeCell="D21" sqref="D21:O31"/>
    </sheetView>
  </sheetViews>
  <sheetFormatPr defaultRowHeight="14.5" x14ac:dyDescent="0.35"/>
  <cols>
    <col min="14" max="14" width="24.08984375" bestFit="1" customWidth="1"/>
  </cols>
  <sheetData>
    <row r="3" spans="4:15" x14ac:dyDescent="0.35">
      <c r="F3" t="s">
        <v>49</v>
      </c>
    </row>
    <row r="5" spans="4:15" x14ac:dyDescent="0.35"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4:15" x14ac:dyDescent="0.35">
      <c r="D6" s="24" t="s">
        <v>50</v>
      </c>
      <c r="E6" s="24"/>
      <c r="F6" s="24"/>
      <c r="G6" s="24"/>
      <c r="H6" s="24"/>
      <c r="I6" s="24"/>
      <c r="J6" s="24"/>
      <c r="K6" s="25" t="s">
        <v>54</v>
      </c>
      <c r="L6" s="25"/>
      <c r="M6" s="25"/>
      <c r="N6" s="25"/>
      <c r="O6" s="24"/>
    </row>
    <row r="7" spans="4:15" x14ac:dyDescent="0.35">
      <c r="D7" s="30" t="s">
        <v>51</v>
      </c>
      <c r="E7" s="30" t="s">
        <v>11</v>
      </c>
      <c r="F7" s="30" t="s">
        <v>8</v>
      </c>
      <c r="G7" s="31">
        <v>500</v>
      </c>
      <c r="H7" s="30" t="s">
        <v>52</v>
      </c>
      <c r="I7" s="24"/>
      <c r="J7" s="24"/>
      <c r="K7" s="24"/>
      <c r="L7" s="24"/>
      <c r="M7" s="24"/>
      <c r="N7" s="24"/>
      <c r="O7" s="24"/>
    </row>
    <row r="8" spans="4:15" x14ac:dyDescent="0.35">
      <c r="D8" s="30">
        <v>0</v>
      </c>
      <c r="E8" s="30">
        <v>0.25</v>
      </c>
      <c r="F8" s="26">
        <v>-0.41670000000000001</v>
      </c>
      <c r="G8" s="26">
        <v>-1.25</v>
      </c>
      <c r="H8" s="30">
        <f>SUM(D8:G8)</f>
        <v>-1.4167000000000001</v>
      </c>
      <c r="I8" s="24"/>
      <c r="J8" s="24"/>
      <c r="K8" s="24" t="s">
        <v>55</v>
      </c>
      <c r="L8" s="24"/>
      <c r="M8" s="24"/>
      <c r="N8" s="24" t="s">
        <v>56</v>
      </c>
      <c r="O8" s="24"/>
    </row>
    <row r="9" spans="4:15" x14ac:dyDescent="0.35">
      <c r="D9" s="24"/>
      <c r="E9" s="24"/>
      <c r="F9" s="24"/>
      <c r="G9" s="24"/>
      <c r="H9" s="24"/>
      <c r="I9" s="24"/>
      <c r="J9" s="24"/>
      <c r="K9" s="24"/>
      <c r="L9" s="24"/>
      <c r="M9" s="24"/>
      <c r="N9" s="24">
        <f>H13-H8</f>
        <v>1.5</v>
      </c>
      <c r="O9" s="24"/>
    </row>
    <row r="10" spans="4:15" x14ac:dyDescent="0.35"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4:15" x14ac:dyDescent="0.35">
      <c r="D11" s="24" t="s">
        <v>53</v>
      </c>
      <c r="E11" s="24"/>
      <c r="F11" s="24"/>
      <c r="G11" s="24"/>
      <c r="H11" s="24"/>
      <c r="I11" s="24"/>
      <c r="J11" s="24"/>
      <c r="K11" s="24" t="s">
        <v>57</v>
      </c>
      <c r="L11" s="24"/>
      <c r="M11" s="24"/>
      <c r="N11" s="24"/>
      <c r="O11" s="24"/>
    </row>
    <row r="12" spans="4:15" x14ac:dyDescent="0.35">
      <c r="D12" s="30" t="s">
        <v>51</v>
      </c>
      <c r="E12" s="30" t="s">
        <v>11</v>
      </c>
      <c r="F12" s="30" t="s">
        <v>10</v>
      </c>
      <c r="G12" s="31">
        <v>500</v>
      </c>
      <c r="H12" s="30" t="s">
        <v>52</v>
      </c>
      <c r="I12" s="24"/>
      <c r="J12" s="24"/>
      <c r="K12" s="24" t="s">
        <v>58</v>
      </c>
      <c r="L12" s="24"/>
      <c r="M12" s="24"/>
      <c r="N12" s="24"/>
      <c r="O12" s="24"/>
    </row>
    <row r="13" spans="4:15" x14ac:dyDescent="0.35">
      <c r="D13" s="30">
        <v>0</v>
      </c>
      <c r="E13" s="30">
        <v>0.25</v>
      </c>
      <c r="F13" s="27">
        <v>1.0832999999999999</v>
      </c>
      <c r="G13" s="26">
        <v>-1.25</v>
      </c>
      <c r="H13" s="30">
        <f>SUM(D13:G13)</f>
        <v>8.329999999999993E-2</v>
      </c>
      <c r="I13" s="24"/>
      <c r="J13" s="24"/>
      <c r="K13" s="24"/>
      <c r="L13" s="24"/>
      <c r="M13" s="24"/>
      <c r="N13" s="24"/>
      <c r="O13" s="24"/>
    </row>
    <row r="14" spans="4:15" x14ac:dyDescent="0.35"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 t="s">
        <v>59</v>
      </c>
      <c r="O14" s="29">
        <f>400+(0.25/1.25-0)*50</f>
        <v>410</v>
      </c>
    </row>
    <row r="15" spans="4:15" x14ac:dyDescent="0.35"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21" spans="4:15" x14ac:dyDescent="0.35"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4:15" x14ac:dyDescent="0.35">
      <c r="D22" s="24" t="s">
        <v>50</v>
      </c>
      <c r="E22" s="24"/>
      <c r="F22" s="24"/>
      <c r="G22" s="24"/>
      <c r="H22" s="24"/>
      <c r="I22" s="24"/>
      <c r="J22" s="24"/>
      <c r="K22" s="25" t="s">
        <v>60</v>
      </c>
      <c r="L22" s="25"/>
      <c r="M22" s="25"/>
      <c r="N22" s="25"/>
      <c r="O22" s="24"/>
    </row>
    <row r="23" spans="4:15" x14ac:dyDescent="0.35">
      <c r="D23" s="30" t="s">
        <v>51</v>
      </c>
      <c r="E23" s="30" t="s">
        <v>11</v>
      </c>
      <c r="F23" s="30" t="s">
        <v>8</v>
      </c>
      <c r="G23" s="31">
        <v>500</v>
      </c>
      <c r="H23" s="30" t="s">
        <v>52</v>
      </c>
      <c r="I23" s="24"/>
      <c r="J23" s="24"/>
      <c r="K23" s="24"/>
      <c r="L23" s="24"/>
      <c r="M23" s="24"/>
      <c r="N23" s="24"/>
      <c r="O23" s="24"/>
    </row>
    <row r="24" spans="4:15" x14ac:dyDescent="0.35">
      <c r="D24" s="30">
        <v>0</v>
      </c>
      <c r="E24" s="30">
        <v>0.25</v>
      </c>
      <c r="F24" s="26">
        <v>-0.41670000000000001</v>
      </c>
      <c r="G24" s="26">
        <v>-1.25</v>
      </c>
      <c r="H24" s="30">
        <f>SUM(D24:G24)</f>
        <v>-1.4167000000000001</v>
      </c>
      <c r="I24" s="24"/>
      <c r="J24" s="24"/>
      <c r="K24" s="24" t="s">
        <v>55</v>
      </c>
      <c r="L24" s="24"/>
      <c r="M24" s="24"/>
      <c r="N24" s="24" t="s">
        <v>56</v>
      </c>
      <c r="O24" s="24"/>
    </row>
    <row r="25" spans="4:15" x14ac:dyDescent="0.35"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>
        <f>H29-H24</f>
        <v>1.5</v>
      </c>
      <c r="O25" s="24"/>
    </row>
    <row r="26" spans="4:15" x14ac:dyDescent="0.35"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4:15" x14ac:dyDescent="0.35">
      <c r="D27" s="24" t="s">
        <v>53</v>
      </c>
      <c r="E27" s="24"/>
      <c r="F27" s="24"/>
      <c r="G27" s="24"/>
      <c r="H27" s="24"/>
      <c r="I27" s="24"/>
      <c r="J27" s="24"/>
      <c r="K27" s="24" t="s">
        <v>61</v>
      </c>
      <c r="L27" s="24"/>
      <c r="M27" s="24"/>
      <c r="N27" s="24"/>
      <c r="O27" s="24"/>
    </row>
    <row r="28" spans="4:15" x14ac:dyDescent="0.35">
      <c r="D28" s="30" t="s">
        <v>51</v>
      </c>
      <c r="E28" s="30" t="s">
        <v>11</v>
      </c>
      <c r="F28" s="30" t="s">
        <v>10</v>
      </c>
      <c r="G28" s="31">
        <v>500</v>
      </c>
      <c r="H28" s="30" t="s">
        <v>52</v>
      </c>
      <c r="I28" s="24"/>
      <c r="J28" s="24"/>
      <c r="K28" s="24" t="s">
        <v>58</v>
      </c>
      <c r="L28" s="24"/>
      <c r="M28" s="24"/>
      <c r="N28" s="24"/>
      <c r="O28" s="24"/>
    </row>
    <row r="29" spans="4:15" x14ac:dyDescent="0.35">
      <c r="D29" s="30">
        <v>0</v>
      </c>
      <c r="E29" s="30">
        <v>0.25</v>
      </c>
      <c r="F29" s="27">
        <v>1.0832999999999999</v>
      </c>
      <c r="G29" s="26">
        <v>-1.25</v>
      </c>
      <c r="H29" s="30">
        <f>SUM(D29:G29)</f>
        <v>8.329999999999993E-2</v>
      </c>
      <c r="I29" s="24"/>
      <c r="J29" s="24"/>
      <c r="K29" s="24"/>
      <c r="L29" s="24"/>
      <c r="M29" s="24"/>
      <c r="N29" s="24"/>
      <c r="O29" s="24"/>
    </row>
    <row r="30" spans="4:15" x14ac:dyDescent="0.3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 t="s">
        <v>74</v>
      </c>
      <c r="O30" s="37">
        <f>4+((0.25/(0.4167+0.4167))*2)</f>
        <v>4.599952003839693</v>
      </c>
    </row>
    <row r="31" spans="4:15" x14ac:dyDescent="0.3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 t="s">
        <v>75</v>
      </c>
    </row>
  </sheetData>
  <mergeCells count="2">
    <mergeCell ref="K6:N6"/>
    <mergeCell ref="K22:N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6A70-33D5-4CE7-A198-64D5B86FD705}">
  <sheetPr>
    <tabColor rgb="FF92D050"/>
  </sheetPr>
  <dimension ref="D5:M43"/>
  <sheetViews>
    <sheetView topLeftCell="A16" workbookViewId="0">
      <selection activeCell="P39" sqref="P39"/>
    </sheetView>
  </sheetViews>
  <sheetFormatPr defaultRowHeight="14.5" x14ac:dyDescent="0.35"/>
  <cols>
    <col min="13" max="13" width="36.1796875" bestFit="1" customWidth="1"/>
  </cols>
  <sheetData>
    <row r="5" spans="4:13" x14ac:dyDescent="0.35">
      <c r="D5" s="28" t="s">
        <v>66</v>
      </c>
      <c r="E5" s="24"/>
      <c r="F5" s="24"/>
      <c r="G5" s="24"/>
      <c r="H5" s="24"/>
      <c r="I5" s="24"/>
      <c r="J5" s="24"/>
      <c r="K5" s="24"/>
      <c r="L5" s="24"/>
      <c r="M5" s="24"/>
    </row>
    <row r="6" spans="4:13" x14ac:dyDescent="0.35">
      <c r="D6" s="24"/>
      <c r="E6" s="24"/>
      <c r="F6" s="24"/>
      <c r="G6" s="24"/>
      <c r="H6" s="24"/>
      <c r="I6" s="24"/>
      <c r="J6" s="24"/>
      <c r="K6" s="28" t="s">
        <v>64</v>
      </c>
      <c r="L6" s="24"/>
      <c r="M6" s="28" t="s">
        <v>65</v>
      </c>
    </row>
    <row r="7" spans="4:13" x14ac:dyDescent="0.35">
      <c r="D7" s="30" t="s">
        <v>12</v>
      </c>
      <c r="E7" s="30" t="s">
        <v>62</v>
      </c>
      <c r="F7" s="30" t="s">
        <v>7</v>
      </c>
      <c r="G7" s="31">
        <v>400</v>
      </c>
      <c r="H7" s="30" t="s">
        <v>52</v>
      </c>
      <c r="I7" s="24"/>
      <c r="J7" s="24"/>
      <c r="K7" s="24"/>
      <c r="L7" s="24"/>
      <c r="M7" s="24"/>
    </row>
    <row r="8" spans="4:13" x14ac:dyDescent="0.35">
      <c r="D8" s="30">
        <v>-1</v>
      </c>
      <c r="E8" s="30">
        <v>-0.25</v>
      </c>
      <c r="F8" s="30">
        <v>-1.0832999999999999</v>
      </c>
      <c r="G8" s="30">
        <v>1.25</v>
      </c>
      <c r="H8" s="30">
        <f>SUM(D8:G8)</f>
        <v>-1.0832999999999999</v>
      </c>
      <c r="I8" s="24"/>
      <c r="J8" s="24"/>
      <c r="K8" s="32">
        <f>EXP(H8)</f>
        <v>0.33847670747561753</v>
      </c>
      <c r="L8" s="24"/>
      <c r="M8" s="33">
        <f>K8/SUM(K8,K11,K14)</f>
        <v>9.0030573170380462E-2</v>
      </c>
    </row>
    <row r="9" spans="4:13" x14ac:dyDescent="0.35"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4:13" x14ac:dyDescent="0.35">
      <c r="D10" s="30" t="s">
        <v>63</v>
      </c>
      <c r="E10" s="30" t="s">
        <v>62</v>
      </c>
      <c r="F10" s="30" t="s">
        <v>7</v>
      </c>
      <c r="G10" s="31">
        <v>400</v>
      </c>
      <c r="H10" s="30" t="s">
        <v>52</v>
      </c>
      <c r="I10" s="24"/>
      <c r="J10" s="24"/>
      <c r="K10" s="24"/>
      <c r="L10" s="24"/>
      <c r="M10" s="24"/>
    </row>
    <row r="11" spans="4:13" x14ac:dyDescent="0.35">
      <c r="D11" s="30">
        <v>0</v>
      </c>
      <c r="E11" s="30">
        <v>-0.25</v>
      </c>
      <c r="F11" s="30">
        <v>-1.0832999999999999</v>
      </c>
      <c r="G11" s="30">
        <v>1.25</v>
      </c>
      <c r="H11" s="30">
        <f>SUM(D11:G11)</f>
        <v>-8.329999999999993E-2</v>
      </c>
      <c r="I11" s="24"/>
      <c r="J11" s="24"/>
      <c r="K11" s="32">
        <f>EXP(H11)</f>
        <v>0.92007508328761911</v>
      </c>
      <c r="L11" s="24"/>
      <c r="M11" s="33">
        <f>K11/SUM(K8,K11,K14)</f>
        <v>0.2447284710547977</v>
      </c>
    </row>
    <row r="12" spans="4:13" x14ac:dyDescent="0.35"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4:13" x14ac:dyDescent="0.35">
      <c r="D13" s="30" t="s">
        <v>13</v>
      </c>
      <c r="E13" s="30" t="s">
        <v>62</v>
      </c>
      <c r="F13" s="30" t="s">
        <v>7</v>
      </c>
      <c r="G13" s="31">
        <v>400</v>
      </c>
      <c r="H13" s="30" t="s">
        <v>52</v>
      </c>
      <c r="I13" s="24"/>
      <c r="J13" s="24"/>
      <c r="K13" s="24"/>
      <c r="L13" s="24"/>
      <c r="M13" s="24"/>
    </row>
    <row r="14" spans="4:13" x14ac:dyDescent="0.35">
      <c r="D14" s="30">
        <v>1</v>
      </c>
      <c r="E14" s="30">
        <v>-0.25</v>
      </c>
      <c r="F14" s="30">
        <v>-1.0832999999999999</v>
      </c>
      <c r="G14" s="30">
        <v>1.25</v>
      </c>
      <c r="H14" s="30">
        <f>SUM(D14:G14)</f>
        <v>0.91670000000000007</v>
      </c>
      <c r="I14" s="24"/>
      <c r="J14" s="24"/>
      <c r="K14" s="32">
        <f>EXP(H14)</f>
        <v>2.5010233797186774</v>
      </c>
      <c r="L14" s="24"/>
      <c r="M14" s="33">
        <f>K14/SUM(K8,K11,K14)</f>
        <v>0.6652409557748219</v>
      </c>
    </row>
    <row r="19" spans="4:13" x14ac:dyDescent="0.35">
      <c r="D19" s="28" t="s">
        <v>66</v>
      </c>
      <c r="E19" s="24"/>
      <c r="F19" s="24"/>
      <c r="G19" s="24"/>
      <c r="H19" s="24"/>
      <c r="I19" s="24"/>
      <c r="J19" s="24"/>
      <c r="K19" s="24"/>
      <c r="L19" s="24"/>
      <c r="M19" s="24"/>
    </row>
    <row r="20" spans="4:13" x14ac:dyDescent="0.35">
      <c r="D20" s="24"/>
      <c r="E20" s="24"/>
      <c r="F20" s="24"/>
      <c r="G20" s="24"/>
      <c r="H20" s="24"/>
      <c r="I20" s="24"/>
      <c r="J20" s="24"/>
      <c r="K20" s="28" t="s">
        <v>64</v>
      </c>
      <c r="L20" s="24"/>
      <c r="M20" s="28" t="s">
        <v>65</v>
      </c>
    </row>
    <row r="21" spans="4:13" x14ac:dyDescent="0.35">
      <c r="D21" s="30" t="s">
        <v>12</v>
      </c>
      <c r="E21" s="30" t="s">
        <v>67</v>
      </c>
      <c r="F21" s="30" t="s">
        <v>8</v>
      </c>
      <c r="G21" s="31">
        <v>500</v>
      </c>
      <c r="H21" s="30" t="s">
        <v>52</v>
      </c>
      <c r="I21" s="24"/>
      <c r="J21" s="24"/>
      <c r="K21" s="24"/>
      <c r="L21" s="24"/>
      <c r="M21" s="24"/>
    </row>
    <row r="22" spans="4:13" x14ac:dyDescent="0.35">
      <c r="D22" s="30">
        <v>-1</v>
      </c>
      <c r="E22" s="30">
        <v>0.25</v>
      </c>
      <c r="F22" s="30">
        <v>-0.41670000000000001</v>
      </c>
      <c r="G22" s="30">
        <v>-1.25</v>
      </c>
      <c r="H22" s="30">
        <f>SUM(D22:G22)</f>
        <v>-2.4167000000000001</v>
      </c>
      <c r="I22" s="24"/>
      <c r="J22" s="24"/>
      <c r="K22" s="32">
        <f>EXP(H22)</f>
        <v>8.9215543508245079E-2</v>
      </c>
      <c r="L22" s="24"/>
      <c r="M22" s="33">
        <f>K22/SUM(K22,K25,K28)</f>
        <v>9.0030573170380462E-2</v>
      </c>
    </row>
    <row r="23" spans="4:13" x14ac:dyDescent="0.35"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4:13" x14ac:dyDescent="0.35">
      <c r="D24" s="30" t="s">
        <v>63</v>
      </c>
      <c r="E24" s="30" t="s">
        <v>67</v>
      </c>
      <c r="F24" s="30" t="s">
        <v>8</v>
      </c>
      <c r="G24" s="31">
        <v>500</v>
      </c>
      <c r="H24" s="30" t="s">
        <v>52</v>
      </c>
      <c r="I24" s="24"/>
      <c r="J24" s="24"/>
      <c r="K24" s="24"/>
      <c r="L24" s="24"/>
      <c r="M24" s="24"/>
    </row>
    <row r="25" spans="4:13" x14ac:dyDescent="0.35">
      <c r="D25" s="30">
        <v>0</v>
      </c>
      <c r="E25" s="30">
        <v>0.25</v>
      </c>
      <c r="F25" s="30">
        <v>-0.41670000000000001</v>
      </c>
      <c r="G25" s="30">
        <v>-1.25</v>
      </c>
      <c r="H25" s="30">
        <f>SUM(D25:G25)</f>
        <v>-1.4167000000000001</v>
      </c>
      <c r="I25" s="24"/>
      <c r="J25" s="24"/>
      <c r="K25" s="32">
        <f>EXP(H25)</f>
        <v>0.24251299073455992</v>
      </c>
      <c r="L25" s="24"/>
      <c r="M25" s="33">
        <f>K25/SUM(K22,K25,K28)</f>
        <v>0.24472847105479764</v>
      </c>
    </row>
    <row r="26" spans="4:13" x14ac:dyDescent="0.35"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4:13" x14ac:dyDescent="0.35">
      <c r="D27" s="30" t="s">
        <v>13</v>
      </c>
      <c r="E27" s="30" t="s">
        <v>67</v>
      </c>
      <c r="F27" s="30" t="s">
        <v>8</v>
      </c>
      <c r="G27" s="31">
        <v>500</v>
      </c>
      <c r="H27" s="30" t="s">
        <v>52</v>
      </c>
      <c r="I27" s="24"/>
      <c r="J27" s="24"/>
      <c r="K27" s="24"/>
      <c r="L27" s="24"/>
      <c r="M27" s="24"/>
    </row>
    <row r="28" spans="4:13" x14ac:dyDescent="0.35">
      <c r="D28" s="30">
        <v>1</v>
      </c>
      <c r="E28" s="30">
        <v>0.25</v>
      </c>
      <c r="F28" s="30">
        <v>-0.41670000000000001</v>
      </c>
      <c r="G28" s="30">
        <v>-1.25</v>
      </c>
      <c r="H28" s="30">
        <f>SUM(D28:G28)</f>
        <v>-0.41670000000000007</v>
      </c>
      <c r="I28" s="24"/>
      <c r="J28" s="24"/>
      <c r="K28" s="32">
        <f>EXP(H28)</f>
        <v>0.65921865587901107</v>
      </c>
      <c r="L28" s="24"/>
      <c r="M28" s="33">
        <f>K28/SUM(K22,K25,K28)</f>
        <v>0.6652409557748219</v>
      </c>
    </row>
    <row r="34" spans="4:13" x14ac:dyDescent="0.35">
      <c r="D34" s="28" t="s">
        <v>66</v>
      </c>
      <c r="E34" s="24"/>
      <c r="F34" s="24"/>
      <c r="G34" s="24"/>
      <c r="H34" s="24"/>
      <c r="I34" s="24"/>
      <c r="J34" s="24"/>
      <c r="K34" s="24"/>
      <c r="L34" s="24"/>
      <c r="M34" s="24"/>
    </row>
    <row r="35" spans="4:13" x14ac:dyDescent="0.35">
      <c r="D35" s="24"/>
      <c r="E35" s="24"/>
      <c r="F35" s="24"/>
      <c r="G35" s="24"/>
      <c r="H35" s="24"/>
      <c r="I35" s="24"/>
      <c r="J35" s="24"/>
      <c r="K35" s="28" t="s">
        <v>64</v>
      </c>
      <c r="L35" s="24"/>
      <c r="M35" s="28" t="s">
        <v>65</v>
      </c>
    </row>
    <row r="36" spans="4:13" x14ac:dyDescent="0.35">
      <c r="D36" s="30" t="s">
        <v>12</v>
      </c>
      <c r="E36" s="30" t="s">
        <v>67</v>
      </c>
      <c r="F36" s="30" t="s">
        <v>10</v>
      </c>
      <c r="G36" s="31">
        <v>450</v>
      </c>
      <c r="H36" s="30" t="s">
        <v>52</v>
      </c>
      <c r="I36" s="24"/>
      <c r="J36" s="24"/>
      <c r="K36" s="24"/>
      <c r="L36" s="24"/>
      <c r="M36" s="24"/>
    </row>
    <row r="37" spans="4:13" x14ac:dyDescent="0.35">
      <c r="D37" s="30">
        <v>-1</v>
      </c>
      <c r="E37" s="30">
        <v>0.25</v>
      </c>
      <c r="F37" s="30">
        <v>1.0832999999999999</v>
      </c>
      <c r="G37" s="30">
        <v>0</v>
      </c>
      <c r="H37" s="30">
        <f>SUM(D37:G37)</f>
        <v>0.33329999999999993</v>
      </c>
      <c r="I37" s="24"/>
      <c r="J37" s="24"/>
      <c r="K37" s="32">
        <f>EXP(H37)</f>
        <v>1.3955659054472516</v>
      </c>
      <c r="L37" s="24"/>
      <c r="M37" s="33">
        <f>K37/SUM(K37,K40,K43)</f>
        <v>9.0030573170380462E-2</v>
      </c>
    </row>
    <row r="38" spans="4:13" x14ac:dyDescent="0.35"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4:13" x14ac:dyDescent="0.35">
      <c r="D39" s="30" t="s">
        <v>63</v>
      </c>
      <c r="E39" s="30" t="s">
        <v>67</v>
      </c>
      <c r="F39" s="30" t="s">
        <v>10</v>
      </c>
      <c r="G39" s="31">
        <v>450</v>
      </c>
      <c r="H39" s="30" t="s">
        <v>52</v>
      </c>
      <c r="I39" s="24"/>
      <c r="J39" s="24"/>
      <c r="K39" s="24"/>
      <c r="L39" s="24"/>
      <c r="M39" s="24"/>
    </row>
    <row r="40" spans="4:13" x14ac:dyDescent="0.35">
      <c r="D40" s="30">
        <v>0</v>
      </c>
      <c r="E40" s="30">
        <v>0.25</v>
      </c>
      <c r="F40" s="30">
        <v>1.0832999999999999</v>
      </c>
      <c r="G40" s="30">
        <v>0</v>
      </c>
      <c r="H40" s="30">
        <f>SUM(D40:G40)</f>
        <v>1.3332999999999999</v>
      </c>
      <c r="I40" s="24"/>
      <c r="J40" s="24"/>
      <c r="K40" s="32">
        <f>EXP(H40)</f>
        <v>3.7935414411942578</v>
      </c>
      <c r="L40" s="24"/>
      <c r="M40" s="33">
        <f>K40/SUM(K37,K40,K43)</f>
        <v>0.24472847105479764</v>
      </c>
    </row>
    <row r="41" spans="4:13" x14ac:dyDescent="0.35"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4:13" x14ac:dyDescent="0.35">
      <c r="D42" s="30" t="s">
        <v>13</v>
      </c>
      <c r="E42" s="30" t="s">
        <v>67</v>
      </c>
      <c r="F42" s="30" t="s">
        <v>10</v>
      </c>
      <c r="G42" s="31">
        <v>450</v>
      </c>
      <c r="H42" s="30" t="s">
        <v>52</v>
      </c>
      <c r="I42" s="24"/>
      <c r="J42" s="24"/>
      <c r="K42" s="24"/>
      <c r="L42" s="24"/>
      <c r="M42" s="24"/>
    </row>
    <row r="43" spans="4:13" x14ac:dyDescent="0.35">
      <c r="D43" s="30">
        <v>1</v>
      </c>
      <c r="E43" s="30">
        <v>0.25</v>
      </c>
      <c r="F43" s="30">
        <v>1.0832999999999999</v>
      </c>
      <c r="G43" s="30">
        <v>0</v>
      </c>
      <c r="H43" s="30">
        <f>SUM(D43:G43)</f>
        <v>2.3332999999999999</v>
      </c>
      <c r="I43" s="24"/>
      <c r="J43" s="24"/>
      <c r="K43" s="32">
        <f>EXP(H43)</f>
        <v>10.311914765104689</v>
      </c>
      <c r="L43" s="24"/>
      <c r="M43" s="33">
        <f>K43/SUM(K37,K40,K43)</f>
        <v>0.6652409557748219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173D-6A4D-4D4B-842C-8E4E919D0050}">
  <sheetPr>
    <tabColor rgb="FF92D050"/>
  </sheetPr>
  <dimension ref="E5:I13"/>
  <sheetViews>
    <sheetView workbookViewId="0">
      <selection activeCell="G29" sqref="G29"/>
    </sheetView>
  </sheetViews>
  <sheetFormatPr defaultRowHeight="14.5" x14ac:dyDescent="0.35"/>
  <cols>
    <col min="7" max="7" width="20.7265625" bestFit="1" customWidth="1"/>
    <col min="8" max="8" width="40.81640625" bestFit="1" customWidth="1"/>
    <col min="9" max="9" width="11.81640625" bestFit="1" customWidth="1"/>
  </cols>
  <sheetData>
    <row r="5" spans="5:9" x14ac:dyDescent="0.35">
      <c r="E5" s="34"/>
      <c r="F5" s="34"/>
      <c r="G5" s="35" t="s">
        <v>68</v>
      </c>
      <c r="H5" s="36" t="s">
        <v>70</v>
      </c>
      <c r="I5" s="35" t="s">
        <v>19</v>
      </c>
    </row>
    <row r="6" spans="5:9" x14ac:dyDescent="0.35">
      <c r="E6" s="34" t="s">
        <v>0</v>
      </c>
      <c r="F6" s="34"/>
      <c r="G6" s="34" t="s">
        <v>69</v>
      </c>
      <c r="H6" s="34" t="s">
        <v>71</v>
      </c>
      <c r="I6" s="34"/>
    </row>
    <row r="7" spans="5:9" x14ac:dyDescent="0.35">
      <c r="E7" s="34"/>
      <c r="F7" s="34"/>
      <c r="G7" s="34">
        <f>1+1</f>
        <v>2</v>
      </c>
      <c r="H7" s="34">
        <f>(1+1)+(0.25+0.25)+(1.0833+1.0833)+(1.25+1.25)</f>
        <v>7.1665999999999999</v>
      </c>
      <c r="I7" s="35">
        <f>G7/H7</f>
        <v>0.27907236346384617</v>
      </c>
    </row>
    <row r="8" spans="5:9" x14ac:dyDescent="0.35">
      <c r="E8" s="34" t="s">
        <v>1</v>
      </c>
      <c r="F8" s="34"/>
      <c r="G8" s="34" t="s">
        <v>72</v>
      </c>
      <c r="H8" s="34" t="s">
        <v>71</v>
      </c>
      <c r="I8" s="34"/>
    </row>
    <row r="9" spans="5:9" x14ac:dyDescent="0.35">
      <c r="E9" s="34"/>
      <c r="F9" s="34"/>
      <c r="G9" s="34">
        <v>0.5</v>
      </c>
      <c r="H9" s="34">
        <f>(1+1)+(0.25+0.25)+(1.0833+1.0833)+(1.25+1.25)</f>
        <v>7.1665999999999999</v>
      </c>
      <c r="I9" s="35">
        <f>G9/H9</f>
        <v>6.9768090865961543E-2</v>
      </c>
    </row>
    <row r="10" spans="5:9" x14ac:dyDescent="0.35">
      <c r="E10" s="34" t="s">
        <v>2</v>
      </c>
      <c r="F10" s="34"/>
      <c r="G10" s="34"/>
      <c r="H10" s="34" t="s">
        <v>71</v>
      </c>
      <c r="I10" s="34"/>
    </row>
    <row r="11" spans="5:9" x14ac:dyDescent="0.35">
      <c r="E11" s="34"/>
      <c r="F11" s="34"/>
      <c r="G11" s="34">
        <f>1.0833+1.0833</f>
        <v>2.1665999999999999</v>
      </c>
      <c r="H11" s="34">
        <f>(1+1)+(0.25+0.25)+(1.0833+1.0833)+(1.25+1.25)</f>
        <v>7.1665999999999999</v>
      </c>
      <c r="I11" s="35">
        <f>G11/H11</f>
        <v>0.30231909134038454</v>
      </c>
    </row>
    <row r="12" spans="5:9" x14ac:dyDescent="0.35">
      <c r="E12" s="34" t="s">
        <v>48</v>
      </c>
      <c r="F12" s="34"/>
      <c r="G12" s="34" t="s">
        <v>73</v>
      </c>
      <c r="H12" s="34" t="s">
        <v>71</v>
      </c>
      <c r="I12" s="34"/>
    </row>
    <row r="13" spans="5:9" x14ac:dyDescent="0.35">
      <c r="E13" s="34"/>
      <c r="F13" s="34"/>
      <c r="G13" s="34">
        <v>2.5</v>
      </c>
      <c r="H13" s="34">
        <f>(1+1)+(0.25+0.25)+(1.0833+1.0833)+(1.25+1.25)</f>
        <v>7.1665999999999999</v>
      </c>
      <c r="I13" s="35">
        <f>G13/H13</f>
        <v>0.3488404543298077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Conjoint_Analysis</vt:lpstr>
      <vt:lpstr>HW02_conjoint_data</vt:lpstr>
      <vt:lpstr>Working Sheet</vt:lpstr>
      <vt:lpstr>Tradeoff</vt:lpstr>
      <vt:lpstr>Market Share</vt:lpstr>
      <vt:lpstr>Attribute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NITHIN DAS</cp:lastModifiedBy>
  <dcterms:created xsi:type="dcterms:W3CDTF">2019-10-12T15:01:12Z</dcterms:created>
  <dcterms:modified xsi:type="dcterms:W3CDTF">2020-03-31T01:38:31Z</dcterms:modified>
</cp:coreProperties>
</file>