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ithi\Documents\Stevens\2019 Fall\BIA 652\Midterm\"/>
    </mc:Choice>
  </mc:AlternateContent>
  <xr:revisionPtr revIDLastSave="0" documentId="13_ncr:1_{A8F3E82D-8949-46DA-BD67-0DA5C7D2D929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chart.v1.0" hidden="1">Sheet1!$E$9:$E$58</definedName>
    <definedName name="_xlchart.v1.1" hidden="1">Sheet1!$E$9:$E$58</definedName>
    <definedName name="_xlchart.v1.2" hidden="1">Sheet1!$E$9:$E$58</definedName>
    <definedName name="_xlchart.v1.3" hidden="1">Sheet1!$E$9:$E$58</definedName>
    <definedName name="_xlchart.v1.4" hidden="1">Sheet1!$E$9:$E$58</definedName>
    <definedName name="_xlchart.v1.5" hidden="1">Sheet1!$E$9:$E$58</definedName>
    <definedName name="_xlchart.v1.6" hidden="1">Sheet1!$E$9:$E$58</definedName>
  </definedName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R12" i="1"/>
  <c r="S12" i="1" s="1"/>
  <c r="R13" i="1"/>
  <c r="R14" i="1"/>
  <c r="S14" i="1" s="1"/>
  <c r="R15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S27" i="1" s="1"/>
  <c r="R28" i="1"/>
  <c r="S28" i="1" s="1"/>
  <c r="R29" i="1"/>
  <c r="R30" i="1"/>
  <c r="S30" i="1" s="1"/>
  <c r="R31" i="1"/>
  <c r="R32" i="1"/>
  <c r="R33" i="1"/>
  <c r="R34" i="1"/>
  <c r="S34" i="1" s="1"/>
  <c r="R35" i="1"/>
  <c r="S35" i="1" s="1"/>
  <c r="R36" i="1"/>
  <c r="S36" i="1" s="1"/>
  <c r="R37" i="1"/>
  <c r="R38" i="1"/>
  <c r="R39" i="1"/>
  <c r="R40" i="1"/>
  <c r="R41" i="1"/>
  <c r="R42" i="1"/>
  <c r="S42" i="1" s="1"/>
  <c r="R43" i="1"/>
  <c r="R44" i="1"/>
  <c r="R45" i="1"/>
  <c r="R46" i="1"/>
  <c r="S46" i="1" s="1"/>
  <c r="R47" i="1"/>
  <c r="R48" i="1"/>
  <c r="R49" i="1"/>
  <c r="R50" i="1"/>
  <c r="S50" i="1" s="1"/>
  <c r="R51" i="1"/>
  <c r="R52" i="1"/>
  <c r="R53" i="1"/>
  <c r="R54" i="1"/>
  <c r="S54" i="1" s="1"/>
  <c r="R55" i="1"/>
  <c r="R56" i="1"/>
  <c r="R57" i="1"/>
  <c r="R58" i="1"/>
  <c r="R59" i="1"/>
  <c r="S59" i="1" s="1"/>
  <c r="R10" i="1"/>
  <c r="S10" i="1" s="1"/>
  <c r="S19" i="1"/>
  <c r="S20" i="1"/>
  <c r="S43" i="1"/>
  <c r="S44" i="1"/>
  <c r="S51" i="1"/>
  <c r="S52" i="1"/>
  <c r="S11" i="1"/>
  <c r="S13" i="1"/>
  <c r="S15" i="1"/>
  <c r="S16" i="1"/>
  <c r="S17" i="1"/>
  <c r="S21" i="1"/>
  <c r="S23" i="1"/>
  <c r="S24" i="1"/>
  <c r="S25" i="1"/>
  <c r="S26" i="1"/>
  <c r="S29" i="1"/>
  <c r="S31" i="1"/>
  <c r="S32" i="1"/>
  <c r="S33" i="1"/>
  <c r="S37" i="1"/>
  <c r="S38" i="1"/>
  <c r="S39" i="1"/>
  <c r="S40" i="1"/>
  <c r="S41" i="1"/>
  <c r="S45" i="1"/>
  <c r="S47" i="1"/>
  <c r="S48" i="1"/>
  <c r="S49" i="1"/>
  <c r="S53" i="1"/>
  <c r="S55" i="1"/>
  <c r="S56" i="1"/>
  <c r="S57" i="1"/>
  <c r="S58" i="1"/>
  <c r="M13" i="1"/>
  <c r="M12" i="1"/>
  <c r="M10" i="1"/>
  <c r="G9" i="1"/>
  <c r="F9" i="1"/>
  <c r="I12" i="1"/>
  <c r="I13" i="1"/>
  <c r="I20" i="1"/>
  <c r="I21" i="1"/>
  <c r="I28" i="1"/>
  <c r="I29" i="1"/>
  <c r="I36" i="1"/>
  <c r="I37" i="1"/>
  <c r="I44" i="1"/>
  <c r="I45" i="1"/>
  <c r="I52" i="1"/>
  <c r="I53" i="1"/>
  <c r="H10" i="1"/>
  <c r="I10" i="1" s="1"/>
  <c r="H11" i="1"/>
  <c r="I11" i="1" s="1"/>
  <c r="H12" i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H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H53" i="1"/>
  <c r="H54" i="1"/>
  <c r="I54" i="1" s="1"/>
  <c r="H55" i="1"/>
  <c r="I55" i="1" s="1"/>
  <c r="H56" i="1"/>
  <c r="I56" i="1" s="1"/>
  <c r="H57" i="1"/>
  <c r="I57" i="1" s="1"/>
  <c r="H58" i="1"/>
  <c r="I58" i="1" s="1"/>
  <c r="H9" i="1"/>
  <c r="I9" i="1" s="1"/>
  <c r="I59" i="1" s="1"/>
  <c r="M11" i="1" s="1"/>
</calcChain>
</file>

<file path=xl/sharedStrings.xml><?xml version="1.0" encoding="utf-8"?>
<sst xmlns="http://schemas.openxmlformats.org/spreadsheetml/2006/main" count="100" uniqueCount="18">
  <si>
    <t>Problem 5 - (10 points)</t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</si>
  <si>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Consider the following sample of 50 observations, is X normally distributed? Why?</t>
    </r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</si>
  <si>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What are the mean and variance of the X population?</t>
    </r>
  </si>
  <si>
    <r>
      <t>c)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several samples of 36 observations are taken from X, what would be the expected mean and variance of the samples’ mean?</t>
    </r>
  </si>
  <si>
    <t>Obs</t>
  </si>
  <si>
    <t>X</t>
  </si>
  <si>
    <t>Mean</t>
  </si>
  <si>
    <t>Variance</t>
  </si>
  <si>
    <t>Xi-Mean</t>
  </si>
  <si>
    <t>(Xi-Mean)^2</t>
  </si>
  <si>
    <t>Total</t>
  </si>
  <si>
    <r>
      <rPr>
        <b/>
        <sz val="11"/>
        <color rgb="FF000000"/>
        <rFont val="Calibri"/>
        <family val="2"/>
      </rPr>
      <t>∑</t>
    </r>
    <r>
      <rPr>
        <b/>
        <sz val="11"/>
        <color rgb="FF000000"/>
        <rFont val="Arial"/>
        <family val="2"/>
      </rPr>
      <t xml:space="preserve"> X</t>
    </r>
  </si>
  <si>
    <t>Mean=∑ X/N</t>
  </si>
  <si>
    <t>Skew</t>
  </si>
  <si>
    <t>Kurtosis</t>
  </si>
  <si>
    <t>f=(i-0.375)/(n+0.25)</t>
  </si>
  <si>
    <t>f</t>
  </si>
  <si>
    <t>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</si>
</sst>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0" fontId="1" fillId="0" borderId="0" xfId="0" applyFont="1"/>
    <xf numFmtId="0" fontId="3" fillId="0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value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Sheet1!$S$9</c:f>
              <c:strCache>
                <c:ptCount val="1"/>
                <c:pt idx="0">
                  <c:v>Z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Sheet1!$Q$10:$Q$59</c:f>
              <c:numCache>
                <c:formatCode>General</c:formatCode>
                <c:ptCount val="50"/>
                <c:pt idx="0">
                  <c:v>9.36</c:v>
                </c:pt>
                <c:pt idx="1">
                  <c:v>9.42</c:v>
                </c:pt>
                <c:pt idx="2">
                  <c:v>9.5399999999999991</c:v>
                </c:pt>
                <c:pt idx="3">
                  <c:v>9.6199999999999992</c:v>
                </c:pt>
                <c:pt idx="4">
                  <c:v>9.6300000000000008</c:v>
                </c:pt>
                <c:pt idx="5">
                  <c:v>9.6999999999999993</c:v>
                </c:pt>
                <c:pt idx="6">
                  <c:v>9.7200000000000006</c:v>
                </c:pt>
                <c:pt idx="7">
                  <c:v>9.76</c:v>
                </c:pt>
                <c:pt idx="8">
                  <c:v>9.77</c:v>
                </c:pt>
                <c:pt idx="9">
                  <c:v>9.7799999999999994</c:v>
                </c:pt>
                <c:pt idx="10">
                  <c:v>9.7899999999999991</c:v>
                </c:pt>
                <c:pt idx="11">
                  <c:v>9.7899999999999991</c:v>
                </c:pt>
                <c:pt idx="12">
                  <c:v>9.8000000000000007</c:v>
                </c:pt>
                <c:pt idx="13">
                  <c:v>9.82</c:v>
                </c:pt>
                <c:pt idx="14">
                  <c:v>9.84</c:v>
                </c:pt>
                <c:pt idx="15">
                  <c:v>9.89</c:v>
                </c:pt>
                <c:pt idx="16">
                  <c:v>9.93</c:v>
                </c:pt>
                <c:pt idx="17">
                  <c:v>9.94</c:v>
                </c:pt>
                <c:pt idx="18">
                  <c:v>9.9499999999999993</c:v>
                </c:pt>
                <c:pt idx="19">
                  <c:v>9.9600000000000009</c:v>
                </c:pt>
                <c:pt idx="20">
                  <c:v>9.98</c:v>
                </c:pt>
                <c:pt idx="21">
                  <c:v>9.99</c:v>
                </c:pt>
                <c:pt idx="22">
                  <c:v>9.99</c:v>
                </c:pt>
                <c:pt idx="23">
                  <c:v>10</c:v>
                </c:pt>
                <c:pt idx="24">
                  <c:v>10.050000000000001</c:v>
                </c:pt>
                <c:pt idx="25">
                  <c:v>10.06</c:v>
                </c:pt>
                <c:pt idx="26">
                  <c:v>10.07</c:v>
                </c:pt>
                <c:pt idx="27">
                  <c:v>10.08</c:v>
                </c:pt>
                <c:pt idx="28">
                  <c:v>10.1</c:v>
                </c:pt>
                <c:pt idx="29">
                  <c:v>10.1</c:v>
                </c:pt>
                <c:pt idx="30">
                  <c:v>10.11</c:v>
                </c:pt>
                <c:pt idx="31">
                  <c:v>10.11</c:v>
                </c:pt>
                <c:pt idx="32">
                  <c:v>10.11</c:v>
                </c:pt>
                <c:pt idx="33">
                  <c:v>10.15</c:v>
                </c:pt>
                <c:pt idx="34">
                  <c:v>10.16</c:v>
                </c:pt>
                <c:pt idx="35">
                  <c:v>10.16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10.210000000000001</c:v>
                </c:pt>
                <c:pt idx="39">
                  <c:v>10.24</c:v>
                </c:pt>
                <c:pt idx="40">
                  <c:v>10.24</c:v>
                </c:pt>
                <c:pt idx="41">
                  <c:v>10.27</c:v>
                </c:pt>
                <c:pt idx="42">
                  <c:v>10.31</c:v>
                </c:pt>
                <c:pt idx="43">
                  <c:v>10.33</c:v>
                </c:pt>
                <c:pt idx="44">
                  <c:v>10.36</c:v>
                </c:pt>
                <c:pt idx="45">
                  <c:v>10.44</c:v>
                </c:pt>
                <c:pt idx="46">
                  <c:v>10.47</c:v>
                </c:pt>
                <c:pt idx="47">
                  <c:v>10.56</c:v>
                </c:pt>
                <c:pt idx="48">
                  <c:v>10.58</c:v>
                </c:pt>
                <c:pt idx="49">
                  <c:v>10.7</c:v>
                </c:pt>
              </c:numCache>
            </c:numRef>
          </c:xVal>
          <c:yVal>
            <c:numRef>
              <c:f>Sheet1!$S$10:$S$59</c:f>
              <c:numCache>
                <c:formatCode>General</c:formatCode>
                <c:ptCount val="50"/>
                <c:pt idx="0">
                  <c:v>-2.2433287630462804</c:v>
                </c:pt>
                <c:pt idx="1">
                  <c:v>-1.8474868176556127</c:v>
                </c:pt>
                <c:pt idx="2">
                  <c:v>-1.6235231816505278</c:v>
                </c:pt>
                <c:pt idx="3">
                  <c:v>-1.460041724656844</c:v>
                </c:pt>
                <c:pt idx="4">
                  <c:v>-1.3282982368394793</c:v>
                </c:pt>
                <c:pt idx="5">
                  <c:v>-1.2162739092587758</c:v>
                </c:pt>
                <c:pt idx="6">
                  <c:v>-1.1177317177440835</c:v>
                </c:pt>
                <c:pt idx="7">
                  <c:v>-1.0289938026760728</c:v>
                </c:pt>
                <c:pt idx="8">
                  <c:v>-0.94769728778009155</c:v>
                </c:pt>
                <c:pt idx="9">
                  <c:v>-0.87222695532645922</c:v>
                </c:pt>
                <c:pt idx="10">
                  <c:v>-0.80142512926137854</c:v>
                </c:pt>
                <c:pt idx="11">
                  <c:v>-0.73443023171221422</c:v>
                </c:pt>
                <c:pt idx="12">
                  <c:v>-0.67058088629718193</c:v>
                </c:pt>
                <c:pt idx="13">
                  <c:v>-0.60935590740053014</c:v>
                </c:pt>
                <c:pt idx="14">
                  <c:v>-0.55033510225978444</c:v>
                </c:pt>
                <c:pt idx="15">
                  <c:v>-0.49317272624229946</c:v>
                </c:pt>
                <c:pt idx="16">
                  <c:v>-0.43757893748896998</c:v>
                </c:pt>
                <c:pt idx="17">
                  <c:v>-0.38330647709930993</c:v>
                </c:pt>
                <c:pt idx="18">
                  <c:v>-0.33014085768099016</c:v>
                </c:pt>
                <c:pt idx="19">
                  <c:v>-0.27789296115186518</c:v>
                </c:pt>
                <c:pt idx="20">
                  <c:v>-0.22639332071192098</c:v>
                </c:pt>
                <c:pt idx="21">
                  <c:v>-0.17548759484244125</c:v>
                </c:pt>
                <c:pt idx="22">
                  <c:v>-0.12503288968730167</c:v>
                </c:pt>
                <c:pt idx="23">
                  <c:v>-7.4894682454517372E-2</c:v>
                </c:pt>
                <c:pt idx="24">
                  <c:v>-2.4944161386587227E-2</c:v>
                </c:pt>
                <c:pt idx="25">
                  <c:v>2.4944161386587085E-2</c:v>
                </c:pt>
                <c:pt idx="26">
                  <c:v>7.4894682454517372E-2</c:v>
                </c:pt>
                <c:pt idx="27">
                  <c:v>0.12503288968730167</c:v>
                </c:pt>
                <c:pt idx="28">
                  <c:v>0.17548759484244125</c:v>
                </c:pt>
                <c:pt idx="29">
                  <c:v>0.22639332071192103</c:v>
                </c:pt>
                <c:pt idx="30">
                  <c:v>0.27789296115186507</c:v>
                </c:pt>
                <c:pt idx="31">
                  <c:v>0.33014085768098994</c:v>
                </c:pt>
                <c:pt idx="32">
                  <c:v>0.38330647709930993</c:v>
                </c:pt>
                <c:pt idx="33">
                  <c:v>0.43757893748896998</c:v>
                </c:pt>
                <c:pt idx="34">
                  <c:v>0.49317272624229946</c:v>
                </c:pt>
                <c:pt idx="35">
                  <c:v>0.55033510225978477</c:v>
                </c:pt>
                <c:pt idx="36">
                  <c:v>0.60935590740053003</c:v>
                </c:pt>
                <c:pt idx="37">
                  <c:v>0.67058088629718193</c:v>
                </c:pt>
                <c:pt idx="38">
                  <c:v>0.73443023171221422</c:v>
                </c:pt>
                <c:pt idx="39">
                  <c:v>0.80142512926137854</c:v>
                </c:pt>
                <c:pt idx="40">
                  <c:v>0.87222695532645922</c:v>
                </c:pt>
                <c:pt idx="41">
                  <c:v>0.94769728778009144</c:v>
                </c:pt>
                <c:pt idx="42">
                  <c:v>1.0289938026760728</c:v>
                </c:pt>
                <c:pt idx="43">
                  <c:v>1.1177317177440835</c:v>
                </c:pt>
                <c:pt idx="44">
                  <c:v>1.2162739092587758</c:v>
                </c:pt>
                <c:pt idx="45">
                  <c:v>1.3282982368394793</c:v>
                </c:pt>
                <c:pt idx="46">
                  <c:v>1.4600417246568451</c:v>
                </c:pt>
                <c:pt idx="47">
                  <c:v>1.6235231816505271</c:v>
                </c:pt>
                <c:pt idx="48">
                  <c:v>1.8474868176556127</c:v>
                </c:pt>
                <c:pt idx="49">
                  <c:v>2.2433287630462804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F-4E77-B195-4DD2C0FF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75168"/>
        <c:axId val="774876808"/>
      </c:scatterChart>
      <c:valAx>
        <c:axId val="774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76808"/>
        <c:crosses val="autoZero"/>
        <c:crossBetween val="midCat"/>
      </c:valAx>
      <c:valAx>
        <c:axId val="7748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466E034-7E74-49D3-941A-EAE46A6F5E8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X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231775</xdr:colOff>
      <xdr:row>0</xdr:row>
      <xdr:rowOff>50800</xdr:rowOff>
    </xdr:from>
    <xdr:to>
      <xdr:col>20</xdr:col>
      <xdr:colOff>536575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57DF7D-8A5D-4348-AD30-82E533542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8475" y="5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200025</xdr:colOff>
      <xdr:row>15</xdr:row>
      <xdr:rowOff>82550</xdr:rowOff>
    </xdr:from>
    <xdr:to>
      <xdr:col>20</xdr:col>
      <xdr:colOff>504825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0CA2E-227E-4976-826F-BCF20D5B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59"/>
  <sheetViews>
    <sheetView tabSelected="1" workbookViewId="0">
      <selection activeCell="L16" sqref="L16"/>
    </sheetView>
  </sheetViews>
  <sheetFormatPr defaultRowHeight="14.5" x14ac:dyDescent="0.35"/>
  <cols>
    <col min="7" max="7" width="22.7265625" customWidth="1"/>
    <col min="9" max="9" width="12.36328125" customWidth="1"/>
  </cols>
  <sheetData>
    <row r="4" spans="4:19" x14ac:dyDescent="0.35">
      <c r="D4" s="1" t="s">
        <v>0</v>
      </c>
    </row>
    <row r="5" spans="4:19" x14ac:dyDescent="0.35">
      <c r="D5" s="2" t="s">
        <v>1</v>
      </c>
    </row>
    <row r="6" spans="4:19" x14ac:dyDescent="0.35">
      <c r="D6" s="2" t="s">
        <v>2</v>
      </c>
    </row>
    <row r="7" spans="4:19" x14ac:dyDescent="0.35">
      <c r="D7" s="2" t="s">
        <v>3</v>
      </c>
    </row>
    <row r="8" spans="4:19" x14ac:dyDescent="0.35">
      <c r="D8" s="5" t="s">
        <v>4</v>
      </c>
      <c r="E8" s="5" t="s">
        <v>5</v>
      </c>
      <c r="F8" s="5" t="s">
        <v>11</v>
      </c>
      <c r="G8" s="5" t="s">
        <v>12</v>
      </c>
      <c r="H8" s="5" t="s">
        <v>8</v>
      </c>
      <c r="I8" s="5" t="s">
        <v>9</v>
      </c>
    </row>
    <row r="9" spans="4:19" x14ac:dyDescent="0.35">
      <c r="D9" s="6">
        <v>1</v>
      </c>
      <c r="E9" s="7">
        <v>9.8000000000000007</v>
      </c>
      <c r="F9" s="7">
        <f>SUM(E9:E58)</f>
        <v>501.34000000000009</v>
      </c>
      <c r="G9" s="8">
        <f>F9/50</f>
        <v>10.026800000000001</v>
      </c>
      <c r="H9" s="9">
        <f>E9-$G$9</f>
        <v>-0.22680000000000078</v>
      </c>
      <c r="I9" s="10">
        <f>H9^2</f>
        <v>5.143824000000035E-2</v>
      </c>
      <c r="P9" s="5" t="s">
        <v>4</v>
      </c>
      <c r="Q9" s="5" t="s">
        <v>5</v>
      </c>
      <c r="R9" s="5" t="s">
        <v>16</v>
      </c>
      <c r="S9" s="5" t="s">
        <v>17</v>
      </c>
    </row>
    <row r="10" spans="4:19" x14ac:dyDescent="0.35">
      <c r="D10" s="6">
        <v>2</v>
      </c>
      <c r="E10" s="7">
        <v>10.199999999999999</v>
      </c>
      <c r="F10" s="7"/>
      <c r="G10" s="8"/>
      <c r="H10" s="9">
        <f t="shared" ref="H10:H58" si="0">E10-$G$9</f>
        <v>0.1731999999999978</v>
      </c>
      <c r="I10" s="10">
        <f t="shared" ref="I10:I58" si="1">H10^2</f>
        <v>2.9998239999999239E-2</v>
      </c>
      <c r="L10" s="3" t="s">
        <v>6</v>
      </c>
      <c r="M10" s="11">
        <f>G9</f>
        <v>10.026800000000001</v>
      </c>
      <c r="P10" s="6">
        <v>1</v>
      </c>
      <c r="Q10" s="7">
        <v>9.36</v>
      </c>
      <c r="R10">
        <f>(P10-0.375)/(50+0.25)</f>
        <v>1.2437810945273632E-2</v>
      </c>
      <c r="S10">
        <f>_xlfn.NORM.S.INV(R10)</f>
        <v>-2.2433287630462804</v>
      </c>
    </row>
    <row r="11" spans="4:19" x14ac:dyDescent="0.35">
      <c r="D11" s="6">
        <v>3</v>
      </c>
      <c r="E11" s="7">
        <v>10.27</v>
      </c>
      <c r="F11" s="7"/>
      <c r="G11" s="8"/>
      <c r="H11" s="9">
        <f t="shared" si="0"/>
        <v>0.24319999999999808</v>
      </c>
      <c r="I11" s="10">
        <f t="shared" si="1"/>
        <v>5.9146239999999066E-2</v>
      </c>
      <c r="L11" s="3" t="s">
        <v>7</v>
      </c>
      <c r="M11" s="11">
        <f>I59/50</f>
        <v>8.1809760000000051E-2</v>
      </c>
      <c r="P11" s="6">
        <v>2</v>
      </c>
      <c r="Q11" s="7">
        <v>9.42</v>
      </c>
      <c r="R11">
        <f t="shared" ref="R11:R59" si="2">(P11-0.375)/(50+0.25)</f>
        <v>3.2338308457711441E-2</v>
      </c>
      <c r="S11">
        <f t="shared" ref="S11:S59" si="3">_xlfn.NORM.S.INV(R11)</f>
        <v>-1.8474868176556127</v>
      </c>
    </row>
    <row r="12" spans="4:19" x14ac:dyDescent="0.35">
      <c r="D12" s="6">
        <v>4</v>
      </c>
      <c r="E12" s="7">
        <v>9.6999999999999993</v>
      </c>
      <c r="F12" s="7"/>
      <c r="G12" s="8"/>
      <c r="H12" s="9">
        <f t="shared" si="0"/>
        <v>-0.3268000000000022</v>
      </c>
      <c r="I12" s="10">
        <f t="shared" si="1"/>
        <v>0.10679824000000143</v>
      </c>
      <c r="L12" s="3" t="s">
        <v>13</v>
      </c>
      <c r="M12" s="11">
        <f>_xlfn.SKEW.P(E9:E58)</f>
        <v>-6.5109574981144381E-3</v>
      </c>
      <c r="P12" s="6">
        <v>3</v>
      </c>
      <c r="Q12" s="7">
        <v>9.5399999999999991</v>
      </c>
      <c r="R12">
        <f t="shared" si="2"/>
        <v>5.2238805970149252E-2</v>
      </c>
      <c r="S12">
        <f t="shared" si="3"/>
        <v>-1.6235231816505278</v>
      </c>
    </row>
    <row r="13" spans="4:19" x14ac:dyDescent="0.35">
      <c r="D13" s="6">
        <v>5</v>
      </c>
      <c r="E13" s="7">
        <v>9.76</v>
      </c>
      <c r="F13" s="7"/>
      <c r="G13" s="8"/>
      <c r="H13" s="9">
        <f t="shared" si="0"/>
        <v>-0.2668000000000017</v>
      </c>
      <c r="I13" s="10">
        <f t="shared" si="1"/>
        <v>7.118224000000091E-2</v>
      </c>
      <c r="L13" s="3" t="s">
        <v>14</v>
      </c>
      <c r="M13" s="11">
        <f>KURT(E9:E58)</f>
        <v>3.117378869314491E-2</v>
      </c>
      <c r="P13" s="6">
        <v>4</v>
      </c>
      <c r="Q13" s="7">
        <v>9.6199999999999992</v>
      </c>
      <c r="R13">
        <f t="shared" si="2"/>
        <v>7.2139303482587069E-2</v>
      </c>
      <c r="S13">
        <f t="shared" si="3"/>
        <v>-1.460041724656844</v>
      </c>
    </row>
    <row r="14" spans="4:19" x14ac:dyDescent="0.35">
      <c r="D14" s="6">
        <v>6</v>
      </c>
      <c r="E14" s="7">
        <v>10.11</v>
      </c>
      <c r="F14" s="7"/>
      <c r="G14" s="8"/>
      <c r="H14" s="9">
        <f t="shared" si="0"/>
        <v>8.3199999999997942E-2</v>
      </c>
      <c r="I14" s="10">
        <f t="shared" si="1"/>
        <v>6.9222399999996579E-3</v>
      </c>
      <c r="J14" s="3"/>
      <c r="P14" s="6">
        <v>5</v>
      </c>
      <c r="Q14" s="7">
        <v>9.6300000000000008</v>
      </c>
      <c r="R14">
        <f t="shared" si="2"/>
        <v>9.2039800995024873E-2</v>
      </c>
      <c r="S14">
        <f t="shared" si="3"/>
        <v>-1.3282982368394793</v>
      </c>
    </row>
    <row r="15" spans="4:19" x14ac:dyDescent="0.35">
      <c r="D15" s="6">
        <v>7</v>
      </c>
      <c r="E15" s="7">
        <v>10.24</v>
      </c>
      <c r="F15" s="7"/>
      <c r="G15" s="8"/>
      <c r="H15" s="9">
        <f t="shared" si="0"/>
        <v>0.21319999999999872</v>
      </c>
      <c r="I15" s="10">
        <f t="shared" si="1"/>
        <v>4.5454239999999459E-2</v>
      </c>
      <c r="P15" s="6">
        <v>6</v>
      </c>
      <c r="Q15" s="7">
        <v>9.6999999999999993</v>
      </c>
      <c r="R15">
        <f t="shared" si="2"/>
        <v>0.11194029850746269</v>
      </c>
      <c r="S15">
        <f t="shared" si="3"/>
        <v>-1.2162739092587758</v>
      </c>
    </row>
    <row r="16" spans="4:19" x14ac:dyDescent="0.35">
      <c r="D16" s="6">
        <v>8</v>
      </c>
      <c r="E16" s="7">
        <v>10.199999999999999</v>
      </c>
      <c r="F16" s="7"/>
      <c r="G16" s="8"/>
      <c r="H16" s="9">
        <f t="shared" si="0"/>
        <v>0.1731999999999978</v>
      </c>
      <c r="I16" s="10">
        <f t="shared" si="1"/>
        <v>2.9998239999999239E-2</v>
      </c>
      <c r="P16" s="6">
        <v>7</v>
      </c>
      <c r="Q16" s="7">
        <v>9.7200000000000006</v>
      </c>
      <c r="R16">
        <f t="shared" si="2"/>
        <v>0.13184079601990051</v>
      </c>
      <c r="S16">
        <f t="shared" si="3"/>
        <v>-1.1177317177440835</v>
      </c>
    </row>
    <row r="17" spans="4:19" x14ac:dyDescent="0.35">
      <c r="D17" s="6">
        <v>9</v>
      </c>
      <c r="E17" s="7">
        <v>10.24</v>
      </c>
      <c r="F17" s="7"/>
      <c r="G17" s="8"/>
      <c r="H17" s="9">
        <f t="shared" si="0"/>
        <v>0.21319999999999872</v>
      </c>
      <c r="I17" s="10">
        <f t="shared" si="1"/>
        <v>4.5454239999999459E-2</v>
      </c>
      <c r="P17" s="6">
        <v>8</v>
      </c>
      <c r="Q17" s="7">
        <v>9.76</v>
      </c>
      <c r="R17">
        <f t="shared" si="2"/>
        <v>0.15174129353233831</v>
      </c>
      <c r="S17">
        <f t="shared" si="3"/>
        <v>-1.0289938026760728</v>
      </c>
    </row>
    <row r="18" spans="4:19" x14ac:dyDescent="0.35">
      <c r="D18" s="6">
        <v>10</v>
      </c>
      <c r="E18" s="7">
        <v>9.6300000000000008</v>
      </c>
      <c r="F18" s="7"/>
      <c r="G18" s="8"/>
      <c r="H18" s="9">
        <f t="shared" si="0"/>
        <v>-0.39680000000000071</v>
      </c>
      <c r="I18" s="10">
        <f t="shared" si="1"/>
        <v>0.15745024000000057</v>
      </c>
      <c r="P18" s="6">
        <v>9</v>
      </c>
      <c r="Q18" s="7">
        <v>9.77</v>
      </c>
      <c r="R18">
        <f t="shared" si="2"/>
        <v>0.17164179104477612</v>
      </c>
      <c r="S18">
        <f t="shared" si="3"/>
        <v>-0.94769728778009155</v>
      </c>
    </row>
    <row r="19" spans="4:19" x14ac:dyDescent="0.35">
      <c r="D19" s="6">
        <v>11</v>
      </c>
      <c r="E19" s="7">
        <v>9.99</v>
      </c>
      <c r="F19" s="7"/>
      <c r="G19" s="8"/>
      <c r="H19" s="9">
        <f t="shared" si="0"/>
        <v>-3.6800000000001276E-2</v>
      </c>
      <c r="I19" s="10">
        <f t="shared" si="1"/>
        <v>1.3542400000000939E-3</v>
      </c>
      <c r="M19" t="s">
        <v>15</v>
      </c>
      <c r="P19" s="6">
        <v>10</v>
      </c>
      <c r="Q19" s="7">
        <v>9.7799999999999994</v>
      </c>
      <c r="R19">
        <f t="shared" si="2"/>
        <v>0.19154228855721392</v>
      </c>
      <c r="S19">
        <f t="shared" si="3"/>
        <v>-0.87222695532645922</v>
      </c>
    </row>
    <row r="20" spans="4:19" x14ac:dyDescent="0.35">
      <c r="D20" s="6">
        <v>12</v>
      </c>
      <c r="E20" s="7">
        <v>9.7799999999999994</v>
      </c>
      <c r="F20" s="7"/>
      <c r="G20" s="8"/>
      <c r="H20" s="9">
        <f t="shared" si="0"/>
        <v>-0.24680000000000213</v>
      </c>
      <c r="I20" s="10">
        <f t="shared" si="1"/>
        <v>6.0910240000001052E-2</v>
      </c>
      <c r="P20" s="6">
        <v>11</v>
      </c>
      <c r="Q20" s="7">
        <v>9.7899999999999991</v>
      </c>
      <c r="R20">
        <f t="shared" si="2"/>
        <v>0.21144278606965175</v>
      </c>
      <c r="S20">
        <f t="shared" si="3"/>
        <v>-0.80142512926137854</v>
      </c>
    </row>
    <row r="21" spans="4:19" x14ac:dyDescent="0.35">
      <c r="D21" s="6">
        <v>13</v>
      </c>
      <c r="E21" s="7">
        <v>10.1</v>
      </c>
      <c r="F21" s="7"/>
      <c r="G21" s="8"/>
      <c r="H21" s="9">
        <f t="shared" si="0"/>
        <v>7.3199999999998155E-2</v>
      </c>
      <c r="I21" s="10">
        <f t="shared" si="1"/>
        <v>5.3582399999997296E-3</v>
      </c>
      <c r="P21" s="6">
        <v>12</v>
      </c>
      <c r="Q21" s="7">
        <v>9.7899999999999991</v>
      </c>
      <c r="R21">
        <f t="shared" si="2"/>
        <v>0.23134328358208955</v>
      </c>
      <c r="S21">
        <f t="shared" si="3"/>
        <v>-0.73443023171221422</v>
      </c>
    </row>
    <row r="22" spans="4:19" x14ac:dyDescent="0.35">
      <c r="D22" s="6">
        <v>14</v>
      </c>
      <c r="E22" s="7">
        <v>10.210000000000001</v>
      </c>
      <c r="F22" s="7"/>
      <c r="G22" s="8"/>
      <c r="H22" s="9">
        <f t="shared" si="0"/>
        <v>0.18319999999999936</v>
      </c>
      <c r="I22" s="10">
        <f t="shared" si="1"/>
        <v>3.3562239999999764E-2</v>
      </c>
      <c r="P22" s="6">
        <v>13</v>
      </c>
      <c r="Q22" s="7">
        <v>9.8000000000000007</v>
      </c>
      <c r="R22">
        <f t="shared" si="2"/>
        <v>0.25124378109452739</v>
      </c>
      <c r="S22">
        <f t="shared" si="3"/>
        <v>-0.67058088629718193</v>
      </c>
    </row>
    <row r="23" spans="4:19" x14ac:dyDescent="0.35">
      <c r="D23" s="6">
        <v>15</v>
      </c>
      <c r="E23" s="7">
        <v>10</v>
      </c>
      <c r="F23" s="7"/>
      <c r="G23" s="8"/>
      <c r="H23" s="9">
        <f t="shared" si="0"/>
        <v>-2.6800000000001489E-2</v>
      </c>
      <c r="I23" s="10">
        <f t="shared" si="1"/>
        <v>7.1824000000007978E-4</v>
      </c>
      <c r="P23" s="6">
        <v>14</v>
      </c>
      <c r="Q23" s="7">
        <v>9.82</v>
      </c>
      <c r="R23">
        <f t="shared" si="2"/>
        <v>0.27114427860696516</v>
      </c>
      <c r="S23">
        <f t="shared" si="3"/>
        <v>-0.60935590740053014</v>
      </c>
    </row>
    <row r="24" spans="4:19" x14ac:dyDescent="0.35">
      <c r="D24" s="6">
        <v>16</v>
      </c>
      <c r="E24" s="7">
        <v>9.9600000000000009</v>
      </c>
      <c r="F24" s="7"/>
      <c r="G24" s="8"/>
      <c r="H24" s="9">
        <f t="shared" si="0"/>
        <v>-6.6800000000000637E-2</v>
      </c>
      <c r="I24" s="10">
        <f t="shared" si="1"/>
        <v>4.4622400000000851E-3</v>
      </c>
      <c r="P24" s="6">
        <v>15</v>
      </c>
      <c r="Q24" s="7">
        <v>9.84</v>
      </c>
      <c r="R24">
        <f t="shared" si="2"/>
        <v>0.29104477611940299</v>
      </c>
      <c r="S24">
        <f t="shared" si="3"/>
        <v>-0.55033510225978444</v>
      </c>
    </row>
    <row r="25" spans="4:19" x14ac:dyDescent="0.35">
      <c r="D25" s="6">
        <v>17</v>
      </c>
      <c r="E25" s="7">
        <v>9.7899999999999991</v>
      </c>
      <c r="F25" s="7"/>
      <c r="G25" s="8"/>
      <c r="H25" s="9">
        <f t="shared" si="0"/>
        <v>-0.23680000000000234</v>
      </c>
      <c r="I25" s="10">
        <f t="shared" si="1"/>
        <v>5.6074240000001108E-2</v>
      </c>
      <c r="P25" s="6">
        <v>16</v>
      </c>
      <c r="Q25" s="7">
        <v>9.89</v>
      </c>
      <c r="R25">
        <f t="shared" si="2"/>
        <v>0.31094527363184077</v>
      </c>
      <c r="S25">
        <f t="shared" si="3"/>
        <v>-0.49317272624229946</v>
      </c>
    </row>
    <row r="26" spans="4:19" x14ac:dyDescent="0.35">
      <c r="D26" s="6">
        <v>18</v>
      </c>
      <c r="E26" s="7">
        <v>10.08</v>
      </c>
      <c r="F26" s="7"/>
      <c r="G26" s="8"/>
      <c r="H26" s="9">
        <f t="shared" si="0"/>
        <v>5.3199999999998582E-2</v>
      </c>
      <c r="I26" s="10">
        <f t="shared" si="1"/>
        <v>2.830239999999849E-3</v>
      </c>
      <c r="P26" s="6">
        <v>17</v>
      </c>
      <c r="Q26" s="7">
        <v>9.93</v>
      </c>
      <c r="R26">
        <f t="shared" si="2"/>
        <v>0.3308457711442786</v>
      </c>
      <c r="S26">
        <f t="shared" si="3"/>
        <v>-0.43757893748896998</v>
      </c>
    </row>
    <row r="27" spans="4:19" x14ac:dyDescent="0.35">
      <c r="D27" s="6">
        <v>19</v>
      </c>
      <c r="E27" s="7">
        <v>9.7899999999999991</v>
      </c>
      <c r="F27" s="7"/>
      <c r="G27" s="8"/>
      <c r="H27" s="9">
        <f t="shared" si="0"/>
        <v>-0.23680000000000234</v>
      </c>
      <c r="I27" s="10">
        <f t="shared" si="1"/>
        <v>5.6074240000001108E-2</v>
      </c>
      <c r="P27" s="6">
        <v>18</v>
      </c>
      <c r="Q27" s="7">
        <v>9.94</v>
      </c>
      <c r="R27">
        <f t="shared" si="2"/>
        <v>0.35074626865671643</v>
      </c>
      <c r="S27">
        <f t="shared" si="3"/>
        <v>-0.38330647709930993</v>
      </c>
    </row>
    <row r="28" spans="4:19" x14ac:dyDescent="0.35">
      <c r="D28" s="6">
        <v>20</v>
      </c>
      <c r="E28" s="7">
        <v>10.06</v>
      </c>
      <c r="F28" s="7"/>
      <c r="G28" s="8"/>
      <c r="H28" s="9">
        <f t="shared" si="0"/>
        <v>3.3199999999999008E-2</v>
      </c>
      <c r="I28" s="10">
        <f t="shared" si="1"/>
        <v>1.1022399999999341E-3</v>
      </c>
      <c r="P28" s="6">
        <v>19</v>
      </c>
      <c r="Q28" s="7">
        <v>9.9499999999999993</v>
      </c>
      <c r="R28">
        <f t="shared" si="2"/>
        <v>0.37064676616915421</v>
      </c>
      <c r="S28">
        <f t="shared" si="3"/>
        <v>-0.33014085768099016</v>
      </c>
    </row>
    <row r="29" spans="4:19" x14ac:dyDescent="0.35">
      <c r="D29" s="6">
        <v>21</v>
      </c>
      <c r="E29" s="7">
        <v>10.1</v>
      </c>
      <c r="F29" s="7"/>
      <c r="G29" s="8"/>
      <c r="H29" s="9">
        <f t="shared" si="0"/>
        <v>7.3199999999998155E-2</v>
      </c>
      <c r="I29" s="10">
        <f t="shared" si="1"/>
        <v>5.3582399999997296E-3</v>
      </c>
      <c r="P29" s="6">
        <v>20</v>
      </c>
      <c r="Q29" s="7">
        <v>9.9600000000000009</v>
      </c>
      <c r="R29">
        <f t="shared" si="2"/>
        <v>0.39054726368159204</v>
      </c>
      <c r="S29">
        <f t="shared" si="3"/>
        <v>-0.27789296115186518</v>
      </c>
    </row>
    <row r="30" spans="4:19" x14ac:dyDescent="0.35">
      <c r="D30" s="6">
        <v>22</v>
      </c>
      <c r="E30" s="7">
        <v>9.9499999999999993</v>
      </c>
      <c r="F30" s="7"/>
      <c r="G30" s="8"/>
      <c r="H30" s="9">
        <f t="shared" si="0"/>
        <v>-7.68000000000022E-2</v>
      </c>
      <c r="I30" s="10">
        <f t="shared" si="1"/>
        <v>5.8982400000003382E-3</v>
      </c>
      <c r="P30" s="6">
        <v>21</v>
      </c>
      <c r="Q30" s="7">
        <v>9.98</v>
      </c>
      <c r="R30">
        <f t="shared" si="2"/>
        <v>0.41044776119402987</v>
      </c>
      <c r="S30">
        <f t="shared" si="3"/>
        <v>-0.22639332071192098</v>
      </c>
    </row>
    <row r="31" spans="4:19" x14ac:dyDescent="0.35">
      <c r="D31" s="6">
        <v>23</v>
      </c>
      <c r="E31" s="7">
        <v>9.84</v>
      </c>
      <c r="F31" s="7"/>
      <c r="G31" s="8"/>
      <c r="H31" s="9">
        <f t="shared" si="0"/>
        <v>-0.18680000000000163</v>
      </c>
      <c r="I31" s="10">
        <f t="shared" si="1"/>
        <v>3.4894240000000611E-2</v>
      </c>
      <c r="P31" s="6">
        <v>22</v>
      </c>
      <c r="Q31" s="7">
        <v>9.99</v>
      </c>
      <c r="R31">
        <f t="shared" si="2"/>
        <v>0.43034825870646765</v>
      </c>
      <c r="S31">
        <f t="shared" si="3"/>
        <v>-0.17548759484244125</v>
      </c>
    </row>
    <row r="32" spans="4:19" x14ac:dyDescent="0.35">
      <c r="D32" s="6">
        <v>24</v>
      </c>
      <c r="E32" s="7">
        <v>10.11</v>
      </c>
      <c r="F32" s="7"/>
      <c r="G32" s="8"/>
      <c r="H32" s="9">
        <f t="shared" si="0"/>
        <v>8.3199999999997942E-2</v>
      </c>
      <c r="I32" s="10">
        <f t="shared" si="1"/>
        <v>6.9222399999996579E-3</v>
      </c>
      <c r="P32" s="6">
        <v>23</v>
      </c>
      <c r="Q32" s="7">
        <v>9.99</v>
      </c>
      <c r="R32">
        <f t="shared" si="2"/>
        <v>0.45024875621890548</v>
      </c>
      <c r="S32">
        <f t="shared" si="3"/>
        <v>-0.12503288968730167</v>
      </c>
    </row>
    <row r="33" spans="4:19" x14ac:dyDescent="0.35">
      <c r="D33" s="6">
        <v>25</v>
      </c>
      <c r="E33" s="7">
        <v>9.93</v>
      </c>
      <c r="F33" s="7"/>
      <c r="G33" s="8"/>
      <c r="H33" s="9">
        <f t="shared" si="0"/>
        <v>-9.6800000000001774E-2</v>
      </c>
      <c r="I33" s="10">
        <f t="shared" si="1"/>
        <v>9.3702400000003436E-3</v>
      </c>
      <c r="P33" s="6">
        <v>24</v>
      </c>
      <c r="Q33" s="7">
        <v>10</v>
      </c>
      <c r="R33">
        <f t="shared" si="2"/>
        <v>0.47014925373134331</v>
      </c>
      <c r="S33">
        <f t="shared" si="3"/>
        <v>-7.4894682454517372E-2</v>
      </c>
    </row>
    <row r="34" spans="4:19" x14ac:dyDescent="0.35">
      <c r="D34" s="6">
        <v>26</v>
      </c>
      <c r="E34" s="7">
        <v>10.56</v>
      </c>
      <c r="F34" s="7"/>
      <c r="G34" s="8"/>
      <c r="H34" s="9">
        <f t="shared" si="0"/>
        <v>0.53319999999999901</v>
      </c>
      <c r="I34" s="10">
        <f t="shared" si="1"/>
        <v>0.28430223999999893</v>
      </c>
      <c r="P34" s="6">
        <v>25</v>
      </c>
      <c r="Q34" s="7">
        <v>10.050000000000001</v>
      </c>
      <c r="R34">
        <f t="shared" si="2"/>
        <v>0.49004975124378108</v>
      </c>
      <c r="S34">
        <f t="shared" si="3"/>
        <v>-2.4944161386587227E-2</v>
      </c>
    </row>
    <row r="35" spans="4:19" x14ac:dyDescent="0.35">
      <c r="D35" s="6">
        <v>27</v>
      </c>
      <c r="E35" s="7">
        <v>10.47</v>
      </c>
      <c r="F35" s="7"/>
      <c r="G35" s="8"/>
      <c r="H35" s="9">
        <f t="shared" si="0"/>
        <v>0.44319999999999915</v>
      </c>
      <c r="I35" s="10">
        <f t="shared" si="1"/>
        <v>0.19642623999999925</v>
      </c>
      <c r="P35" s="6">
        <v>26</v>
      </c>
      <c r="Q35" s="7">
        <v>10.06</v>
      </c>
      <c r="R35">
        <f t="shared" si="2"/>
        <v>0.50995024875621886</v>
      </c>
      <c r="S35">
        <f t="shared" si="3"/>
        <v>2.4944161386587085E-2</v>
      </c>
    </row>
    <row r="36" spans="4:19" x14ac:dyDescent="0.35">
      <c r="D36" s="6">
        <v>28</v>
      </c>
      <c r="E36" s="7">
        <v>9.42</v>
      </c>
      <c r="F36" s="7"/>
      <c r="G36" s="8"/>
      <c r="H36" s="9">
        <f t="shared" si="0"/>
        <v>-0.60680000000000156</v>
      </c>
      <c r="I36" s="10">
        <f t="shared" si="1"/>
        <v>0.36820624000000191</v>
      </c>
      <c r="P36" s="6">
        <v>27</v>
      </c>
      <c r="Q36" s="7">
        <v>10.07</v>
      </c>
      <c r="R36">
        <f t="shared" si="2"/>
        <v>0.52985074626865669</v>
      </c>
      <c r="S36">
        <f t="shared" si="3"/>
        <v>7.4894682454517372E-2</v>
      </c>
    </row>
    <row r="37" spans="4:19" x14ac:dyDescent="0.35">
      <c r="D37" s="6">
        <v>29</v>
      </c>
      <c r="E37" s="7">
        <v>10.44</v>
      </c>
      <c r="F37" s="7"/>
      <c r="G37" s="8"/>
      <c r="H37" s="9">
        <f t="shared" si="0"/>
        <v>0.41319999999999801</v>
      </c>
      <c r="I37" s="10">
        <f t="shared" si="1"/>
        <v>0.17073423999999837</v>
      </c>
      <c r="P37" s="6">
        <v>28</v>
      </c>
      <c r="Q37" s="7">
        <v>10.08</v>
      </c>
      <c r="R37">
        <f t="shared" si="2"/>
        <v>0.54975124378109452</v>
      </c>
      <c r="S37">
        <f t="shared" si="3"/>
        <v>0.12503288968730167</v>
      </c>
    </row>
    <row r="38" spans="4:19" x14ac:dyDescent="0.35">
      <c r="D38" s="6">
        <v>30</v>
      </c>
      <c r="E38" s="7">
        <v>10.16</v>
      </c>
      <c r="F38" s="7"/>
      <c r="G38" s="8"/>
      <c r="H38" s="9">
        <f t="shared" si="0"/>
        <v>0.13319999999999865</v>
      </c>
      <c r="I38" s="10">
        <f t="shared" si="1"/>
        <v>1.7742239999999642E-2</v>
      </c>
      <c r="P38" s="6">
        <v>29</v>
      </c>
      <c r="Q38" s="7">
        <v>10.1</v>
      </c>
      <c r="R38">
        <f t="shared" si="2"/>
        <v>0.56965174129353235</v>
      </c>
      <c r="S38">
        <f t="shared" si="3"/>
        <v>0.17548759484244125</v>
      </c>
    </row>
    <row r="39" spans="4:19" x14ac:dyDescent="0.35">
      <c r="D39" s="6">
        <v>31</v>
      </c>
      <c r="E39" s="7">
        <v>10.11</v>
      </c>
      <c r="F39" s="7"/>
      <c r="G39" s="8"/>
      <c r="H39" s="9">
        <f t="shared" si="0"/>
        <v>8.3199999999997942E-2</v>
      </c>
      <c r="I39" s="10">
        <f t="shared" si="1"/>
        <v>6.9222399999996579E-3</v>
      </c>
      <c r="P39" s="6">
        <v>30</v>
      </c>
      <c r="Q39" s="7">
        <v>10.1</v>
      </c>
      <c r="R39">
        <f t="shared" si="2"/>
        <v>0.58955223880597019</v>
      </c>
      <c r="S39">
        <f t="shared" si="3"/>
        <v>0.22639332071192103</v>
      </c>
    </row>
    <row r="40" spans="4:19" x14ac:dyDescent="0.35">
      <c r="D40" s="6">
        <v>32</v>
      </c>
      <c r="E40" s="7">
        <v>10.36</v>
      </c>
      <c r="F40" s="7"/>
      <c r="G40" s="8"/>
      <c r="H40" s="9">
        <f t="shared" si="0"/>
        <v>0.33319999999999794</v>
      </c>
      <c r="I40" s="10">
        <f t="shared" si="1"/>
        <v>0.11102223999999863</v>
      </c>
      <c r="P40" s="6">
        <v>31</v>
      </c>
      <c r="Q40" s="7">
        <v>10.11</v>
      </c>
      <c r="R40">
        <f t="shared" si="2"/>
        <v>0.60945273631840791</v>
      </c>
      <c r="S40">
        <f t="shared" si="3"/>
        <v>0.27789296115186507</v>
      </c>
    </row>
    <row r="41" spans="4:19" x14ac:dyDescent="0.35">
      <c r="D41" s="6">
        <v>33</v>
      </c>
      <c r="E41" s="7">
        <v>9.94</v>
      </c>
      <c r="F41" s="7"/>
      <c r="G41" s="8"/>
      <c r="H41" s="9">
        <f t="shared" si="0"/>
        <v>-8.6800000000001987E-2</v>
      </c>
      <c r="I41" s="10">
        <f t="shared" si="1"/>
        <v>7.5342400000003446E-3</v>
      </c>
      <c r="P41" s="6">
        <v>32</v>
      </c>
      <c r="Q41" s="7">
        <v>10.11</v>
      </c>
      <c r="R41">
        <f t="shared" si="2"/>
        <v>0.62935323383084574</v>
      </c>
      <c r="S41">
        <f t="shared" si="3"/>
        <v>0.33014085768098994</v>
      </c>
    </row>
    <row r="42" spans="4:19" x14ac:dyDescent="0.35">
      <c r="D42" s="6">
        <v>34</v>
      </c>
      <c r="E42" s="7">
        <v>9.77</v>
      </c>
      <c r="F42" s="7"/>
      <c r="G42" s="8"/>
      <c r="H42" s="9">
        <f t="shared" si="0"/>
        <v>-0.25680000000000192</v>
      </c>
      <c r="I42" s="10">
        <f t="shared" si="1"/>
        <v>6.5946240000000989E-2</v>
      </c>
      <c r="P42" s="6">
        <v>33</v>
      </c>
      <c r="Q42" s="7">
        <v>10.11</v>
      </c>
      <c r="R42">
        <f t="shared" si="2"/>
        <v>0.64925373134328357</v>
      </c>
      <c r="S42">
        <f t="shared" si="3"/>
        <v>0.38330647709930993</v>
      </c>
    </row>
    <row r="43" spans="4:19" x14ac:dyDescent="0.35">
      <c r="D43" s="6">
        <v>35</v>
      </c>
      <c r="E43" s="7">
        <v>9.36</v>
      </c>
      <c r="F43" s="7"/>
      <c r="G43" s="8"/>
      <c r="H43" s="9">
        <f t="shared" si="0"/>
        <v>-0.66680000000000206</v>
      </c>
      <c r="I43" s="10">
        <f t="shared" si="1"/>
        <v>0.44462224000000272</v>
      </c>
      <c r="P43" s="6">
        <v>34</v>
      </c>
      <c r="Q43" s="7">
        <v>10.15</v>
      </c>
      <c r="R43">
        <f t="shared" si="2"/>
        <v>0.6691542288557214</v>
      </c>
      <c r="S43">
        <f t="shared" si="3"/>
        <v>0.43757893748896998</v>
      </c>
    </row>
    <row r="44" spans="4:19" x14ac:dyDescent="0.35">
      <c r="D44" s="6">
        <v>36</v>
      </c>
      <c r="E44" s="7">
        <v>9.89</v>
      </c>
      <c r="F44" s="7"/>
      <c r="G44" s="8"/>
      <c r="H44" s="9">
        <f t="shared" si="0"/>
        <v>-0.13680000000000092</v>
      </c>
      <c r="I44" s="10">
        <f t="shared" si="1"/>
        <v>1.8714240000000253E-2</v>
      </c>
      <c r="P44" s="6">
        <v>35</v>
      </c>
      <c r="Q44" s="7">
        <v>10.16</v>
      </c>
      <c r="R44">
        <f t="shared" si="2"/>
        <v>0.68905472636815923</v>
      </c>
      <c r="S44">
        <f t="shared" si="3"/>
        <v>0.49317272624229946</v>
      </c>
    </row>
    <row r="45" spans="4:19" x14ac:dyDescent="0.35">
      <c r="D45" s="6">
        <v>37</v>
      </c>
      <c r="E45" s="7">
        <v>9.6199999999999992</v>
      </c>
      <c r="F45" s="7"/>
      <c r="G45" s="8"/>
      <c r="H45" s="9">
        <f t="shared" si="0"/>
        <v>-0.40680000000000227</v>
      </c>
      <c r="I45" s="10">
        <f t="shared" si="1"/>
        <v>0.16548624000000184</v>
      </c>
      <c r="P45" s="6">
        <v>36</v>
      </c>
      <c r="Q45" s="7">
        <v>10.16</v>
      </c>
      <c r="R45">
        <f t="shared" si="2"/>
        <v>0.70895522388059706</v>
      </c>
      <c r="S45">
        <f t="shared" si="3"/>
        <v>0.55033510225978477</v>
      </c>
    </row>
    <row r="46" spans="4:19" x14ac:dyDescent="0.35">
      <c r="D46" s="6">
        <v>38</v>
      </c>
      <c r="E46" s="7">
        <v>10.050000000000001</v>
      </c>
      <c r="F46" s="7"/>
      <c r="G46" s="8"/>
      <c r="H46" s="9">
        <f t="shared" si="0"/>
        <v>2.3199999999999221E-2</v>
      </c>
      <c r="I46" s="10">
        <f t="shared" si="1"/>
        <v>5.3823999999996384E-4</v>
      </c>
      <c r="P46" s="6">
        <v>37</v>
      </c>
      <c r="Q46" s="7">
        <v>10.199999999999999</v>
      </c>
      <c r="R46">
        <f t="shared" si="2"/>
        <v>0.72885572139303478</v>
      </c>
      <c r="S46">
        <f t="shared" si="3"/>
        <v>0.60935590740053003</v>
      </c>
    </row>
    <row r="47" spans="4:19" x14ac:dyDescent="0.35">
      <c r="D47" s="6">
        <v>39</v>
      </c>
      <c r="E47" s="7">
        <v>9.7200000000000006</v>
      </c>
      <c r="F47" s="7"/>
      <c r="G47" s="8"/>
      <c r="H47" s="9">
        <f t="shared" si="0"/>
        <v>-0.30680000000000085</v>
      </c>
      <c r="I47" s="10">
        <f t="shared" si="1"/>
        <v>9.4126240000000527E-2</v>
      </c>
      <c r="P47" s="6">
        <v>38</v>
      </c>
      <c r="Q47" s="7">
        <v>10.199999999999999</v>
      </c>
      <c r="R47">
        <f t="shared" si="2"/>
        <v>0.74875621890547261</v>
      </c>
      <c r="S47">
        <f t="shared" si="3"/>
        <v>0.67058088629718193</v>
      </c>
    </row>
    <row r="48" spans="4:19" x14ac:dyDescent="0.35">
      <c r="D48" s="6">
        <v>40</v>
      </c>
      <c r="E48" s="7">
        <v>9.82</v>
      </c>
      <c r="F48" s="7"/>
      <c r="G48" s="8"/>
      <c r="H48" s="9">
        <f t="shared" si="0"/>
        <v>-0.20680000000000121</v>
      </c>
      <c r="I48" s="10">
        <f t="shared" si="1"/>
        <v>4.2766240000000497E-2</v>
      </c>
      <c r="P48" s="6">
        <v>39</v>
      </c>
      <c r="Q48" s="7">
        <v>10.210000000000001</v>
      </c>
      <c r="R48">
        <f t="shared" si="2"/>
        <v>0.76865671641791045</v>
      </c>
      <c r="S48">
        <f t="shared" si="3"/>
        <v>0.73443023171221422</v>
      </c>
    </row>
    <row r="49" spans="3:19" x14ac:dyDescent="0.35">
      <c r="D49" s="6">
        <v>41</v>
      </c>
      <c r="E49" s="7">
        <v>9.99</v>
      </c>
      <c r="F49" s="7"/>
      <c r="G49" s="8"/>
      <c r="H49" s="9">
        <f t="shared" si="0"/>
        <v>-3.6800000000001276E-2</v>
      </c>
      <c r="I49" s="10">
        <f t="shared" si="1"/>
        <v>1.3542400000000939E-3</v>
      </c>
      <c r="P49" s="6">
        <v>40</v>
      </c>
      <c r="Q49" s="7">
        <v>10.24</v>
      </c>
      <c r="R49">
        <f t="shared" si="2"/>
        <v>0.78855721393034828</v>
      </c>
      <c r="S49">
        <f t="shared" si="3"/>
        <v>0.80142512926137854</v>
      </c>
    </row>
    <row r="50" spans="3:19" x14ac:dyDescent="0.35">
      <c r="D50" s="6">
        <v>42</v>
      </c>
      <c r="E50" s="7">
        <v>10.16</v>
      </c>
      <c r="F50" s="7"/>
      <c r="G50" s="8"/>
      <c r="H50" s="9">
        <f t="shared" si="0"/>
        <v>0.13319999999999865</v>
      </c>
      <c r="I50" s="10">
        <f t="shared" si="1"/>
        <v>1.7742239999999642E-2</v>
      </c>
      <c r="P50" s="6">
        <v>41</v>
      </c>
      <c r="Q50" s="7">
        <v>10.24</v>
      </c>
      <c r="R50">
        <f t="shared" si="2"/>
        <v>0.80845771144278611</v>
      </c>
      <c r="S50">
        <f t="shared" si="3"/>
        <v>0.87222695532645922</v>
      </c>
    </row>
    <row r="51" spans="3:19" x14ac:dyDescent="0.35">
      <c r="D51" s="6">
        <v>43</v>
      </c>
      <c r="E51" s="7">
        <v>10.58</v>
      </c>
      <c r="F51" s="7"/>
      <c r="G51" s="8"/>
      <c r="H51" s="9">
        <f t="shared" si="0"/>
        <v>0.55319999999999858</v>
      </c>
      <c r="I51" s="10">
        <f t="shared" si="1"/>
        <v>0.30603023999999845</v>
      </c>
      <c r="P51" s="6">
        <v>42</v>
      </c>
      <c r="Q51" s="7">
        <v>10.27</v>
      </c>
      <c r="R51">
        <f t="shared" si="2"/>
        <v>0.82835820895522383</v>
      </c>
      <c r="S51">
        <f t="shared" si="3"/>
        <v>0.94769728778009144</v>
      </c>
    </row>
    <row r="52" spans="3:19" x14ac:dyDescent="0.35">
      <c r="D52" s="6">
        <v>44</v>
      </c>
      <c r="E52" s="7">
        <v>10.7</v>
      </c>
      <c r="F52" s="7"/>
      <c r="G52" s="8"/>
      <c r="H52" s="9">
        <f t="shared" si="0"/>
        <v>0.6731999999999978</v>
      </c>
      <c r="I52" s="10">
        <f t="shared" si="1"/>
        <v>0.45319823999999703</v>
      </c>
      <c r="P52" s="6">
        <v>43</v>
      </c>
      <c r="Q52" s="7">
        <v>10.31</v>
      </c>
      <c r="R52">
        <f t="shared" si="2"/>
        <v>0.84825870646766166</v>
      </c>
      <c r="S52">
        <f t="shared" si="3"/>
        <v>1.0289938026760728</v>
      </c>
    </row>
    <row r="53" spans="3:19" x14ac:dyDescent="0.35">
      <c r="D53" s="6">
        <v>45</v>
      </c>
      <c r="E53" s="7">
        <v>9.5399999999999991</v>
      </c>
      <c r="F53" s="7"/>
      <c r="G53" s="8"/>
      <c r="H53" s="9">
        <f t="shared" si="0"/>
        <v>-0.48680000000000234</v>
      </c>
      <c r="I53" s="10">
        <f t="shared" si="1"/>
        <v>0.23697424000000228</v>
      </c>
      <c r="P53" s="6">
        <v>44</v>
      </c>
      <c r="Q53" s="7">
        <v>10.33</v>
      </c>
      <c r="R53">
        <f t="shared" si="2"/>
        <v>0.86815920398009949</v>
      </c>
      <c r="S53">
        <f t="shared" si="3"/>
        <v>1.1177317177440835</v>
      </c>
    </row>
    <row r="54" spans="3:19" x14ac:dyDescent="0.35">
      <c r="D54" s="6">
        <v>46</v>
      </c>
      <c r="E54" s="7">
        <v>10.31</v>
      </c>
      <c r="F54" s="7"/>
      <c r="G54" s="8"/>
      <c r="H54" s="9">
        <f t="shared" si="0"/>
        <v>0.28319999999999901</v>
      </c>
      <c r="I54" s="10">
        <f t="shared" si="1"/>
        <v>8.0202239999999439E-2</v>
      </c>
      <c r="P54" s="6">
        <v>45</v>
      </c>
      <c r="Q54" s="7">
        <v>10.36</v>
      </c>
      <c r="R54">
        <f t="shared" si="2"/>
        <v>0.88805970149253732</v>
      </c>
      <c r="S54">
        <f t="shared" si="3"/>
        <v>1.2162739092587758</v>
      </c>
    </row>
    <row r="55" spans="3:19" x14ac:dyDescent="0.35">
      <c r="D55" s="6">
        <v>47</v>
      </c>
      <c r="E55" s="7">
        <v>10.07</v>
      </c>
      <c r="F55" s="7"/>
      <c r="G55" s="8"/>
      <c r="H55" s="9">
        <f t="shared" si="0"/>
        <v>4.3199999999998795E-2</v>
      </c>
      <c r="I55" s="10">
        <f t="shared" si="1"/>
        <v>1.8662399999998958E-3</v>
      </c>
      <c r="P55" s="6">
        <v>46</v>
      </c>
      <c r="Q55" s="7">
        <v>10.44</v>
      </c>
      <c r="R55">
        <f t="shared" si="2"/>
        <v>0.90796019900497515</v>
      </c>
      <c r="S55">
        <f t="shared" si="3"/>
        <v>1.3282982368394793</v>
      </c>
    </row>
    <row r="56" spans="3:19" x14ac:dyDescent="0.35">
      <c r="D56" s="6">
        <v>48</v>
      </c>
      <c r="E56" s="7">
        <v>10.33</v>
      </c>
      <c r="F56" s="7"/>
      <c r="G56" s="8"/>
      <c r="H56" s="9">
        <f t="shared" si="0"/>
        <v>0.30319999999999858</v>
      </c>
      <c r="I56" s="10">
        <f t="shared" si="1"/>
        <v>9.1930239999999136E-2</v>
      </c>
      <c r="P56" s="6">
        <v>47</v>
      </c>
      <c r="Q56" s="7">
        <v>10.47</v>
      </c>
      <c r="R56">
        <f t="shared" si="2"/>
        <v>0.92786069651741299</v>
      </c>
      <c r="S56">
        <f t="shared" si="3"/>
        <v>1.4600417246568451</v>
      </c>
    </row>
    <row r="57" spans="3:19" x14ac:dyDescent="0.35">
      <c r="D57" s="6">
        <v>49</v>
      </c>
      <c r="E57" s="7">
        <v>9.98</v>
      </c>
      <c r="F57" s="7"/>
      <c r="G57" s="8"/>
      <c r="H57" s="9">
        <f t="shared" si="0"/>
        <v>-4.6800000000001063E-2</v>
      </c>
      <c r="I57" s="10">
        <f t="shared" si="1"/>
        <v>2.1902400000000993E-3</v>
      </c>
      <c r="P57" s="6">
        <v>48</v>
      </c>
      <c r="Q57" s="7">
        <v>10.56</v>
      </c>
      <c r="R57">
        <f t="shared" si="2"/>
        <v>0.94776119402985071</v>
      </c>
      <c r="S57">
        <f t="shared" si="3"/>
        <v>1.6235231816505271</v>
      </c>
    </row>
    <row r="58" spans="3:19" x14ac:dyDescent="0.35">
      <c r="D58" s="6">
        <v>50</v>
      </c>
      <c r="E58" s="7">
        <v>10.15</v>
      </c>
      <c r="F58" s="7"/>
      <c r="G58" s="8"/>
      <c r="H58" s="9">
        <f t="shared" si="0"/>
        <v>0.12319999999999887</v>
      </c>
      <c r="I58" s="10">
        <f t="shared" si="1"/>
        <v>1.517823999999972E-2</v>
      </c>
      <c r="P58" s="6">
        <v>49</v>
      </c>
      <c r="Q58" s="7">
        <v>10.58</v>
      </c>
      <c r="R58">
        <f t="shared" si="2"/>
        <v>0.96766169154228854</v>
      </c>
      <c r="S58">
        <f t="shared" si="3"/>
        <v>1.8474868176556127</v>
      </c>
    </row>
    <row r="59" spans="3:19" x14ac:dyDescent="0.35">
      <c r="C59" t="s">
        <v>10</v>
      </c>
      <c r="I59" s="4">
        <f>SUM(I9:I58)</f>
        <v>4.0904880000000023</v>
      </c>
      <c r="P59" s="6">
        <v>50</v>
      </c>
      <c r="Q59" s="7">
        <v>10.7</v>
      </c>
      <c r="R59">
        <f t="shared" si="2"/>
        <v>0.98756218905472637</v>
      </c>
      <c r="S59">
        <f t="shared" si="3"/>
        <v>2.2433287630462804</v>
      </c>
    </row>
  </sheetData>
  <sortState xmlns:xlrd2="http://schemas.microsoft.com/office/spreadsheetml/2017/richdata2" ref="Q10:Q59">
    <sortCondition ref="Q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DAS</dc:creator>
  <cp:lastModifiedBy>NITHIN DAS</cp:lastModifiedBy>
  <dcterms:created xsi:type="dcterms:W3CDTF">2015-06-05T18:17:20Z</dcterms:created>
  <dcterms:modified xsi:type="dcterms:W3CDTF">2019-11-07T06:09:18Z</dcterms:modified>
</cp:coreProperties>
</file>