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166925"/>
  <mc:AlternateContent xmlns:mc="http://schemas.openxmlformats.org/markup-compatibility/2006">
    <mc:Choice Requires="x15">
      <x15ac:absPath xmlns:x15ac="http://schemas.microsoft.com/office/spreadsheetml/2010/11/ac" url="https://d.docs.live.net/fe0a721a001e2087/Desktop/Completed/Foundry sales Excel/"/>
    </mc:Choice>
  </mc:AlternateContent>
  <xr:revisionPtr revIDLastSave="1" documentId="13_ncr:1_{F8599DC8-0504-4BCF-A73F-E539C7A36E54}" xr6:coauthVersionLast="47" xr6:coauthVersionMax="47" xr10:uidLastSave="{967C4DD3-7D14-49A0-AD4B-AE05E626A9B1}"/>
  <bookViews>
    <workbookView xWindow="-120" yWindow="-120" windowWidth="29040" windowHeight="15840" xr2:uid="{00000000-000D-0000-FFFF-FFFF00000000}"/>
  </bookViews>
  <sheets>
    <sheet name="Data" sheetId="10" r:id="rId1"/>
    <sheet name="Target" sheetId="11" r:id="rId2"/>
    <sheet name="Customers" sheetId="12" r:id="rId3"/>
    <sheet name="Analysis" sheetId="13" r:id="rId4"/>
    <sheet name="Dashboard" sheetId="14" r:id="rId5"/>
  </sheets>
  <externalReferences>
    <externalReference r:id="rId6"/>
  </externalReferences>
  <definedNames>
    <definedName name="_xlchart.v5.0" hidden="1">Analysis!$U$1</definedName>
    <definedName name="_xlchart.v5.1" hidden="1">Analysis!$U$2:$U$10</definedName>
    <definedName name="_xlchart.v5.2" hidden="1">Analysis!$V$1</definedName>
    <definedName name="_xlchart.v5.3" hidden="1">Analysis!$V$2:$V$10</definedName>
    <definedName name="_xlcn.WorksheetConnection_Sheet1B2C18" hidden="1">[1]Customer!$E$2:$E$16</definedName>
    <definedName name="Slicer_Month">#N/A</definedName>
    <definedName name="Slicer_State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13" l="1"/>
  <c r="U3" i="13"/>
  <c r="V3" i="13"/>
  <c r="U4" i="13"/>
  <c r="V4" i="13"/>
  <c r="U5" i="13"/>
  <c r="V5" i="13"/>
  <c r="U6" i="13"/>
  <c r="V6" i="13"/>
  <c r="U7" i="13"/>
  <c r="V7" i="13"/>
  <c r="U8" i="13"/>
  <c r="V8" i="13"/>
  <c r="U9" i="13"/>
  <c r="V9" i="13"/>
  <c r="V2" i="13"/>
  <c r="I9" i="13"/>
  <c r="J9" i="13"/>
  <c r="I10" i="13"/>
  <c r="J10" i="13"/>
  <c r="J8" i="13"/>
  <c r="I8" i="13"/>
  <c r="D2" i="11"/>
  <c r="F2" i="11" s="1"/>
  <c r="D3" i="11"/>
  <c r="E3" i="11" s="1"/>
  <c r="D4" i="11"/>
  <c r="F4" i="11" s="1"/>
  <c r="D5" i="11"/>
  <c r="F5" i="11" s="1"/>
  <c r="D6" i="11"/>
  <c r="F6" i="11" s="1"/>
  <c r="D7" i="11"/>
  <c r="F7" i="11" s="1"/>
  <c r="D8" i="11"/>
  <c r="F8" i="11" s="1"/>
  <c r="D9" i="11"/>
  <c r="F9" i="11" s="1"/>
  <c r="D10" i="11"/>
  <c r="F10" i="11" s="1"/>
  <c r="D11" i="11"/>
  <c r="F11" i="11" s="1"/>
  <c r="D12" i="11"/>
  <c r="F12" i="11" s="1"/>
  <c r="D13" i="11"/>
  <c r="F13" i="11" s="1"/>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812" i="10"/>
  <c r="I813" i="10"/>
  <c r="I814" i="10"/>
  <c r="I815" i="10"/>
  <c r="I816" i="10"/>
  <c r="I817" i="10"/>
  <c r="I818" i="10"/>
  <c r="I819" i="10"/>
  <c r="I820" i="10"/>
  <c r="I821" i="10"/>
  <c r="I822" i="10"/>
  <c r="I823" i="10"/>
  <c r="I824" i="10"/>
  <c r="I825" i="10"/>
  <c r="I826" i="10"/>
  <c r="I827" i="10"/>
  <c r="I828" i="10"/>
  <c r="I829" i="10"/>
  <c r="I830" i="10"/>
  <c r="I831" i="10"/>
  <c r="I832" i="10"/>
  <c r="I833"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A5" i="13"/>
  <c r="F3" i="11" l="1"/>
  <c r="E9" i="11"/>
  <c r="E8" i="11"/>
  <c r="E7" i="11"/>
  <c r="E6" i="11"/>
  <c r="E13" i="11"/>
  <c r="E5" i="11"/>
  <c r="E12" i="11"/>
  <c r="E4" i="11"/>
  <c r="E11" i="11"/>
  <c r="E10" i="11"/>
  <c r="E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B$2:$C$18" type="102" refreshedVersion="7" minRefreshableVersion="5">
    <extLst>
      <ext xmlns:x15="http://schemas.microsoft.com/office/spreadsheetml/2010/11/main" uri="{DE250136-89BD-433C-8126-D09CA5730AF9}">
        <x15:connection id="Range">
          <x15:rangePr sourceName="_xlcn.WorksheetConnection_Sheet1B2C18"/>
        </x15:connection>
      </ext>
    </extLst>
  </connection>
</connections>
</file>

<file path=xl/sharedStrings.xml><?xml version="1.0" encoding="utf-8"?>
<sst xmlns="http://schemas.openxmlformats.org/spreadsheetml/2006/main" count="1864" uniqueCount="125">
  <si>
    <t>Product01</t>
  </si>
  <si>
    <t>Product02</t>
  </si>
  <si>
    <t>Product05</t>
  </si>
  <si>
    <t>Product08</t>
  </si>
  <si>
    <t>Product10</t>
  </si>
  <si>
    <t>Product14</t>
  </si>
  <si>
    <t>Product17</t>
  </si>
  <si>
    <t>Product19</t>
  </si>
  <si>
    <t>Product21</t>
  </si>
  <si>
    <t>Product22</t>
  </si>
  <si>
    <t>Jan</t>
  </si>
  <si>
    <t>Feb</t>
  </si>
  <si>
    <t>Mar</t>
  </si>
  <si>
    <t>Apr</t>
  </si>
  <si>
    <t>May</t>
  </si>
  <si>
    <t>Jun</t>
  </si>
  <si>
    <t>Jul</t>
  </si>
  <si>
    <t>Aug</t>
  </si>
  <si>
    <t>Sep</t>
  </si>
  <si>
    <t>Oct</t>
  </si>
  <si>
    <t>Nov</t>
  </si>
  <si>
    <t>Dec</t>
  </si>
  <si>
    <t>Customer12</t>
  </si>
  <si>
    <t>Customer16</t>
  </si>
  <si>
    <t>Customer Name</t>
  </si>
  <si>
    <t>Customer33</t>
  </si>
  <si>
    <t>Month Name</t>
  </si>
  <si>
    <t>Month</t>
  </si>
  <si>
    <t>Region</t>
  </si>
  <si>
    <t>Central</t>
  </si>
  <si>
    <t>South</t>
  </si>
  <si>
    <t>Tamil Nadu</t>
  </si>
  <si>
    <t>Telangana</t>
  </si>
  <si>
    <t>Karnataka</t>
  </si>
  <si>
    <t>Madhya Pradesh</t>
  </si>
  <si>
    <t>Kerala</t>
  </si>
  <si>
    <t>Week</t>
  </si>
  <si>
    <t>Date</t>
  </si>
  <si>
    <t>Products</t>
  </si>
  <si>
    <t>Unit Price (₹)</t>
  </si>
  <si>
    <t>Quantity</t>
  </si>
  <si>
    <t>Target</t>
  </si>
  <si>
    <t>States</t>
  </si>
  <si>
    <t>Actual</t>
  </si>
  <si>
    <t>Sum of Actual</t>
  </si>
  <si>
    <t>below</t>
  </si>
  <si>
    <t>above</t>
  </si>
  <si>
    <t>Months</t>
  </si>
  <si>
    <t>Weeks</t>
  </si>
  <si>
    <t>Regions</t>
  </si>
  <si>
    <t>Customer29</t>
  </si>
  <si>
    <t>Customer35</t>
  </si>
  <si>
    <t>Customer38</t>
  </si>
  <si>
    <t>Customer05</t>
  </si>
  <si>
    <t>Customer39</t>
  </si>
  <si>
    <t>Customer03</t>
  </si>
  <si>
    <t>Customer31</t>
  </si>
  <si>
    <t>Customer37</t>
  </si>
  <si>
    <t>Customer34</t>
  </si>
  <si>
    <t>Customer20</t>
  </si>
  <si>
    <t>Customer18</t>
  </si>
  <si>
    <t>Customer09</t>
  </si>
  <si>
    <t>Customer32</t>
  </si>
  <si>
    <t>Customer26</t>
  </si>
  <si>
    <t>Customer06</t>
  </si>
  <si>
    <t>Customer01</t>
  </si>
  <si>
    <t>Customer36</t>
  </si>
  <si>
    <t>Customer19</t>
  </si>
  <si>
    <t>Customer21</t>
  </si>
  <si>
    <t>Customer11</t>
  </si>
  <si>
    <t>Customer17</t>
  </si>
  <si>
    <t>Customer14</t>
  </si>
  <si>
    <t>Customer08</t>
  </si>
  <si>
    <t>Customer24</t>
  </si>
  <si>
    <t>Customer25</t>
  </si>
  <si>
    <t>Customer27</t>
  </si>
  <si>
    <t>Customer15</t>
  </si>
  <si>
    <t>Customer30</t>
  </si>
  <si>
    <t>Customer22</t>
  </si>
  <si>
    <t>Customer04</t>
  </si>
  <si>
    <t>Customer02</t>
  </si>
  <si>
    <t>Customer23</t>
  </si>
  <si>
    <t>Customer28</t>
  </si>
  <si>
    <t>Customer10</t>
  </si>
  <si>
    <t>Customer07</t>
  </si>
  <si>
    <t>Customer13</t>
  </si>
  <si>
    <t>Customer40</t>
  </si>
  <si>
    <t>Product24</t>
  </si>
  <si>
    <t>Product13</t>
  </si>
  <si>
    <t>Product15</t>
  </si>
  <si>
    <t>Product33</t>
  </si>
  <si>
    <t>Product38</t>
  </si>
  <si>
    <t>Product04</t>
  </si>
  <si>
    <t>Product43</t>
  </si>
  <si>
    <t>Product12</t>
  </si>
  <si>
    <t>Product29</t>
  </si>
  <si>
    <t>Product35</t>
  </si>
  <si>
    <t>Product32</t>
  </si>
  <si>
    <t>Product03</t>
  </si>
  <si>
    <t>Product07</t>
  </si>
  <si>
    <t>Product25</t>
  </si>
  <si>
    <t>Product31</t>
  </si>
  <si>
    <t>Product40</t>
  </si>
  <si>
    <t>Product34</t>
  </si>
  <si>
    <t>Product11</t>
  </si>
  <si>
    <t>Product37</t>
  </si>
  <si>
    <t>Product42</t>
  </si>
  <si>
    <t>Product16</t>
  </si>
  <si>
    <t>Product23</t>
  </si>
  <si>
    <t>Product44</t>
  </si>
  <si>
    <t>Product20</t>
  </si>
  <si>
    <t>Product30</t>
  </si>
  <si>
    <t>Product06</t>
  </si>
  <si>
    <t>Product27</t>
  </si>
  <si>
    <t>Product28</t>
  </si>
  <si>
    <t>Product41</t>
  </si>
  <si>
    <t>Product18</t>
  </si>
  <si>
    <t>Product39</t>
  </si>
  <si>
    <t>Product09</t>
  </si>
  <si>
    <t>Product26</t>
  </si>
  <si>
    <t>Product36</t>
  </si>
  <si>
    <t>West</t>
  </si>
  <si>
    <t>Gujarat</t>
  </si>
  <si>
    <t>Andhra Pradesh</t>
  </si>
  <si>
    <t>Maharashtra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</si>
</sst>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quot;₹&quot;\ #,##0"/>
  </numFmts>
  <fonts count="4" x14ac:knownFonts="1">
    <font>
      <sz val="11"/>
      <color theme="1"/>
      <name val="Calibri"/>
      <family val="2"/>
      <scheme val="minor"/>
    </font>
    <font>
      <sz val="11"/>
      <color theme="1"/>
      <name val="Calibri"/>
      <family val="2"/>
      <scheme val="minor"/>
    </font>
    <font>
      <sz val="11"/>
      <color rgb="FF002060"/>
      <name val="Calibri"/>
      <family val="2"/>
      <scheme val="minor"/>
    </font>
    <font>
      <sz val="11"/>
      <color rgb="FF0000FF"/>
      <name val="Calibri"/>
      <family val="2"/>
      <scheme val="minor"/>
    </font>
  </fonts>
  <fills count="2">
    <fill>
      <patternFill patternType="none"/>
    </fill>
    <fill>
      <patternFill patternType="gray125"/>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2" fillId="0" borderId="1" xfId="0" applyFont="1" applyBorder="1" applyAlignment="1">
      <alignment horizontal="center"/>
    </xf>
    <xf numFmtId="0" fontId="2" fillId="0" borderId="2" xfId="0" applyFont="1" applyBorder="1"/>
    <xf numFmtId="0" fontId="2" fillId="0" borderId="3" xfId="0" applyFont="1" applyBorder="1"/>
    <xf numFmtId="0" fontId="2" fillId="0" borderId="1" xfId="0" applyFont="1" applyBorder="1" applyAlignment="1">
      <alignment horizontal="left" vertical="center"/>
    </xf>
    <xf numFmtId="0" fontId="2" fillId="0" borderId="2" xfId="0" applyFont="1" applyBorder="1" applyAlignment="1">
      <alignment horizontal="left" vertical="center"/>
    </xf>
    <xf numFmtId="14" fontId="2" fillId="0" borderId="1" xfId="0" applyNumberFormat="1" applyFont="1" applyBorder="1"/>
    <xf numFmtId="0" fontId="2" fillId="0" borderId="2" xfId="0" applyFont="1" applyBorder="1" applyAlignment="1">
      <alignment horizontal="center"/>
    </xf>
    <xf numFmtId="0" fontId="2" fillId="0" borderId="2" xfId="0" applyFont="1" applyBorder="1" applyAlignment="1">
      <alignment horizontal="center" vertical="center"/>
    </xf>
    <xf numFmtId="0" fontId="3" fillId="0" borderId="0" xfId="0" applyFont="1"/>
    <xf numFmtId="164" fontId="0" fillId="0" borderId="0" xfId="0" applyNumberFormat="1"/>
    <xf numFmtId="164" fontId="2" fillId="0" borderId="3" xfId="1" applyNumberFormat="1" applyFont="1" applyBorder="1" applyAlignment="1">
      <alignment horizontal="right" vertical="center"/>
    </xf>
    <xf numFmtId="1" fontId="0" fillId="0" borderId="0" xfId="0" applyNumberFormat="1"/>
    <xf numFmtId="0" fontId="0" fillId="0" borderId="0" xfId="0" applyNumberFormat="1"/>
  </cellXfs>
  <cellStyles count="2">
    <cellStyle name="Comma" xfId="1" builtinId="3"/>
    <cellStyle name="Normal" xfId="0" builtinId="0"/>
  </cellStyles>
  <dxfs count="35">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2" formatCode="0.00"/>
    </dxf>
    <dxf>
      <numFmt numFmtId="164" formatCode="&quot;₹&quot;\ #,##0"/>
    </dxf>
    <dxf>
      <numFmt numFmtId="164" formatCode="&quot;₹&quot;\ #,##0"/>
    </dxf>
    <dxf>
      <font>
        <b val="0"/>
        <i val="0"/>
        <strike val="0"/>
        <condense val="0"/>
        <extend val="0"/>
        <outline val="0"/>
        <shadow val="0"/>
        <u val="none"/>
        <vertAlign val="baseline"/>
        <sz val="11"/>
        <color rgb="FF002060"/>
        <name val="Calibri"/>
        <family val="2"/>
        <scheme val="minor"/>
      </font>
      <border diagonalUp="0" diagonalDown="0">
        <left/>
        <right style="thin">
          <color theme="4"/>
        </right>
        <top style="thin">
          <color theme="4"/>
        </top>
        <bottom/>
        <vertical/>
        <horizontal/>
      </border>
    </dxf>
    <dxf>
      <font>
        <b val="0"/>
        <i val="0"/>
        <strike val="0"/>
        <condense val="0"/>
        <extend val="0"/>
        <outline val="0"/>
        <shadow val="0"/>
        <u val="none"/>
        <vertAlign val="baseline"/>
        <sz val="11"/>
        <color rgb="FF002060"/>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rgb="FF002060"/>
        <name val="Calibri"/>
        <family val="2"/>
        <scheme val="minor"/>
      </font>
      <alignment horizontal="center" vertical="bottom" textRotation="0" wrapText="0" indent="0" justifyLastLine="0" shrinkToFit="0" readingOrder="0"/>
      <border diagonalUp="0" diagonalDown="0">
        <left style="thin">
          <color theme="4"/>
        </left>
        <right/>
        <top style="thin">
          <color theme="4"/>
        </top>
        <bottom/>
        <vertical/>
        <horizontal/>
      </border>
    </dxf>
    <dxf>
      <border outline="0">
        <bottom style="thin">
          <color theme="4"/>
        </bottom>
      </border>
    </dxf>
    <dxf>
      <font>
        <color rgb="FF002060"/>
      </font>
      <numFmt numFmtId="164" formatCode="&quot;₹&quot;\ #,##0"/>
      <alignment horizontal="right" vertical="center" textRotation="0" wrapText="0" indent="0" justifyLastLine="0" shrinkToFit="0" readingOrder="0"/>
      <border diagonalUp="0" diagonalDown="0">
        <left/>
        <right style="thin">
          <color theme="4"/>
        </right>
        <top style="thin">
          <color theme="4"/>
        </top>
        <bottom/>
        <vertical/>
        <horizontal/>
      </border>
    </dxf>
    <dxf>
      <font>
        <color rgb="FF002060"/>
      </font>
      <numFmt numFmtId="164" formatCode="&quot;₹&quot;\ #,##0"/>
      <alignment horizontal="right" vertical="center" textRotation="0" wrapText="0" indent="0" justifyLastLine="0" shrinkToFit="0" readingOrder="0"/>
      <border diagonalUp="0" diagonalDown="0">
        <left/>
        <right style="thin">
          <color theme="4"/>
        </right>
        <top style="thin">
          <color theme="4"/>
        </top>
        <bottom/>
        <vertical/>
        <horizontal/>
      </border>
    </dxf>
    <dxf>
      <font>
        <color rgb="FF002060"/>
      </font>
      <numFmt numFmtId="164" formatCode="&quot;₹&quot;\ #,##0"/>
      <alignment horizontal="right" vertical="center" textRotation="0" wrapText="0"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11"/>
        <color rgb="FF002060"/>
        <name val="Calibri"/>
        <family val="2"/>
        <scheme val="minor"/>
      </font>
      <numFmt numFmtId="164" formatCode="&quot;₹&quot;\ #,##0"/>
      <alignment horizontal="right" vertical="center" textRotation="0" wrapText="0" indent="0" justifyLastLine="0" shrinkToFit="0" readingOrder="0"/>
      <border diagonalUp="0" diagonalDown="0">
        <left/>
        <right style="thin">
          <color theme="4"/>
        </right>
        <top style="thin">
          <color theme="4"/>
        </top>
        <bottom/>
      </border>
    </dxf>
    <dxf>
      <font>
        <b val="0"/>
        <i val="0"/>
        <strike val="0"/>
        <condense val="0"/>
        <extend val="0"/>
        <outline val="0"/>
        <shadow val="0"/>
        <u val="none"/>
        <vertAlign val="baseline"/>
        <sz val="11"/>
        <color rgb="FF002060"/>
        <name val="Calibri"/>
        <family val="2"/>
        <scheme val="minor"/>
      </font>
      <alignment horizontal="left"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rgb="FF002060"/>
        <name val="Calibri"/>
        <family val="2"/>
        <scheme val="minor"/>
      </font>
      <alignment horizontal="left" vertical="center" textRotation="0" wrapText="0" indent="0" justifyLastLine="0" shrinkToFit="0" readingOrder="0"/>
      <border diagonalUp="0" diagonalDown="0">
        <left style="thin">
          <color theme="4"/>
        </left>
        <right/>
        <top style="thin">
          <color theme="4"/>
        </top>
        <bottom/>
        <vertical/>
        <horizontal/>
      </border>
    </dxf>
    <dxf>
      <border outline="0">
        <bottom style="thin">
          <color theme="4"/>
        </bottom>
      </border>
    </dxf>
    <dxf>
      <numFmt numFmtId="0" formatCode="General"/>
    </dxf>
    <dxf>
      <numFmt numFmtId="0" formatCode="General"/>
    </dxf>
    <dxf>
      <numFmt numFmtId="0" formatCode="General"/>
    </dxf>
    <dxf>
      <numFmt numFmtId="0" formatCode="General"/>
    </dxf>
    <dxf>
      <numFmt numFmtId="164" formatCode="&quot;₹&quot;\ #,##0"/>
    </dxf>
    <dxf>
      <font>
        <b val="0"/>
        <i val="0"/>
        <strike val="0"/>
        <condense val="0"/>
        <extend val="0"/>
        <outline val="0"/>
        <shadow val="0"/>
        <u val="none"/>
        <vertAlign val="baseline"/>
        <sz val="11"/>
        <color rgb="FF002060"/>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rgb="FF002060"/>
        <name val="Calibri"/>
        <family val="2"/>
        <scheme val="minor"/>
      </font>
      <numFmt numFmtId="164" formatCode="&quot;₹&quot;\ #,##0"/>
      <alignment horizontal="right"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rgb="FF002060"/>
        <name val="Calibri"/>
        <family val="2"/>
        <scheme val="minor"/>
      </font>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rgb="FF002060"/>
        <name val="Calibri"/>
        <family val="2"/>
        <scheme val="minor"/>
      </font>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rgb="FF002060"/>
        <name val="Calibri"/>
        <family val="2"/>
        <scheme val="minor"/>
      </font>
      <numFmt numFmtId="19" formatCode="dd/mm/yyyy"/>
      <border diagonalUp="0" diagonalDown="0">
        <left style="thin">
          <color theme="4"/>
        </left>
        <right/>
        <top style="thin">
          <color theme="4"/>
        </top>
        <bottom/>
        <vertical/>
        <horizontal/>
      </border>
    </dxf>
    <dxf>
      <border outline="0">
        <bottom style="thin">
          <color theme="4"/>
        </bottom>
      </border>
    </dxf>
    <dxf>
      <font>
        <b/>
        <i val="0"/>
        <sz val="11"/>
        <color theme="0"/>
        <name val="Poppins"/>
      </font>
      <fill>
        <patternFill>
          <bgColor theme="1"/>
        </patternFill>
      </fill>
      <border diagonalUp="0" diagonalDown="0">
        <left/>
        <right/>
        <top/>
        <bottom/>
        <vertical/>
        <horizontal/>
      </border>
    </dxf>
    <dxf>
      <font>
        <sz val="10"/>
        <color theme="0"/>
        <name val="Poppins"/>
      </font>
      <fill>
        <patternFill>
          <bgColor theme="1"/>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34"/>
      <tableStyleElement type="headerRow" dxfId="33"/>
    </tableStyle>
  </tableStyles>
  <colors>
    <mruColors>
      <color rgb="FFFF0000"/>
      <color rgb="FF0000FF"/>
      <color rgb="FFFF00FF"/>
      <color rgb="FF00FF00"/>
      <color rgb="FF4CB476"/>
      <color rgb="FF000000"/>
      <color rgb="FFF3F3F3"/>
      <color rgb="FFE7E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rgb="FF000000"/>
          </font>
          <fill>
            <patternFill patternType="solid">
              <fgColor theme="4"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9358901464707"/>
          <c:y val="0.10852718146577922"/>
          <c:w val="0.76233797506748435"/>
          <c:h val="0.76803489960701621"/>
        </c:manualLayout>
      </c:layout>
      <c:barChart>
        <c:barDir val="col"/>
        <c:grouping val="clustered"/>
        <c:varyColors val="0"/>
        <c:ser>
          <c:idx val="1"/>
          <c:order val="1"/>
          <c:tx>
            <c:strRef>
              <c:f>Target!$E$1</c:f>
              <c:strCache>
                <c:ptCount val="1"/>
                <c:pt idx="0">
                  <c:v>below</c:v>
                </c:pt>
              </c:strCache>
            </c:strRef>
          </c:tx>
          <c:spPr>
            <a:gradFill flip="none" rotWithShape="1">
              <a:gsLst>
                <a:gs pos="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2700000" scaled="1"/>
              <a:tileRect/>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 #,##0</c:formatCode>
                <c:ptCount val="12"/>
                <c:pt idx="0">
                  <c:v>#N/A</c:v>
                </c:pt>
                <c:pt idx="1">
                  <c:v>#N/A</c:v>
                </c:pt>
                <c:pt idx="2">
                  <c:v>#N/A</c:v>
                </c:pt>
                <c:pt idx="3">
                  <c:v>3115755.7499999995</c:v>
                </c:pt>
                <c:pt idx="4">
                  <c:v>2976195.98</c:v>
                </c:pt>
                <c:pt idx="5">
                  <c:v>#N/A</c:v>
                </c:pt>
                <c:pt idx="6">
                  <c:v>2646154.3800000004</c:v>
                </c:pt>
                <c:pt idx="7">
                  <c:v>3835585.43</c:v>
                </c:pt>
                <c:pt idx="8">
                  <c:v>#N/A</c:v>
                </c:pt>
                <c:pt idx="9">
                  <c:v>2677326.1799999997</c:v>
                </c:pt>
                <c:pt idx="10">
                  <c:v>#N/A</c:v>
                </c:pt>
                <c:pt idx="11">
                  <c:v>#N/A</c:v>
                </c:pt>
              </c:numCache>
            </c:numRef>
          </c:val>
          <c:extLst>
            <c:ext xmlns:c16="http://schemas.microsoft.com/office/drawing/2014/chart" uri="{C3380CC4-5D6E-409C-BE32-E72D297353CC}">
              <c16:uniqueId val="{00000000-D31F-4F99-BA30-E504EED8688F}"/>
            </c:ext>
          </c:extLst>
        </c:ser>
        <c:ser>
          <c:idx val="2"/>
          <c:order val="2"/>
          <c:tx>
            <c:strRef>
              <c:f>Target!$F$1</c:f>
              <c:strCache>
                <c:ptCount val="1"/>
                <c:pt idx="0">
                  <c:v>above</c:v>
                </c:pt>
              </c:strCache>
            </c:strRef>
          </c:tx>
          <c:spPr>
            <a:gradFill>
              <a:gsLst>
                <a:gs pos="64000">
                  <a:srgbClr val="7DB457"/>
                </a:gs>
                <a:gs pos="27000">
                  <a:srgbClr val="D4E6C8"/>
                </a:gs>
                <a:gs pos="100000">
                  <a:schemeClr val="accent6">
                    <a:lumMod val="100000"/>
                  </a:schemeClr>
                </a:gs>
              </a:gsLst>
              <a:path path="circle">
                <a:fillToRect l="50000" t="-80000" r="50000" b="180000"/>
              </a:path>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 #,##0</c:formatCode>
                <c:ptCount val="12"/>
                <c:pt idx="0">
                  <c:v>4146895.65</c:v>
                </c:pt>
                <c:pt idx="1">
                  <c:v>4111319.9199999995</c:v>
                </c:pt>
                <c:pt idx="2">
                  <c:v>4087729.1599999997</c:v>
                </c:pt>
                <c:pt idx="3">
                  <c:v>#N/A</c:v>
                </c:pt>
                <c:pt idx="4">
                  <c:v>#N/A</c:v>
                </c:pt>
                <c:pt idx="5">
                  <c:v>4254916.5499999989</c:v>
                </c:pt>
                <c:pt idx="6">
                  <c:v>#N/A</c:v>
                </c:pt>
                <c:pt idx="7">
                  <c:v>#N/A</c:v>
                </c:pt>
                <c:pt idx="8">
                  <c:v>4592669.7399999993</c:v>
                </c:pt>
                <c:pt idx="9">
                  <c:v>#N/A</c:v>
                </c:pt>
                <c:pt idx="10">
                  <c:v>4467468.5299999993</c:v>
                </c:pt>
                <c:pt idx="11">
                  <c:v>4737981.2200000007</c:v>
                </c:pt>
              </c:numCache>
            </c:numRef>
          </c:val>
          <c:extLst>
            <c:ext xmlns:c16="http://schemas.microsoft.com/office/drawing/2014/chart" uri="{C3380CC4-5D6E-409C-BE32-E72D297353CC}">
              <c16:uniqueId val="{00000001-D31F-4F99-BA30-E504EED8688F}"/>
            </c:ext>
          </c:extLst>
        </c:ser>
        <c:dLbls>
          <c:showLegendKey val="0"/>
          <c:showVal val="0"/>
          <c:showCatName val="0"/>
          <c:showSerName val="0"/>
          <c:showPercent val="0"/>
          <c:showBubbleSize val="0"/>
        </c:dLbls>
        <c:gapWidth val="50"/>
        <c:overlap val="100"/>
        <c:axId val="635315328"/>
        <c:axId val="635315808"/>
      </c:barChart>
      <c:lineChart>
        <c:grouping val="standard"/>
        <c:varyColors val="0"/>
        <c:ser>
          <c:idx val="0"/>
          <c:order val="0"/>
          <c:tx>
            <c:strRef>
              <c:f>Target!$C$1</c:f>
              <c:strCache>
                <c:ptCount val="1"/>
                <c:pt idx="0">
                  <c:v>Target</c:v>
                </c:pt>
              </c:strCache>
            </c:strRef>
          </c:tx>
          <c:spPr>
            <a:ln w="28575" cap="rnd">
              <a:solidFill>
                <a:srgbClr val="FF0000"/>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 #,##0</c:formatCode>
                <c:ptCount val="12"/>
                <c:pt idx="0">
                  <c:v>4000000</c:v>
                </c:pt>
                <c:pt idx="1">
                  <c:v>4000000</c:v>
                </c:pt>
                <c:pt idx="2">
                  <c:v>3500000</c:v>
                </c:pt>
                <c:pt idx="3">
                  <c:v>3500000</c:v>
                </c:pt>
                <c:pt idx="4">
                  <c:v>4000000</c:v>
                </c:pt>
                <c:pt idx="5">
                  <c:v>4000000</c:v>
                </c:pt>
                <c:pt idx="6">
                  <c:v>4000000</c:v>
                </c:pt>
                <c:pt idx="7">
                  <c:v>4000000</c:v>
                </c:pt>
                <c:pt idx="8">
                  <c:v>4000000</c:v>
                </c:pt>
                <c:pt idx="9">
                  <c:v>4000000</c:v>
                </c:pt>
                <c:pt idx="10">
                  <c:v>4000000</c:v>
                </c:pt>
                <c:pt idx="11">
                  <c:v>4000000</c:v>
                </c:pt>
              </c:numCache>
            </c:numRef>
          </c:val>
          <c:smooth val="0"/>
          <c:extLst>
            <c:ext xmlns:c16="http://schemas.microsoft.com/office/drawing/2014/chart" uri="{C3380CC4-5D6E-409C-BE32-E72D297353CC}">
              <c16:uniqueId val="{00000002-D31F-4F99-BA30-E504EED8688F}"/>
            </c:ext>
          </c:extLst>
        </c:ser>
        <c:dLbls>
          <c:showLegendKey val="0"/>
          <c:showVal val="0"/>
          <c:showCatName val="0"/>
          <c:showSerName val="0"/>
          <c:showPercent val="0"/>
          <c:showBubbleSize val="0"/>
        </c:dLbls>
        <c:marker val="1"/>
        <c:smooth val="0"/>
        <c:axId val="635315328"/>
        <c:axId val="635315808"/>
      </c:lineChart>
      <c:catAx>
        <c:axId val="63531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635315808"/>
        <c:crosses val="autoZero"/>
        <c:auto val="1"/>
        <c:lblAlgn val="ctr"/>
        <c:lblOffset val="100"/>
        <c:noMultiLvlLbl val="0"/>
      </c:catAx>
      <c:valAx>
        <c:axId val="63531580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63531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FF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[Foseco Sales.xlsx]Analysis!Week</c:name>
    <c:fmtId val="9"/>
  </c:pivotSource>
  <c:chart>
    <c:autoTitleDeleted val="1"/>
    <c:pivotFmts>
      <c:pivotFmt>
        <c:idx val="0"/>
        <c:spPr>
          <a:gradFill>
            <a:gsLst>
              <a:gs pos="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0000"/>
              </a:gs>
              <a:gs pos="74000">
                <a:schemeClr val="accent2">
                  <a:lumMod val="45000"/>
                  <a:lumOff val="55000"/>
                </a:schemeClr>
              </a:gs>
              <a:gs pos="83000">
                <a:schemeClr val="accent2">
                  <a:lumMod val="45000"/>
                  <a:lumOff val="55000"/>
                </a:schemeClr>
              </a:gs>
              <a:gs pos="100000">
                <a:schemeClr val="accent2">
                  <a:lumMod val="30000"/>
                  <a:lumOff val="70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Analysis!$G$1</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cat>
            <c:strRef>
              <c:f>Analysis!$F$2:$F$54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Analysis!$G$2:$G$54</c:f>
              <c:numCache>
                <c:formatCode>"₹"\ #,##0</c:formatCode>
                <c:ptCount val="53"/>
                <c:pt idx="0">
                  <c:v>791555.5</c:v>
                </c:pt>
                <c:pt idx="1">
                  <c:v>915076.24</c:v>
                </c:pt>
                <c:pt idx="2">
                  <c:v>573372.03999999992</c:v>
                </c:pt>
                <c:pt idx="3">
                  <c:v>1338483.8300000003</c:v>
                </c:pt>
                <c:pt idx="4">
                  <c:v>1708212.0699999998</c:v>
                </c:pt>
                <c:pt idx="5">
                  <c:v>1203342.9800000002</c:v>
                </c:pt>
                <c:pt idx="6">
                  <c:v>813448.22000000009</c:v>
                </c:pt>
                <c:pt idx="7">
                  <c:v>617869.06000000006</c:v>
                </c:pt>
                <c:pt idx="8">
                  <c:v>746867.21</c:v>
                </c:pt>
                <c:pt idx="9">
                  <c:v>1042780.7400000001</c:v>
                </c:pt>
                <c:pt idx="10">
                  <c:v>705793.35000000009</c:v>
                </c:pt>
                <c:pt idx="11">
                  <c:v>1201700.8</c:v>
                </c:pt>
                <c:pt idx="12">
                  <c:v>717598.69000000006</c:v>
                </c:pt>
                <c:pt idx="13">
                  <c:v>975310.68</c:v>
                </c:pt>
                <c:pt idx="14">
                  <c:v>568553.96000000008</c:v>
                </c:pt>
                <c:pt idx="15">
                  <c:v>470285.80000000005</c:v>
                </c:pt>
                <c:pt idx="16">
                  <c:v>1040630.2699999999</c:v>
                </c:pt>
                <c:pt idx="17">
                  <c:v>448454.39999999997</c:v>
                </c:pt>
                <c:pt idx="18">
                  <c:v>883698.04</c:v>
                </c:pt>
                <c:pt idx="19">
                  <c:v>519028.2300000001</c:v>
                </c:pt>
                <c:pt idx="20">
                  <c:v>675625.9</c:v>
                </c:pt>
                <c:pt idx="21">
                  <c:v>1630856.8499999999</c:v>
                </c:pt>
                <c:pt idx="22">
                  <c:v>849320.50000000012</c:v>
                </c:pt>
                <c:pt idx="23">
                  <c:v>1145134.28</c:v>
                </c:pt>
                <c:pt idx="24">
                  <c:v>856825.17</c:v>
                </c:pt>
                <c:pt idx="25">
                  <c:v>390548.7</c:v>
                </c:pt>
                <c:pt idx="26">
                  <c:v>416211.90000000008</c:v>
                </c:pt>
                <c:pt idx="27">
                  <c:v>468324.37</c:v>
                </c:pt>
                <c:pt idx="28">
                  <c:v>824416.67999999982</c:v>
                </c:pt>
                <c:pt idx="29">
                  <c:v>527671.13</c:v>
                </c:pt>
                <c:pt idx="30">
                  <c:v>665386.96</c:v>
                </c:pt>
                <c:pt idx="31">
                  <c:v>352970.23999999993</c:v>
                </c:pt>
                <c:pt idx="32">
                  <c:v>254186.53999999998</c:v>
                </c:pt>
                <c:pt idx="33">
                  <c:v>2190970.04</c:v>
                </c:pt>
                <c:pt idx="34">
                  <c:v>736565.7699999999</c:v>
                </c:pt>
                <c:pt idx="35">
                  <c:v>936657.82</c:v>
                </c:pt>
                <c:pt idx="36">
                  <c:v>441300.43999999994</c:v>
                </c:pt>
                <c:pt idx="37">
                  <c:v>2607699.46</c:v>
                </c:pt>
                <c:pt idx="38">
                  <c:v>514487.69999999995</c:v>
                </c:pt>
                <c:pt idx="39">
                  <c:v>995052.24000000011</c:v>
                </c:pt>
                <c:pt idx="40">
                  <c:v>466881.4</c:v>
                </c:pt>
                <c:pt idx="41">
                  <c:v>448143.86</c:v>
                </c:pt>
                <c:pt idx="42">
                  <c:v>337429.23000000004</c:v>
                </c:pt>
                <c:pt idx="43">
                  <c:v>814568.5</c:v>
                </c:pt>
                <c:pt idx="44">
                  <c:v>1324545.55</c:v>
                </c:pt>
                <c:pt idx="45">
                  <c:v>1178642.6800000002</c:v>
                </c:pt>
                <c:pt idx="46">
                  <c:v>1026518.8400000001</c:v>
                </c:pt>
                <c:pt idx="47">
                  <c:v>564660.41000000015</c:v>
                </c:pt>
                <c:pt idx="48">
                  <c:v>688845.75999999989</c:v>
                </c:pt>
                <c:pt idx="49">
                  <c:v>1995420.2600000002</c:v>
                </c:pt>
                <c:pt idx="50">
                  <c:v>730830.02</c:v>
                </c:pt>
                <c:pt idx="51">
                  <c:v>1280854.3800000001</c:v>
                </c:pt>
                <c:pt idx="52">
                  <c:v>30382.799999999999</c:v>
                </c:pt>
              </c:numCache>
            </c:numRef>
          </c:val>
          <c:extLst>
            <c:ext xmlns:c16="http://schemas.microsoft.com/office/drawing/2014/chart" uri="{C3380CC4-5D6E-409C-BE32-E72D297353CC}">
              <c16:uniqueId val="{00000000-FC2E-4E4D-82E7-430F4C5776DA}"/>
            </c:ext>
          </c:extLst>
        </c:ser>
        <c:dLbls>
          <c:showLegendKey val="0"/>
          <c:showVal val="0"/>
          <c:showCatName val="0"/>
          <c:showSerName val="0"/>
          <c:showPercent val="0"/>
          <c:showBubbleSize val="0"/>
        </c:dLbls>
        <c:axId val="1216447328"/>
        <c:axId val="1216442048"/>
      </c:areaChart>
      <c:catAx>
        <c:axId val="121644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216442048"/>
        <c:crosses val="autoZero"/>
        <c:auto val="1"/>
        <c:lblAlgn val="ctr"/>
        <c:lblOffset val="100"/>
        <c:noMultiLvlLbl val="0"/>
      </c:catAx>
      <c:valAx>
        <c:axId val="1216442048"/>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216447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00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[Foseco Sales.xlsx]Analysis!Products</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000000"/>
              </a:gs>
              <a:gs pos="0">
                <a:schemeClr val="accent1">
                  <a:lumMod val="30000"/>
                  <a:lumOff val="70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rgbClr val="FFC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Analysis!$M$1</c:f>
              <c:strCache>
                <c:ptCount val="1"/>
                <c:pt idx="0">
                  <c:v>Total</c:v>
                </c:pt>
              </c:strCache>
            </c:strRef>
          </c:tx>
          <c:spPr>
            <a:gradFill flip="none" rotWithShape="1">
              <a:gsLst>
                <a:gs pos="100000">
                  <a:srgbClr val="000000"/>
                </a:gs>
                <a:gs pos="0">
                  <a:schemeClr val="accent1">
                    <a:lumMod val="30000"/>
                    <a:lumOff val="70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500" b="0" i="0" u="none" strike="noStrike" kern="1200" baseline="0">
                    <a:solidFill>
                      <a:srgbClr val="FFC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Analysis!$L$2:$L$11</c:f>
              <c:strCache>
                <c:ptCount val="10"/>
                <c:pt idx="0">
                  <c:v>Product10</c:v>
                </c:pt>
                <c:pt idx="1">
                  <c:v>Product19</c:v>
                </c:pt>
                <c:pt idx="2">
                  <c:v>Product05</c:v>
                </c:pt>
                <c:pt idx="3">
                  <c:v>Product21</c:v>
                </c:pt>
                <c:pt idx="4">
                  <c:v>Product22</c:v>
                </c:pt>
                <c:pt idx="5">
                  <c:v>Product02</c:v>
                </c:pt>
                <c:pt idx="6">
                  <c:v>Product01</c:v>
                </c:pt>
                <c:pt idx="7">
                  <c:v>Product17</c:v>
                </c:pt>
                <c:pt idx="8">
                  <c:v>Product14</c:v>
                </c:pt>
                <c:pt idx="9">
                  <c:v>Product08</c:v>
                </c:pt>
              </c:strCache>
            </c:strRef>
          </c:cat>
          <c:val>
            <c:numRef>
              <c:f>Analysis!$M$2:$M$11</c:f>
              <c:numCache>
                <c:formatCode>"₹"\ #,##0</c:formatCode>
                <c:ptCount val="10"/>
                <c:pt idx="0">
                  <c:v>4427115</c:v>
                </c:pt>
                <c:pt idx="1">
                  <c:v>4116000</c:v>
                </c:pt>
                <c:pt idx="2">
                  <c:v>4073869.8000000003</c:v>
                </c:pt>
                <c:pt idx="3">
                  <c:v>3800185.1999999988</c:v>
                </c:pt>
                <c:pt idx="4">
                  <c:v>3034038.0000000005</c:v>
                </c:pt>
                <c:pt idx="5">
                  <c:v>3008796</c:v>
                </c:pt>
                <c:pt idx="6">
                  <c:v>2515973.5999999996</c:v>
                </c:pt>
                <c:pt idx="7">
                  <c:v>1788859.8</c:v>
                </c:pt>
                <c:pt idx="8">
                  <c:v>1674075.2000000002</c:v>
                </c:pt>
                <c:pt idx="9">
                  <c:v>1662473.3999999997</c:v>
                </c:pt>
              </c:numCache>
            </c:numRef>
          </c:val>
          <c:extLst>
            <c:ext xmlns:c16="http://schemas.microsoft.com/office/drawing/2014/chart" uri="{C3380CC4-5D6E-409C-BE32-E72D297353CC}">
              <c16:uniqueId val="{00000000-8EAB-4245-8E6B-A9FFEE10738D}"/>
            </c:ext>
          </c:extLst>
        </c:ser>
        <c:dLbls>
          <c:showLegendKey val="0"/>
          <c:showVal val="0"/>
          <c:showCatName val="0"/>
          <c:showSerName val="0"/>
          <c:showPercent val="0"/>
          <c:showBubbleSize val="0"/>
        </c:dLbls>
        <c:gapWidth val="50"/>
        <c:axId val="625105120"/>
        <c:axId val="625106560"/>
      </c:barChart>
      <c:catAx>
        <c:axId val="625105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rgbClr val="FFC000"/>
                </a:solidFill>
                <a:latin typeface="Arial" panose="020B0604020202020204" pitchFamily="34" charset="0"/>
                <a:ea typeface="+mn-ea"/>
                <a:cs typeface="Arial" panose="020B0604020202020204" pitchFamily="34" charset="0"/>
              </a:defRPr>
            </a:pPr>
            <a:endParaRPr lang="en-US"/>
          </a:p>
        </c:txPr>
        <c:crossAx val="625106560"/>
        <c:crosses val="autoZero"/>
        <c:auto val="1"/>
        <c:lblAlgn val="ctr"/>
        <c:lblOffset val="100"/>
        <c:noMultiLvlLbl val="0"/>
      </c:catAx>
      <c:valAx>
        <c:axId val="625106560"/>
        <c:scaling>
          <c:orientation val="minMax"/>
        </c:scaling>
        <c:delete val="1"/>
        <c:axPos val="t"/>
        <c:numFmt formatCode="&quot;₹&quot;\ #,##0" sourceLinked="1"/>
        <c:majorTickMark val="none"/>
        <c:minorTickMark val="none"/>
        <c:tickLblPos val="nextTo"/>
        <c:crossAx val="62510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solidFill>
            <a:srgbClr val="00FF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176266141434069E-2"/>
          <c:y val="5.0632888962916171E-2"/>
          <c:w val="0.52825311882123005"/>
          <c:h val="0.92563299970851753"/>
        </c:manualLayout>
      </c:layout>
      <c:doughnutChart>
        <c:varyColors val="1"/>
        <c:ser>
          <c:idx val="0"/>
          <c:order val="0"/>
          <c:dPt>
            <c:idx val="0"/>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AF-4597-BA53-0609B511CFB4}"/>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AF-4597-BA53-0609B511CFB4}"/>
              </c:ext>
            </c:extLst>
          </c:dPt>
          <c:dPt>
            <c:idx val="2"/>
            <c:bubble3D val="0"/>
            <c:spPr>
              <a:solidFill>
                <a:srgbClr val="FF00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FAF-4597-BA53-0609B511CF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FAF-4597-BA53-0609B511CFB4}"/>
              </c:ext>
            </c:extLst>
          </c:dPt>
          <c:dPt>
            <c:idx val="4"/>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FAF-4597-BA53-0609B511CFB4}"/>
              </c:ext>
            </c:extLst>
          </c:dPt>
          <c:dPt>
            <c:idx val="5"/>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FAF-4597-BA53-0609B511CFB4}"/>
              </c:ext>
            </c:extLst>
          </c:dPt>
          <c:dPt>
            <c:idx val="6"/>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FAF-4597-BA53-0609B511CFB4}"/>
              </c:ext>
            </c:extLst>
          </c:dPt>
          <c:dPt>
            <c:idx val="7"/>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FAF-4597-BA53-0609B511CFB4}"/>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Analysis!$U$2:$U$10</c15:sqref>
                  </c15:fullRef>
                </c:ext>
              </c:extLst>
              <c:f>Analysis!$U$2:$U$9</c:f>
              <c:strCache>
                <c:ptCount val="8"/>
                <c:pt idx="0">
                  <c:v>Karnataka</c:v>
                </c:pt>
                <c:pt idx="1">
                  <c:v>Kerala</c:v>
                </c:pt>
                <c:pt idx="2">
                  <c:v>Madhya Pradesh</c:v>
                </c:pt>
                <c:pt idx="3">
                  <c:v>Tamil Nadu</c:v>
                </c:pt>
                <c:pt idx="4">
                  <c:v>Telangana</c:v>
                </c:pt>
                <c:pt idx="5">
                  <c:v>Gujarat</c:v>
                </c:pt>
                <c:pt idx="6">
                  <c:v>Maharashtra</c:v>
                </c:pt>
                <c:pt idx="7">
                  <c:v>Andhra Pradesh</c:v>
                </c:pt>
              </c:strCache>
            </c:strRef>
          </c:cat>
          <c:val>
            <c:numRef>
              <c:extLst>
                <c:ext xmlns:c15="http://schemas.microsoft.com/office/drawing/2012/chart" uri="{02D57815-91ED-43cb-92C2-25804820EDAC}">
                  <c15:fullRef>
                    <c15:sqref>Analysis!$V$2:$V$10</c15:sqref>
                  </c15:fullRef>
                </c:ext>
              </c:extLst>
              <c:f>Analysis!$V$2:$V$9</c:f>
              <c:numCache>
                <c:formatCode>0</c:formatCode>
                <c:ptCount val="8"/>
                <c:pt idx="0">
                  <c:v>11090045.960000003</c:v>
                </c:pt>
                <c:pt idx="1">
                  <c:v>5678728.8900000015</c:v>
                </c:pt>
                <c:pt idx="2">
                  <c:v>6529499.4399999976</c:v>
                </c:pt>
                <c:pt idx="3">
                  <c:v>4076538.5900000022</c:v>
                </c:pt>
                <c:pt idx="4">
                  <c:v>5956032.7600000016</c:v>
                </c:pt>
                <c:pt idx="5">
                  <c:v>4639419.3800000008</c:v>
                </c:pt>
                <c:pt idx="6">
                  <c:v>3718738.649999998</c:v>
                </c:pt>
                <c:pt idx="7">
                  <c:v>3960994.8199999994</c:v>
                </c:pt>
              </c:numCache>
            </c:numRef>
          </c:val>
          <c:extLst>
            <c:ext xmlns:c15="http://schemas.microsoft.com/office/drawing/2012/chart" uri="{02D57815-91ED-43cb-92C2-25804820EDAC}">
              <c15:categoryFilterExceptions>
                <c15:categoryFilterException>
                  <c15:sqref>Analysis!$V$10</c15:sqref>
                  <c15:spPr xmlns:c15="http://schemas.microsoft.com/office/drawing/2012/chart">
                    <a:solidFill>
                      <a:schemeClr val="accent3">
                        <a:lumMod val="6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12-BFAF-4597-BA53-0609B511CFB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241D0A4-5330-4382-B73B-66D81A469E96}">
          <cx:dataPt idx="0">
            <cx:spPr>
              <a:solidFill>
                <a:srgbClr val="FFFF00"/>
              </a:solidFill>
            </cx:spPr>
          </cx:dataPt>
          <cx:dataPt idx="1">
            <cx:spPr>
              <a:solidFill>
                <a:srgbClr val="4CB476"/>
              </a:solidFill>
            </cx:spPr>
          </cx:dataPt>
          <cx:dataPt idx="2">
            <cx:spPr>
              <a:solidFill>
                <a:srgbClr val="FF00FF"/>
              </a:solidFill>
            </cx:spPr>
          </cx:dataPt>
          <cx:dataPt idx="3">
            <cx:spPr>
              <a:solidFill>
                <a:srgbClr val="ED7D31">
                  <a:lumMod val="60000"/>
                  <a:lumOff val="40000"/>
                </a:srgbClr>
              </a:solidFill>
            </cx:spPr>
          </cx:dataPt>
          <cx:dataPt idx="4">
            <cx:spPr>
              <a:solidFill>
                <a:srgbClr val="C00000"/>
              </a:solidFill>
            </cx:spPr>
          </cx:dataPt>
          <cx:dataPt idx="5">
            <cx:spPr>
              <a:solidFill>
                <a:srgbClr val="00B0F0"/>
              </a:solidFill>
            </cx:spPr>
          </cx:dataPt>
          <cx:dataPt idx="6">
            <cx:spPr>
              <a:solidFill>
                <a:sysClr val="window" lastClr="FFFFFF"/>
              </a:solidFill>
            </cx:spPr>
          </cx:dataPt>
          <cx:dataPt idx="7">
            <cx:spPr>
              <a:solidFill>
                <a:srgbClr val="7030A0"/>
              </a:solidFill>
            </cx:spPr>
          </cx:dataPt>
          <cx:dataPt idx="8">
            <cx:spPr>
              <a:solidFill>
                <a:srgbClr val="FF00FF"/>
              </a:solidFill>
            </cx:spPr>
          </cx:dataPt>
          <cx:dataId val="0"/>
          <cx:layoutPr>
            <cx:geography cultureLanguage="en-US" cultureRegion="IN" attribution="Powered by Bing">
              <cx:geoCache provider="{E9337A44-BEBE-4D9F-B70C-5C5E7DAFC167}">
                <cx:binary>1Hxtc9w20u1fSfnzpYN3AlubrVpyRjN6tSzLduwvLEWSQRAkARJ8A3/9bcWO1561nTxz96m6q0pV
InEIgt043af79OTv98vf7uvHu/6npanb8Lf75Zdn5TD4v/38c7gvH5u78Lwx970L7sPw/N41P7sP
H8z9488P/d1sWv0zQZj9fF/e9cPj8uwff4fV9KO7cPd3g3Hty/GxjzePYayH8INr37z0091DY9qN
CUNv7gf8y7Pzu769G+7s3bOfHtvBDPE2+sdfnn31sWc//Xy42L89+Kca9jaMD3AvZs9TjBhhjKDf
f/Czn2rX6k+XU/Eci1RhTqn6/Yf+8eiruwZu/0s7+n0/dw8P/WMI8E6///urW796Abjyz2c/3bux
HZ4sp8GIvzw7bR8MvLUJLv94IXdPuz+9+v11f/7a5v/4+8EfwAAHf/nCLYfW+rNL/+6Vx/6u/k+6
BD1nTCkMPx9trg5dwpAkgmHx0WPkwCV/up3v+OPTfYfOuPivcsbl3UMZ73667u8eHkP5h2X+33FC
6HNOJU45l9/EiXxOpFSC0k8+O8DJX9/Wt51zeP+Bky6v/6ucdHvXmPqnq7uH8T/nIIyfIywwQlJ+
DRf5nKEUEcTTPx72MXT9tU182x1f3nvgilsISf9Fwev2sb5r9V37n4xf6XPAiOAKH3hCPUdISaY4
RLenH7j8MY19cshf2cp3/PGvWw/dsfuvcsc/24ey/18IX5g/h9DFsVToo+0Pcop6rgRnmKtPrjkI
X399W9/2z+H9B076539X+Lq8A7J3F8qh/0+iRj1nnCBJufpmggEihqSi5JODFP8aPH9xT992z1c3
H/jmcv9fBaDdWIFvhj+M8x9I/OS5UEQonH4CzgFy8HOuUkSBkH0G1pdB7S/s59s++XzjgT92Z/9f
++Pbqe/LauWrT/wPqxVCnlNOOJL8Uzly4Az1nAoq0lR9Imnij3PwMcN8qiK+v5tvu+LTbV9t/H+5
JPl+ufK5mNtAJbj9vQr8omL58dXfXw+K04Nbf1RMfrTV6cMvzxiGM/6Fv54W+Sp/fxVF/u2+x7sw
/PJMoucKEYhwQj0R6VTiZz/Nj09XUsAZx8DfMJeANobgWa3rh/KXZ+B1ROAPUlJCVcoE3BTc+HQJ
8prAnCtg3oQIiiX7XIFfuzpq1362yKfff2rH5tqZdghwN+JQPPmPH3x6R1ibScZSTCmVAur6FHbh
7+9uoM5/+vz/IWOUy0CSZRsHT6a9MNxslimIIVtL9kHbQY350KSKbhY1rX0m9dS1GdYIn6skTcxW
ppXMbBu4+7WJEMyvphE9faIN5J52QGA3ZqWn6cJQk/VpseCsTnVfZkVS1f4l7415mzBu9CsU2exe
dqStw8ZUZrC5Y+08ZX0rCrJh9dz3m6r0SmbDKqzNxBQKk6mGNHOmSOPmLNLCprnjrb5uB40/4Mqx
bbUIovLOjuq0s11yQ2yZkKvRrlOzweXMuM8M7uyLuffzBerqZsp4jQK8QD+fDQPictNzNxVXRRNT
k7XSIHsjLfm1mtaId3OCljHrUmKqfC5EzBZTmj5bl55VF2yiOOStDGWTE7vofuOmwKq801V5y2TS
iJMeTgTaRNKnaz5PlaleBIrQVpuFvBZdoBcJolGfrEFO9T6RerZn/eLHMhM6CJeJlCGfxaDqkC2V
ZC/JgG3MPWJjlnBeboZK6mz2mrxI6+AucC/LlwvW/l3AyT3vh7XKwmLduLGq4Vuh5jBkbhQyU6w2
b2E1caIn3V8XPJHulNd+rrO1rVd5IpBmNzaKVV+2upiLXNQjU9mSBBpO27gmy8nshKuyQiC+XrIh
7ZMznWIvcjSvLNn3XFVve7nO4270upgui36JKufGBLKRM+HX7bLgOTeyCO2FRIOz2aTqoc3c5PGe
D4o1eYjGqlPEbOnP7dIYm0lBx2nL27ndk0UOwwZTR9xWrwT+e5hojFmgpSlOorVTfYqiC3FbNorg
bZl6QTKm/XIbyjKp99VC2W9eFN3rpnQoF7rvH1wo8HIGp45VGWqK2G+nfhiWDcdOZWWPxlNdh0Fn
3ZqufY4SOTVZIgtxVlWI/uYVHpd9iUfZbMtFh2nTKQIei712Z3Qe/JQZ39sLaJGVL3uTXqetFa9D
GJc2H4ouOdUjLs/kPKcoC7jxb2Vb4ZtkLMP7VUVxrrjdT44MXWbh0eRV0U+8zFxtBnJrep2KDCPr
unxEPr4yLV0fmrJZLyeO+jmvR1fiF/2o0y5bnCXzlrSrn/Yr0s2lqlQ/7BfmbLdB1dS8G5K1e6Gq
FHWbXvnoNwVS1uUJp+y2i6VnGSKN6DKZSDpsrW35BRvakm+8jibNqphofD5SiAlZ0A277D0e2WYu
XawzWjXm/aAcWbZpZHDasU7WHPtI5MZ1ZZIxiYo3yVoXuzWdbN4srn2ofTJmdV+aE12w5a2aAHZd
qGS6w13fvIu1Btx4FYYX2vE+Z6xx5y2qp9ugRVVmdawhFtRqOTOM0ete8aXPmKLVfpxcs20Nrpus
QhNp9h3q2Gvc2HAe4qzfc0tKtV2HoS5e2sWkc5bScip2KnbzyUh0+dviky5mVSnJlK0Ij3A86u7W
CERPlzVlJmN165KsFDPNWJGK+sHzsj+j/apoXixyfTNi3d53k5vUyVTTRe9KyDh+09hU52k9T1s2
6fmq7FxyWjBCq2zSrp5f+dkUfV7yuLBNWbdTyHvVdPhMkMKfTcLX426JFJMsrMhXG0uZsPlawFnN
OerC26mK6Yt2Ii5XqUneY12k7WtZhQRt5gWAkimr0KZIHOebFNKgvG+SSLMagv6O9zMcz/LtahL0
2zDWeCuJq7bM2P5EjWW3KYMUCYTwhm4cNvBIpk23FyxwwKiiCsK+1cNZF6Nqb90yUpZj5tftxLri
pokJutXRgkUFmdNp23Js5m3NquolGouUZSMiU5nJlLPknK2kuhNT4aa9Nmi0l4wWay41hJy8wrTZ
emKQyNaxH68LY/UtlhDmNpNe8ADxwii3wbyDk6h4m1TZrNX8WsW1WyFeYVNkASxvtqtn4mW9dAnJ
69g2XW7G1vuNiBNshPDS35iOJJAA1tSVeemN6PIyAQZxaiRhNZjCiG0L0UzlODXLuR0M2sNhXpPT
scX6dFmcN/kE/CDsSWL64mTouNq3dWUexKK6t+3Yu5fJNJgmWzqz3luW1H3mUiCZkB9G6TbwiKHJ
p7FaT3HLrN0HXqsxMyZ2MW/ESlgm5ZMRWjJmaLZNdR3sGoEg9JTeyW6FRCfb1t9GJ8OlQ35mG2EX
GzJmIbSqUVKVTalurhbhzA2V5fRmjk6d2agVPUFJst5UDZJzpuUYpkur1ng7rUj2m7mykI607Tu/
X8QoH9OZxX1DNb4q5pK7zCWzqzO32rnL2lmvbiOnVGbYLGXxgsVqiXs2Vl5dRymmKUvmtLxMaK/e
CR75y4ok5x2tzJKlQ3MzNsqc42odyk3RYrOjEOQ2hZ6SfWVqlMlx+a3y9ZQbDzGToGDpe943ss41
WeXbwYz0Q/BTkZVscXc2WXGZu26yp2iZbQYxRmfI6OpVZNWY1/NY6U3smyqfFmJukq5Nz3AHXbzd
RFuRNVqUm7qu+sxjrU3eFbHMxlWrOmNdSfK04zZb0mI9S7q16DOkibhhddLY9yUe9IWY7JwLV677
pUGjghhnyqz0M8V5DZveVdrNMpOYDLuh1PN5Us6a5UjMw7ZNTUy3uDLp1dQl/f1UM/3AZlG+K0O8
TTAk1oxUmpk8nXp3YhbPNk0p0ArUI/U66yEW9cC8VjKdsnYQv3VJ6dEOtzVJzqaqOsUs8h3pC/mS
kbXJuDX4thbUv+e4DO6KVt30Qci0nYEbWNK8EEPZ15uymhNxwslqcxKlb7YIzw7vHbPLb5po9TCz
1kxvXDG3Ziccdg8dp6h/ORckTbekgur2jDVIDxdGYTCj1mqMGZsK/0B1PXVAb0g5nRaoZgKysyUx
q7Fr1Fnb0ulVh+Q6bYxNmlezCo6eukU06w3tu5speOvOeN9NMaNqji9jSluU07W8xMNi9obHgPJy
6YddX0LKGuqh8XnKysXlpCsAJkDEh2uz9uVpI7U8a6vE7As10xeIsXLOmmF222FZxrxwvt4qVGvI
5cBBHnpGl9e8TcvtmM5kkzpNgEU7+SZJ2iJmc0RyOJVtLdq72A7K7yDQqttoKvYwTh31mWZ9+2JU
oXszLrXIKxpnfEZtrC8CcWmd153Gbwli+I0ArnYVBq53qp4027imF82ON4LVW0QWmi3R+y6n1rN7
SJD1BlKWtHkiE/p2KMId6buizJeprtdME+s/eNt1b7HhPsmwKtMk58UIhCMxsX3T6VHfzs5KD9xN
lhkCvvhq7uqFSzjJHfl1nVmXq26t5/uBNW3GEgbRuDDbBTj5HV5WkY+xfFVZgk8TQiHyDwsU1Gcd
BQVjj1Y8rRcW1zaegB46VlfGTZRs1JykVZawkZo98UGsJ/BfTQoxL53KHOFW6hPTjf4kpB1dzsdV
DrehCy3PDdHklaksNhvCIJWX0fqbPgZ9A2d/3a/TSnBmJaT5TbuO47WRhuUqUH+O6kBPSAKswNTs
kQlBQu7bngJvlBU/DVWI5dum8+WUK+KLMmt8D4xwpQhfetqN12xeNklT+WwZR7PtRLmcoUa5LUUi
5FOY3ttxNt3JGFZb5GWd9iqjJedX3aKGmzkp1p0mxPzqwbanbbv0NqeitW5vEpWIjW2YMVskSmpz
NiXJu3IQY3JWJb5V2Uib9PVMJ4E2bcUwzZt+cveolumSFZBorzR7Ks5cGqyD7K2WVyYuRX3ijKrA
hXx9R005vyewC7Gp5hLhXIK9/YZRH3aM9sv7jugBQTlm2QtTUnQLBBcibLVOQNbHvjwrqFsem6KL
JyKm9WmPi9XsJ+XYJRQNsjjrKk9+q5ynmxpDObMBkrGmebmqsc9XuyzvFxILn5EW1GHwYrFt6s74
XIHHhiy11FZbADPusnm1028AX3ERbD34rMQIsvvEWr0vyrL2m6msT2bUpTSLBW9eEARkaFt0yOCz
oMpCnEBFjOhGm6SCqgrKG5FDkbvuFLPkPR8ggeXrMEL9yjRiOotjLSwUSkrE130RMNsnA1XViQlt
+TB1PT+dyhG/a5ZWbkLJ+731EOZXQnuT8Sgg1tjBbft2sJuGS11lpIEyPY/LWLmsISK8Z0lXvNDp
xHcC9+Wb3shabnT0pT0pqlq8XPvBhbPOkQJtgipEkRW6FVvZLKrKxllXQCiJBl7Dy3Z5Ib1UZa4H
ox6MovIVDfp1qVRfZ7wSKnOta+DorukJTQ3aSYvkWQx4ziTr2lO/GH+dTh3a+F6Ifgu5ua630Yzh
pi9mnNF+TOPGtCbcV0MphhNF1NDv06Gtn0r24cEP6/Ri6SuH4d1QajPutIYkvUR0x4YZbWrwwwdm
2XozlZDggY2KCzaW4mXlNcuaspgv3bSe61TxIau58zHvmmlvmbgPIxAeK3SaGdLO53MJVRLp0C5U
NTDeSdC361o+wHFbwMaGZ6MwD/VkmtNQ0GZTGwn2roAhL1hcsSbxZw0PsKHJ+WsJafjEDL1+D5yi
cRkEP/GK2TtEON8aOEdA9Fu6MZG3W8wcP7Ut8q8KP6BdL6c+h8C5cS7QHTZt+jDWCd4XqGen1Nv9
2kqiMzHaauMX355UTU9f9RjH83SV6DfVs/ZcTGS+G3tfbFhhm+ZEDREt+9o6obcQJOf7dRTjnLUW
d3kouDwbbAekqyPw7vk0J90dt0LG7So6fhFH2u/dApzeCpruqsrPe19EKPcnb69nSeMVCDC8z/hc
x4t5mYAVynlYH2MVbAUNo9bnnDXyNnIhLiLxVS5Cy6AmrmU+e4s2BJj8Y50s/a4fut+Tya+dCiPO
VsfHyyAgiA6iclXuKefFrnFK7wccd10t7a4dyiXD1EPzwwo/vAa620GDIgafL7/XHIvXmy5w+0HS
Up3y3q03c6zWd7jW4qZ1cVwyVFYh7wiLIWvRiHPDIVxC52bHXX06E+13ZY3Fi9EyDC+0yCQn3LVA
dpKGndDRFblOB34x1VCfjinrfp17dJ7i2NoMxFt+Uys27LumX17WiEHjCJWNzG1rf+1qin4tUOM3
9dj3VzOd8Za1kZx4/tQ+C/PGtwznwGj4ddlxseWpMWcekayjcdzTJb2SQPNy1qXsPHKCgUipdUM4
7bYtGTjUyJO56INOthMk4xOhENA7oZsLCFTVFiAj37ZJ502m+67LW0pMRrC+jXWqpp1B03IrxBJO
5uAGOB9q5C+kTqXIdCXi5Vwn8xYibswcbeuTOOjubF21J+cLrvywhW7aaSzK8C6pJLrlohsSqFXW
8HqdFLA9benbbqnQLm0sAq+uaO8F+L9v9bBNQ13ps26ZgYbM5byZQAMEnrPa9Lelre9EAi+yOAz9
gmFtHqeYFjuID+6mW+cZ6FCRXNW0k1tWzG+HChLriJt2o+vSux1f+JRX9XJTujq98rxocDZAOTBk
qoTyJitmbs6R7dvTFPXyEQ30OimAdoclWYGQFfFasCi2SzLEHIc6yZ4aJ9WSuF25VMOpWFboTUW3
ijeCNPwdt0mOQgmZRI/mPO0Gv4tQb2yTCMT2qlh4/G01NX1t7YI+zP2YQD2g+PW4ml0l+Dpc+STa
+bKcfAmcOin3zVrfdxyTsE1oWPZAveOHUlbNtQ2c7Ltp6rY9aob4EtkiY2NsTyY54CKLMZTApFau
CdDhNOlyW5l1ziUULS8RbWjMeIsh6WVfjiZ91Yy+hwDaG11+mgj7/Os/bl0D//w+q/SvPz4NlP3r
t8s/JtF++Kndo3tSPMLhh55khc9r/Wsq6qmV/3lE6kAc+Di79h3l4IcXv5IVvhJP/lBlnlruGIPW
/Hlk7d9Eha8km8+f/ygmqPQ5SNagJoAuwLHi9LOYIORz+B2DDARqqiTo6conMYGmz1GawnSCAA2C
gtrKPosJ4nkqEKNKpiSF6SqlyP9ETIB1vlASEgLiAQgJv6//pYKgiJlEqJd0O/CyLrN1jfFtScTy
cZTt4yTbN7SK7y0P1vty+SpNbJyXNt2Wfdf3N7OAOv1WL6v78IWZv7H+k9DxLyHkX9t/Eki+EEBU
s1o52kJsFeFhfelxo1BW0orjDIFmAe1g2g3FyY8f9r2XATd9+bAAPqrmJ161BCppJhHV0J2JQr7/
8fow6vPNl0Ffr5+qDpp40AbejtizS4xnBhUsqhBkWDm0yy5JV9FnTez8zY8f+J0XkqBPfvlCXiI/
pU8PnGqVLmeuHIsxZ2GEkPLjBzwt9A33PA07ffkACaEIDSPl29mGdD4ToPGQ3NtAygtuy4pc4tGO
Ftq8XRuhdqsZ7k5QW049yPyfUfiN44GfTPetDTyZ+ovzAUwtWB4i344apK9cErlLKYaClnbQ6On0
DO39MabJhZs1ttuROCfbLNGSNDBp+KMtfM/GBxJdrWMz1XwGE0jCc9q7DymfzZ+83/cWhzGLL1/P
AVJnGQe+hTyQ/opcdFkBzcEXx2396alfGK+WlRGB9nxrqTGPCEaOL9rE2DE/bvmD2ADtQO47KG+3
9ZBOb/DcsWwp1vS4yCMPIkNfz5X3pOPbwSXrukVLMvUb4Z1Lj9z+QTQgi8Yy1hVEAwdtyzwCqWJZ
1wGUNsfZ5yAcEJBYWhd8sgNCm4rrYGDG500zDMmfxM7vHJ70AP1BohEKXy53q8PNNmqW9KB/2tD/
iYGeDuE3sJcegF85y+oRSvadS+TanMw99tO2niM0XjpTMnXkYw4gTpkr5OyTdDcMIxn2rXAt2q4t
rpetN8O8HAe1Q6m9c1NX0KWRO0/semv7WL5oU6Fuf+zr79nqAMgzFCB4BnoA5cditnXoU3qhWXTd
W8ulXf7EVN/z+NPfvwB0KbW3MvVy19csnibNil4ojaHu//FLfG95+vXyrjARgXHEbkw7AhVYtbB3
YnV+e9zyB4gep9SlEgmxm2rwwFDrZsvGJPVH7v4Az6OhbaxjJXcsTBZ8AKMVSRZQNOuRDzjAs1UJ
79QC1le4eWqkYFC5t32VrvP1UQYSB4BOSaQwF7CInYKi4E0qQ7hejAbl8sfLf4driQM8N2qaeQXq
8q6pAyh4adN04xvarQqdDUmp0pcw4ELF6Y8f9p2zJA5QnYJeBXM5PN15ygazH1a6gD5vmxkdh2dx
kJcXUMzEAIMbOxu0Z6ehIZPMqpH1f5abn8zyjfAnDiAddaVRM8N5Aj3Iw/CLpml63STrJM70UDR2
u2gS21/rRtL3Y6vn9k8s9z3OIw5QXi+g8rp1hrhby9qflUkoUmD2VgGtk8NcsSFrB2jL5qYUvjmx
y6rTjWAzda8mBC3jIw18EA1iIZJU2gR6O2kybqiZ051Ma/onhxE/wfJb5iVfBxs+gV7TkU7tKFp7
t11xMQ1bXqxrvfeKpvGFDo374BM2N3u2ypZfLZSS9pKkUla/gmbE+Z9s5XtH9SBwwAgH9242bOfT
ItBcrOrRLwv0iI9DwkHYqHsqcFyqdNcnft7pAYPSrKnUD0ctzw+Cxoh7ISuQCHcwDiDfcUilVwEl
zXExmx/EjI5qUMiSVO14DZVMPmLZrNloQG75k1P2HZQ9fW3iy5QWTActsqWXuyGCengqWd8jmNfA
gLiSlMhlrRl9k5FVeH3vmzWQ49zCD+IHnVvoVJJe7IQsmjHz0GhtQAlgyZHpgh/EjxX6Yt0o+nQ7
QmNoC0MIerMKl2yOc/tBkBCFQm3VLesujHrYrS2IaaL31Z/EoO9Agh9gH+YGy2SB1LCriIHhuQFX
G+gukyMP1QH0oepxEhu37gjUjdDoxW9bEEeP9OsBmrGA7uxSa5Da0jhcQqcNARfoSlwduf4BnMtq
HDzt47pLikadkmmxm4JKtjvKrewAzdRP3A8WVh8KwvKZpiELDTbH7Z0doFm2MDwxpeDWZCBlbmFS
LxMWBNvj9n4A5QolPZqLsO46bOqToFoNszJsPfnx6k+w+Ua+YAd4bQteritOZpj55I9QdtrphA3W
t7thhhGRHz/jO8eeHUCWTunUVraYdxSAe6MGGJcCKcgeV46zA8gOLVCheRXzzjEuTqXi46aK7ZHh
hh1AFg9NXci1Gnc61Ozc1E166Zf6yK0fIBYSdWEtpsOuc1WB856Dcp6Wiy03xxn+ALS80AGGeKDN
41uznNkBJkfGoqiPBNUBZKE/mkx4rIYTmK2cwys6I1m/4L0U5XHnhh6gFkYRpk5PMC256HHNrefv
ooIW/1G2oQeg5VVimZTFtO3qEuTZMILQpGBm7LjVD0BLfcVIUckJLJ+86wnwu1YtxXFupQeYtX7t
kySIT1tnpCMZn8SxWz9EK5fFKEs8bdUMTWPytDoMPhy7+gFaLZp8UQdYfalAbB+lHTMYGKmONPsB
WkvGpYNvkcLqjDx2htUn2ugjO1v0AK0wiF1Lo2FxtY7NDmTDHiovsRzHDZ7Eji8Z2zLAzHAdLQx5
D8WcLXgiGfbFcFyKogdYbUpPWkfRuG2ntc3m0jyCeIyPszo5wGmAMQvvynncNrZkmWD8XTIFcuTi
BzhFBe9pLBOQSTvUbsJi7sK4hiMXP4BpF9RSARMetzDgAfoqDElmY0/SI1c/wGlKqwRmZRRsXY34
MoA8cl2kuobvhh3RQScHOF1GBiM/sPJuxfC/vYDvL0jBN8mQyHDcmSEHUCUwXtWAdj7tIsyn9VlC
Pd/5mQz3x+3/AKswX0x6tzSQWYtQn6kq4A0MUcTtcauTr+E09oWnOvJxNyj6HlfkZWD05XFLHyI1
xKqJMRl2pkyuIDy+iyQ9sldIDnCqDAyP4TYddjBLJjdjyW+dLdxxDsUHOG1tSHolx3GXmMHkdZVe
pDAFdNxhf/ra+JfxC+Tb2QeYF9m29fJgIsxc8ub8KIPjA5RKM+sE8nXcwbLwTZ6VhFLA14OoPi70
4gOcTpqPpWUw3ApfDkW/MhjAMVkwKz6OaeADoI5dTVBduBHmPvp145b0/3L2bU12ot7bn8gqBRS9
1b23fU4n3TneWElm4gFQRAH10/+fPVVv1cRfMqnX2zmwaWTBYq3n8K1pdXVw2XdBWqXtyF1rbBmv
BlB3BXzLJP7Ueb0O8ovHwbXJ/+9vmvUJa3Wg5hIUv+wxneroUQaV/njss+5ClMxkNmAEYTs2AIVS
5T/xtD34SXcxurEh66pG2NLEjuZRunyWY/p8bN67GGWeLb6lGDvopleATh5jNj0eGjrcRejgq6qe
KTBBYRUERdBVD+0WHqwPhLsIjSKt+RaQ4JyE2Rvw/j6nZpXHjpZwF6JBgzzdDFgT2fRvB0ACK9Uc
O8mvlNJ/b0Km/UoXFPDPw+ZujCf3LD52g4a7wNRrPCeDxtsuUfVDOixlb6pjbdZwF5atnJfGWkxa
K0DAbNHxD8d2yC4kZdYZvQl8RNaIb2bJ3qZbcuycCnfxaEH0WFYP3O06ddHrts6k7CydTscmvotI
2gMH2rXZXE4BoASkFzdZlX06NvYuIoVspxgCWcEZaGTAFMLkKxhuxy42kH1/3n/Y2OMoQ1zJTZss
eTyx4JRl3B0KHHaVU/n37k4nx2cWuwCw9xcD6g+q2EfWhGW7iGzqZgTNZp1Le+VqejrpPBqT12OD
72LSo9+1rn01naNG33iJ3j44SPOhnQKlmZ+XxFgbikBi8FTGz9Tq7y1bzcFV2cVlxuI1HNNsOhtF
n2OMvVh3dOxdaEa+5ZSCWVcCwh4+WCDW70a2JAdXZRedzcScRD6LjRJvoPSF3XuZNIcSLJbtYnPJ
LPMiQ+QvdJ27ImRVMpwIMqD20NHCsl2Aaq9YhV7NXIJO8TXw7iOaD+8PbcU9WMtRMKQSinWxto5P
oxUtyEiEH8ojUBDa7cXGcdSjF0x8WZ7tEN4tbjwYoekuQjvFQ8YbOoFKQB8lAIeQHeDk2Iqnuwi1
tQE20rq5DLV8C75k0ZnmUJLC0n18xkG/1lRNJSExKbyKgOJn3Y9jn3MXoCs6ClOq5glohuRzPYG2
zOOXY0Pv4hPstUqkJDDlGkmfy4GPlx6so/Ox0XfxOcS+zxywQiVaSBsoUsMTp9OfMAbXv/5/E3F2
Fdz49y1hNZlEE3lTDsDayHyyJrgPXLi+Ozb3XXj6gOJUZBZf1K1/Tcjglin9dmjoPZpqxsXT6GSY
StBP3i1a34ZKHduHeyCVq1KRdJKZcnNjc3a+JqdA9t+PzXsXnO3GqsmAAFxmjS4EW59U+qe08xon
v/iYe8iUD1APdpqbslEuttAPSbrHMQHr3HdQLimOzX8XpLHoF1DgYlPKln6RDfsYaPF6bOhdiC5A
PMqEVwbx76YbN5kojxw71qpjfBelNWni1lCCibPoo3LBlRmpPxyb+S5Gm2XUwoTNVMakZf68Ubsy
iJ/IRpyO/cAuTllTg/+dSmzJJXjbKqhTjMfe4ozvYlS28YgHM4au1uztHLZvKpocakOxPUBKpmul
QP01Ja0UKSGwMb+Nat8eQvqyPT6KcBfGDjSjsgq3NV/NWFJ2EJ3G9ngotVTBvEyNKXunwzx0/DL6
+lh1GMTVn0/d2TAL8RcsOY7He7eSexkvx2Joj4LKfC1tN9am5GAk5nxb7zNoo+SHduEe6ZRhl4QL
EaaMBvdMo/HBhPPBee+i07ToTiRgzZVTkn5sI/NWivHQI44lu+CsFqZErTtTJliZPAMIPR9XkMeO
rckuMmdQ8oNuyEb0bZqxMES8tUH2/tjYu9AMQ7yzegiLlHVLFWQ0UKg42zBIji3MHorUdRlQad2K
uMlWVaQ2Sd7JNtyOfdE9FMl1cVIBazeWW2YISF7sCTfpse4528OQbNCnQ7wM2C5DxkKBs3YVE9RL
MicO1XDQ4f85RoEFDrN66bH2deM5aH2A7VQVG4/1EdgebrQKa1OjKl2mwSRGMEa1+mEz7g8+GmP2
8/wjcH2ZzwINYYV1OkEzA6xLkKEvh3bmHnDE+bKkoQt1CSo2gTYGQOyQDzh4Psa7iJ0lEHgT7XU5
MV7PebQR8VWsS18fO8fiXcwurUmMX7A2QwPGNxRe3oOae+zOi3cxK8ngVcAt1r1P9Q3kLcD8lENz
c2jd93gjR6HIpaXXZVfF28dwqOobxlMtji3MHnBEcU7GZMVnzfpqnC4c8jQsj6sBulTH5r/LftGM
E0OvHVaeTv7WmPR9M8pjtXm2hxxxoQgwxkaXnM0vbT299WJ+OTbvXdZbV6unEtoiJe+zL/0A3n0D
1auDi7IL1REl8zSwSpfUdOkXjqbCjRVg2B+b+u5mncNgWTcaDyUiNcsTQF/yYA34+djo5OdjxqwB
evQQBShjt9o8jvSd6P+EYvonBf3Fg4bt4nRsF8DroIJVukTU4OGqvsNhA6knMMtVVosbpVf/YtUk
b+lEgwR6PWB4v4Lixsdn1P8m85JxldwI9CWHm070kK/hEkJQT/UypqHPN9aN5r2HypQtwnXsxdcB
SnbgviOxJJCwQq39zLVdLCQyUCUrEnSpl1s7BmlXEr407LYaOg8Kc4hqwqcAyN71EtFu4ifKF4zp
oSS3Xeoxayaw7chmL4qQZTtNTtH+y8IZq55nlgTdtwl6WWOZbgSccbPg7z1BtyE+Q0AtTouek0gU
UPGo7U0dDXX2kKQ9eGHhuJEXkmYeahOJudXtZLYyHLJ0vXglHTs5w+r47KAMhRK2bBwraqkhphC6
LFuL1LSU52poTXQ/jfU0XWQ08/AegpHgw8dUuNttC9ST6V3ITix0bsu7ylTbi4RYJD+WhbDdgakW
ZhNh6VAmcTOg6hPkpIb8waHtuUd6UVatSCQlxAcS9XfFxEvF22Pz3uO8HDoxiySYd2yrEpKSd1Uc
HSsO0t0pGTsgUyJUkEoCYRioFmXQyILg0sE12WU2JqxpItC0g7gNdEoWMf5IOnMs6aO7c7IDvdX1
PBxKu1r9BDZYezPQWR07yujuoGwSaNH10GcpayPYA0P+CuS/nT8f2yu7g9Ko2jmn3VCKtLYfDMTb
UMzv0/ngsu9OyrFvZ9BEsqHMUFTOY9I9NFt9jGnG9iCvECEcsxTCDOugK3UaQt+VCwR2Dr5y9jCv
CHKOW0CxI6F7ES9nMvV2y3kQQ93y0OLvoV6zGn0VNPNQolH1w2t2FwfTMUYHI+nPd5S23rhx5dCW
CDPgyOaJL7KAYBD5cWzuu3B18bhRZ4ku5Zhtac6HkaLHnhJyDIvBrkLL/67Set3LKIR+JLg3EYQa
ue/ObdseTBD2eC/NfdVtNa5w9GgMdFKipNCBD8tji7OLWR+CKh23/QBWrZR3CXUQEUpGkxzD90Or
8+e1mbq+BpBpwDHcW37X9DT8gjfteqwUTHZByxc1bmpCvopS1gKp0MqWPJz5wU2/y28IlTZrr7dT
16q6mPxY53ZW6tiBs4d8RSZaoIObDmWw9vTvBmjzvzdl1THkJ9uDvmJC+67phC7jhLvgVmR9VISV
9/Efeoe/4dVBYPznLwtua1UlMu3LTUbUvGrRuqGAoCrRJ2jpBK8gnD0FQSa7E7I4aIBCtFAmlwZC
zsOxr7/Hh4EUnIS2Q/7p17FJC0jJQYBCNb2Wx57Re4AYBG03vFmuJ1MFdZl7BQ1MXkJadA6LQ9G3
h4htoTWg15K+hDURFHUW33mWd4K5gwlWtAvvZNqU6Ql+YLUEsOXNfgR6//uxye9CG1qQKwTVt77U
pp+KpaY/tjk+OvFdZNfjFk2T4KpEbnuRRNwRMh0rAfxDofwX7VsFQVh7KIiUM4OCsAgYWg1+e3ds
UXbp8txIU0fe9SUkIdOzbSBkpuL24FW5x4l5Dr+1Hl+0bM0SfFOdp99NgOvm0Nz3QLGpYz1U6iNV
Itd64tCUg4bmH7RcrvvtF0/FPU6sXtBnTMzQl9NCmrtImjSHd5w/dontoWJeJG3qBFUlFelQ512a
jncNt31zLEz3gDGWLQOUJUNV8riH3nGWQl0vWo/dA3vImNF9XVdZ20NOsfEPk1Gs4HPn3v73N71m
9r9a+F2QZl6szke43+XGRqT84VRnZxlGwwAlRzr0x3KsPYYsXZMKUvX1UIaWXiUm4xlycyIIoTT9
33/H7zbQ7i5WQTuNLmuxN2PyYufwXR1VB7f9LmShZDGnIRTrQfmF7ncLYWMoZ0f9oc8L55Ofr8ke
mzEQQAWeI26qd24N9Atk44+xmaB+9fPosu0jG5JJXs/g9K1WNC7nFi4PRxad7rFkGtWFsFK9RDMc
VYlhTN8GEDU/uDC7rNmuc7/atZVACEDCqQD5cPy8yWxwB8ffvXUhSFNBbtLIcjP8G2pHj4o3H4+t
y3WT/usGYS5EtxoMQZBWh6rLx8m6vz0dj0lv0GwXsy2eb31TXZddpxUKjlN6q5LYHtru0J3/efID
6eyyGUy+qhuUnSICpWKxHLuh6B5SliUbX+MJ9bfIz9F66lvgEYqu7zt3qPgC1Yufp586X2lktrKM
mmQ9pXUYPg/g87079GX3qLI1aVHh8mNwqqN6Ge66MAqfCNGx/cPs/6m0/O95TPfAsoRRsiSJxdZJ
LLR2xyjq7U0r3GgueIhZcoEmXTKdxlguw0Ow4lXwoHk3qs8kouxiE7LdchascZ5tlYW6whoI8Ub1
8UIKNY5rW2x1U23fhgoStJde484tbNwt36li7N7pbr5b28ZdaAVx1GyDBgYkqlXLttcmAr/lrbjq
VLz2baqnEx5sbMO/hbR1EwL5+dRpqAif8F9P7SMlcB/4fmzRdw904BphlANC8rmuou4JwpnZA4Es
9bELForkP++YIRDxgOqoKMkS/p2Q8W0W1c/HZr47Y/DWXFWQeAHBfeBsJWG3ZJj+JKRxnd+vtsru
lLE2UPUGP5ty1NDquDUTNMNPGRQuYS6AF0J9C4Vl2RyqrkGv7+dFisYsTpiLRRnoIDkz4eVl07J+
f2yddmdOs1YWb0QqSjew5gTlbiiWwsThvwe/Lvav1mmXGkRh3VphrCjh2dO+AFXN3kAxdvm6dFHw
h8rm735id+iEVcZrokdxnhYqklMzj2Zsc2dQbL9tYUpC/vCo/s0n36PmAE+orUtkDcukWYiLvUrk
+i6Q51ZtKSmA6D5WVaJ7EF3doHZSGYlF60kAoFvyEQfRwQuM7wI6gOAICgG9KCO042YKbWMa/eGA
/s2X2IPoOFyx0g0c3JOoRz7fwioqvgxphr5/UjsZHkIXUH799X9d8DHGTtqWB5DpgJAguO71pwy2
WH/YsL/OZSHh//Po05qNcCgxXcl5PF+AuU7zqoHlxn+Hw+9G30Wya1GKpPBVKluWsot2qzqlWXvo
HUf5LpDDREdSclmdItfehRX8fYbk4Jrvwnil8BMYYDp02jZ2rrLxolpy6H1I9xg62HoN7ZSJ6iRa
cs9jOKckx6p4dI+hA6zwKljbVifd+fGum6a5hGfUy6FPuYfQVTFv3EoDbPaons5aG5avmWSXY6Pv
ohT+VqaKw6AteTvpe6BeP471ekwclu4xdHXC68AR25ZyJfJis7m/gR/dMSgq3cPognVBP0WZtmy7
bjzpJn0IuJnOx9ZlF56Q6x7tRIfsNMNBYrkQ4t/DxEwcKyrC8vLn6G+GbB4l67NT78YnIYeyM8Ox
S3wPpVubZalVjURKzhbufhZeLpuM/3Dy/uZcufo4/vtMdEDnb2D4IYgmN+RAjRU6gaLwsTXfXbAb
RHomN+sWrCW1Fn2thzGvTJ8dA6RBOPrnyWdqBedCxBmIVsNG8lRW5n5YRHuMB0n3aDqb9FXPR5qd
lN/Qs30LFMAfVuafUu0v0ps9lo4lWwRxqropozWg7j5sVQyCUQ3h0FcoJQ1lG2cbzfnorpaHqK75
YpxF7CDHqZP1MtosHGHlFdXkq+IxcWWV0pYfqsDTPQpvCcYIuhvz9blk5vq2pWFqz80kpv50aF/s
YXh9285JGjX8tJgmwQG1draHAVwS0e/HfmAX7GYWFo4s2p7hFqjPKmXwI8jYoUoz3cPwkLLFVFNl
z9FV98vHV1Myxg/hq+Gs+/OW1tyxqZoxuLPQbpYTG+GMSI5h/Ogeg8caCza87e3VfkrDGwmuEKhI
fDu26LtohzsS7GVpNZ8daRQsFQMQuOCpeuxe24PwamBNQxbApXEAsiYfhKmfJKfzh0Nz32PwmNea
RvB5OAcZuh5MbDXsTuJjC8N2V3JrfAS7GTmfoVFJnnu1iG9wJ+PH0qA9AG+LGz/O1k3nvk9kAeVq
KMLAn/EPB9Vv7oe92pfMZrrRNJ7OLV/MJa5m6IsHsGc4tuy7OKWe0E2KeTpTrxogruZX0KuXg4Pv
rmTrR0hm8XU6rzza4DUqTMHFwVyFkZ/jNBY2CeiIVd8U5Fr8vP4Izf8zoPj/NBSgewhesGk1VpLa
cw32DFzAGph9EVA5jy36Lk5h98Wq1iGx4rCimhR9UQ05Rq+me+hXA6fWYdDMntvQhPmiYWBVVYDR
/ffMf/NM3KO/ZCRGIgYKY99Kxu65sapVlzUh0lyYgTf0sYjaI8EqRyv45eCPiEkanByJ66Jf7DEk
GN3rfemm4vOcYPS67ttTChhYkQ3rX/+9Qr8J1z0UTHQ4DoBnNGdYLK1Fq8buNKnq2MW3R4JlmoWz
imO4CQvrLgpOsTkEjLdjNx/dheuq8NzYjDfnudnkJZrE+y3q4oOfdBeuW6PYNqDWc9Zpwwsll64A
JPUY7B9d/Z8Pg56vfOZppc+BCkzRbbrPqV6PKTeBAf3z6BVj0kRdos/t1WRqi5WEK910TFWQ7jFg
NlpRcjZ1eum6fnuFw+7yoQv7P+nW/2Y/7lFgFfU+sgArn2MTgY9yTTg0if5UI/zd6LuLlUURytVr
ll1YgNK5C74Psn89FEh79JeISFTBP4NfoPNVydxtQCfCsGv6dGz4XSkqkgOFbZTJLrFWPQC43ZI0
D0kk+/RYrO7lvvSUWmTxOrtkU5R3GbmT4cFMbA/+ghDXOMMNLbsohuvviofojwES6R75BTOItmr4
mF22q/SR8BErWAMf3mOLvgvTLpTNvK0DvEJFddMb/Rwmx9QE6R72FcYAFVGl4DMM+EPXBw+wyHp7
aNb/A/mCjFBjaM9OJLEqKpmW4F03Xtn3x8bfNZt7HY0dXNX5hQ3RAgl1NjHYWav0T3qC12D8xUt3
j+dqAziwph5+k0oH081cOaeeJh7WMKNUI69ua7X55nHeqj8/rpN/ECi/+tFrKf5fpV6+kqp33Sjx
bF18vxSRbCXRcHhH1MlLUy1C5uOgYFeT9zAtHeA8vZqe3w5SJ4264GHdCZVLeGyut021BtVXSj1g
d30ISKuA9/sKu7YcSY4eH0QSpfrRTTCGTG6XgPFR5GaTddDmIc1aCgfimWskQkOCT5fH2TjUX7Vp
FIwCmeAwZqSbgNzzacWDnsOEeXTeFGKl3fICCTnvYKApYPEDme+1XaYe9rQ2SFgO63YyiptIiwTS
9wo1y1nl4BVIiwlOfOjfa6LwkOl4l/5QWuEfGzsyd0oA96W5xQqJwjlP2nKDmSBcl0RIp/7rgKIt
t/liIjga53Ga1M3nvoXh93dVWxj9gMi5DUblUPvq1k9XkN6N3tS65D1Eo6bC+3aKxImDOFmdN7Rs
yDkg1TIVVYqdlhUu8WusTsRtcXgfpS7JLm1sNwVe2DisN3AJ6OH0p13y2IW2TU9hSz0tGg4f8n5J
VXpKFQRw4cdXJ/APnXw3NPVphkFqxQtUSJZ6wMzG3vA8JQkHb8S1ZcU40kacJYmyd/haQ9PmMKxE
syqLAlh2WtWTL+OskpNft4V/t+220os2QyyeNkPS5EMzwrX5ic4VpQ9b1aS2PskNHBV2ybyNoIiw
JdzKRzA0Unwv3bYak6vDLavtJYSqMbIxFcIW/GZN6OK/jalqh7oYHIrBtxwMpOw1WvgyrYXsGZzE
6jS4ykBKK3sfgMWyAbQFBR1unT2v+JbDcEtiFNLIbSJ6GBKLRGSXRDR9MSSLVwbVlDWYYNE7rG66
D+0kzrB2pNtTMtS2e10WUvdwgqj7gdy6eINr/VA3jEAltlnlCe+aJv2czrQf7rNlw8OviUMLE22v
ZxTz8yyNOUEGNc+U0gIucLR7G4nUJBcIrIjlvic+QlU7nKGttqHNPLsa3K1wnZIZSM4EImuhtN+I
DMCZMY4z/cJjFaWnppri7hvePqlE0Cg2uNPUxcP0JGxYJ6+AZ43q0q0cNKFsCIf4bosDIh6ixovt
r7aXgwVjxgQDexoRtM25181KbrWKuvFjE6gU9pMbE3US51yxTD+F8yyib6yrqnSFmWym6tJ75+K7
0LRs+NT5ZI1hrzmFYKPXsCrPIO0cJ/J7NftawLZzFOm3mCaj/gh2+dYU6C7h7gLPY4DHJOrvKf7n
IWDfh8647VYRva6vYgujqNANIul7x7DNb2pBtqc5C+tLSMa0ewNre56cw7TVzbtRNMv27EHwIAE6
0dANSE9XJeLkdvJz3/8Q6Nw0910CV81yGDpZlSPJInNvx4yTomOUkc9pQlj2V+RF9QQKeXCHNtL2
HdQWlXc+rk81BIKC09Juqb+Dh4TbbiAeRD/JrGXZSUswHd/ytZH9U1RXbXTrh9au52BsuuUmW02Y
lDxZRPgxTCpRvWvGrNaFXucAmohdmE0g0ahkcndum2LzOIXbHMINNtHyPYw7quGNjTPeXMJGDPw0
L53D2enj1DQX4Kcj8zhmLvkuoQnQFxVKhv5Ns4QGR0kzLP6cxAOsak8hulXuXnQQOL5UtdWg1wTc
1a9NOmXsVmmtk3yuApN8a5qs00XdT2Lu8rSPqhBGR7Asv52kmubT7EkYnOapJ1Hey83rz3TOMINT
HNYR5AwXzKIN6snkMM2c+nN/leSBqTmO76fRg5h2jrWBfXS4eji243kHXU5YQSSPSJfqvyuEMId9
Z0NUkSgfDx/XEbawEDhSCpJnORXb1t76GSzZ1xX+dKbKm3HmC877TfthyLsZ17TPUfF203cRzXN9
9Q7O7uHDYXArCEjWZO8khrp+TT1b2BZnCdqd597DzjMHARTOrxJe8+LsXE3lmtfRnG73fplqlC4W
eFllN2G1IlEEna1pbidYrcEk1LRt8JLEwpBTw2C2fZpCF2Unvm5b98GEG+1u3Lz5rLRqCKrT6Em1
PlA45jyH0dS1LygfkVXkrZRzdoF0fD3fZQLPmCd4uw/phYkWl95cVfEIsDdc6B9UHXaiGDYTzQXT
hsPgNDFT1XpQ6LYpejeHcAHPbc9muNQvISc3A/rG3dMAubt2zN3K4KIDcfF89CaLbiOaTfObeBqD
/itpl1Q+JJJO2Gh9o2TzF5Xphu2goNs2nYc6bd0Ff9nSnWMl2PQ+Ea6p7qa67egtmLSJfLSGwOXr
jDNJJieYM9Hq7w16yRA2n5ouvpmGtq4BcAYNCxslhZjSXdPNq77RnaIADhMAicPzpGF9mLt57clL
H2TpnVMy+5ASgYIvZNLj6pVFjQx+AGr/cgW93kBKhayXeTX8BfDP5ccwjaE/RQEuwMJ1vfihQa75
oEDDiG8SHM9R7rJRrDeR7z8Kw7oT5JDbd3jVQCNpCwMYEkqzKV5kC8HWVyEMG56cXlyhJyRrz4Kg
bXip54CcfAcTeah6vk147/yj3MjKTm3bTfGLysY0uDRDoItmGUgON4kQ20B5WYQ23qYvpiN4lsFW
OrXFjLfgYzeD9/ncMKgpngBzqu49/sHjVsv61CJ3Qm2BCLqcOmbWT8KYei4UqG3rAyQB6dfGmCVn
XfLYwHj31k1TQEvwbDW9HYHAusl4yl62SEEMpskQ9a9hhFjMMxI47AcZF4Tg3g+zru1POHWm8WkL
bHp2adYXNqwedBeo99DsdW+4xRF/iqWC1/U4fN/CZsxXVbVf4K3SPTC/Qu3cT2iJ3IjErAwZx7wM
6yk0MZ0/jlEN+igSrS2GfOEMxUFo9Qnsg3zwAXsl8Iohp9brqP+eOorzPgB37153EyDrHUDD9X1G
58X9AL5mbvMMXdbtFAbExfcpn7flL94rf6ndDOhy3kCg/006zklTjEvQ6LeNxGH4hQ6qys0UaNoU
SsCYvuyrmskhF4br+m4j0WxOwBzNtvRToh69QjL4o5/5M4UrcXTqu6hWWKoGlHqZwZf9mWhdLRcA
I/v+HTBrc/cC8YTkoQnbypVqXNf1iUO9QZ/Mgsb8LYNUjsuVJZ7kdBnH5pPtTR1+aRvq3nSUjM/a
mK3JPSTYJ4cmxLYk34eoHaOXGYaMwSeKVljwkSU4SSHbNM8xWLRMJvFa8NY4UtQaDrR3TbuZYhzh
bczhLG6rgm+xu6Sz7boSj5NNP3pgYp5hQ624yZ1XgFrV8RPJFJznORwTTQVYHs5vmwedrQA/bmxB
zMbPS5K1t6tqi8r3nxXsy3K+tP7WA0fXDf1HoPHWYqUDK0jDRAJxEw+7BDNkEtcXCF1pV4UQabMr
rJuZRmY/afgOuix6aPs5WE+NacKb2AN/u1ZoirI+mc8ReL+FlGbMWxpDOMIk/XtkvV8SEb+xEYwZ
ohkhytYrEluRBfln8qlus0f4lhfDGCEyoigsGyFdX2xdh+5RELKXSPnxFh5jwuRRJ2kpmM4KC4rr
8xTK9C7oeG+KsB6e8M6YXUkkjxOHbxaq8Uk3YwP6egQp2IvOOjk8UqV9gLsCCgv3WVLTUzeM83KJ
o5a5N1EfGgg6o3GfvbK0983FSVgvPY+koZ/SCbZBp4lVqC2lbTAnT2uvK34JTefJGzQ0af9umpPt
TcykjEothyFY8ulavugZTlwwLoCBTEsXabxNtr7O7iscmXopUsbq5xXIqqBYEkTvu2nzIwj3kkbE
F5DJrETBs6jVb8SEGiYWr5bjma7gbcsLKJDROa1o359MWBFdRC0s0x+Z1VenYPi9I7lOAd1t6iJL
XUxOyo5hZDEIOOO9mvm5S+FPH+ebAjX2VYNBST/UUzI8mN4irS+auguKqIP0ILZuuric+wSHBLHQ
1ripE6+RVPIF5u15PaOTC50A4+GxRFkw37aYTPjWDgjMgsCG/CTWxvalgFv3+jkOjXcXwoWM4IFj
IK4XsZamp5XL5nvm4jqfaLRdbGqXT31fNXBIN3HVTU8WaD2ceAYpfXtHW+3R+6/WN+l6Nd7dzEbv
pzQV4TmFc9KC9A2p7slsjMYfvHRBfSuSPp5frawi9643cJ1Hb24kX1ZZeVfESxuctGjeZ4u1udPB
36sAi2tApyc3S9fcNLOGsAsDrx/JHi22bc50zvEgHwH7FS+zCckNEcSXy2Czs1ec3gvg7z9KJFTF
snbfaghZv4lQ0npuIpLUsCmYX2Lv7oYBN8Nd6uv1r0h30Yexj9PmhrQN6AVbN23Z4xgQ8xx66A9D
/j5+hHKozdNkhYqKDbcSacv4oUbJyTy7QANgPi+8sAEgF1UQf0jTfoI3evqINiQ0BuC5S00+hfU9
jjh3u5qUvMfpXp8F6RKRK7XMwN7A7ITEPihqDweIk0DoYH2sx5lRtTet5fUZGwOGYUm93m1J+lea
1vP/cfatzZEa2bZ/ZcKfD3Mhn2TE8URcqIcovaWW1N1fiFa3mjckkGQCv/6uas+c4y7L0rXD44mQ
JRUCkmTvtdfjlhHGDsKvsOBoPcSFL25rPjQPwVrP16HQ5W3m6xFEqqmuqj6a/UK5McrQvy27BeGL
y5mwJHsUwawPplxCtSnbXsTNOq3zrh1KflhAyGUPzgvlfVY78HA2xLTSO0sbaV0dpXhWQhg/LLn/
rTDpYh44F2KJbNHMIcjJgXXLpjg6XCT1Mq8wAgqHYNHIiu77EatsLmhXbjJhA+9gAwZ/AQilnX8Y
8iBVV6M3j2Zn4VzhP66iJiJWC7PmfGKaZ5/RizU9QjOIR850oQt2Uc62Rnxx1lpsrYEewkc61dq/
7ulE9RbGI0sLk41R5EnnWVV/8vBkIoSNLwUvNi503RQtAM7TrTKTLOKhRtXtopR6lNbRwpep+DqH
nPYXdu7s+oyYNYcCPzchx9u7xoPMdVRCAldu4QuVkv0Q1kV5OwdAs7Zdy2izMxIb3wY9eiaT/kgo
3fayIfQaMrGSn4MRToNNoGaukgBCwPl7gbdocz2NJtR+vKjM5oexH6kvIljkhKj/1pLUyy3AHkmA
64CEvJ6PYz1iJ8pbiRpKN3j07yvAL+5TxSuVsA5DXzo2Tn4KRlp5nxtQBgD8zB1HhijGKnmM1YHK
P0onWyEBZpjmjW2yIXwScKkwj6HL/fDjOPaKlBsuew/FStpyz94Lt5ZzFnmESIoqJx2aWKW0Jlfj
Gs7Ld5aWqv42FNBnbsMSQZx3S53PChYavBtukFrOq3nbWvgV71Xhke5G4PnEHuzT4VggIB5JAv7O
Wwj1z0rq5+6MVnnlNxu2DvPQRbUQIkOwQYeOGu1L2ccLilQU1qh7jLstDUpEt1dVVg2P9eh1dteV
nlHJOKqJ446tyg2bntSz/VwpDnWdyCs1fjau6u1OZ37jxaqagvOiz1IR96B2mIulLFmGWyILyFtH
zI3iQdseHVYvYJD0OK3wfYbkv08vuoz0e5fO4V1PyWLGyPB11ddLXdfRgLTbCDLHbKJIzAvLbre4
EOVLiI7FnZX+LLZErMyLcjXJaDQORXRkJuPGWxk4mX+3SOwJt2vl+/lGOHh6dVE2IjrlLEX3eFHA
cQ5LjwYNPaQlYofPdbZ0Twp76LChxrCgjvwCTJ7HsV5LD33X4nv7ecXi3kvCA3kweOmUX5yjxR6d
baA+dajxZR5zlfnFHTLWctRCZdCIYoqw0jiNQ2zWC0AKD3rQVeZBcRWWzl/jAU/9QxXwZlunhWij
iafTofMBzF0ChqP8JmxnUR2cHdQzAMaPiH4xRCApSEDZ0CH6iNy1JEs/w6YFrUbWYK8syqG6NMZX
kD7AN8cltQzzWK8LcnSgVvLPCjnQ+rI3dKwvh3Qazyetu/ILcs/Ni9dX47iZJw/3ks3ysZqOfUVV
he1dPTP3KFDWmE229ug+Qdczc1Q72eygwVciKrXLUKFgAm+R4RjOGENgOxwBW5ryykE8hWDR8Ahg
ws9geKzcKiPCIaxIMCFS4wXtw967oRLcVHDdZJvZxIosMzVuyrT4I4wK0rLYzj4Ny2PtIIrbrC+U
2AYQZfXfZ7Q/NvZyALKfYUGCkOeBhyPbtmj+CNZnQe6HAh32fmnLMSIldlEd2WlAOGNGpvxryJuR
PFI35TZemjFA/y5ZbeeotGHtfSqKIH0OjxXRWTjDPOFhEfrFVLVhiQ+oI8jivmHVdKYQdRPGSgzN
S8fx3EYhkmhipN34bFsrFv7AtCu64iIs4Ra2rSlDcx76dDcT6eRHnXkKsvpCpQC8PdXA8GvUcN7Y
oAxq3IGLrvta1zMNsNmxvGwfYUCoSlTeuaNnpWHLNyBC2Xo+1CR9afJ6VRyx9oslF03uWP/gpb7g
LwGSYPg3ICY5AL8y4xeqGypsIH6+xCQLenczqFRqyJUwMmWZyPybwhMCQxpUNv45d/DJ3Sk7CLKZ
zerTrRUWzUjdTPM9rL4D9qQHZW89j41PYSqDB1CazLrvUmjbzrwOeM9cN7PdChbCp3otrX7CNa/O
26ACW1OUyJWHdQ/rki5Xqo+5RuMWaS+tPkKAPkc9hyZRa+bE+TBr70YKN18KtebhrkvhKLKt+TLv
e6Sl7ANd+wlD1Dg2vpaOjzm6mOVaZx1E8dbCxiriPVrWezfBufgzfHEAN4yLY/lHTDwoeiO74DoQ
V5bYFhQNaIdCBB0RIFHzkM8CZSkFQoYKq/BL7sH1GNkSmwHqDr7lYQY40E2kQ/yOHNZiT7SvH5Eq
UFZ3JOzgbTAjWOSuwB8S0eJYn8fYuxfjogGQL71GNShZTDX+nIeuS123K/u0zGPCpHbPRwp30rV1
05zPUq41jlF54x36ZVdf00y6c5SXBd2Fofa6MzCDpbvFhKXdYpto293AeTluSG7rACxQ5B1vO+dj
E4HtywH3AihbqnmnASA5cPHtspi70ctLG7d8CuqD59lm3cNVb/3mcaSBRTUST8+ztZvx+KQhLkfl
/G2l2IQ207gD7QLUsXnRni8653cg5fcQvsC2FPAd/Ecok+lHb4VKYhdC+LU8AD6dLd5Gox98M+GQ
EYlop2oF4DXWk26TFoO34nO+9mMT407BxyGscvQC2DFr28R5n2rY8sOTS13C+S8EXOOEnpK5Y324
l4i2R+JvakVYRB6Hm+fOKXp8CL3SZhna9x7NGzafalOuo3KJgdZIRaSbTY3HGGPclwkv0DTRg/Gz
jYVRvA+CcUNY8NgxlGkb69SQx5JZAQmbEUv1WAi4L218gBrFxxoQHYuadsrzB39esXtknieCg5BB
w+NGkZpsOoC8Nu5aC8Q2ysUyZ5sSmln/mul+CG+Rc1PYaIG5ud5OS8rRD5OVoYxROjBfvQFhIRGH
gkndIqLJyn2+aCe/CpyUexpRpYoLPga1jFktK3JTZ86HF7hGr5EXY9PcLfClqHakHP1miTg8JCxw
+bxds4jVBq4xWNRztsOQRKY98uLVmF7mnV+sScD8ub1UGuOHSGjqEAOg8+HF57TIr8iatqDbpX7V
niGPwSM3kANLgWdqoKvDWLNd9A6xpG7YgcCpmxjDQj49t64ZPeR+riZMvBoA4Ue/bo53SKCv2gSD
0iU6e3R7zdUEWLyKIRsy4xTBYigg574gHD0tN1575iEkOX9udaXmTSpEavYO+7XbDFzraltTGvYb
gqAlU0X90Cz5Dm1GjX6ZwVUQnOL6mHqHEMBuU+aFmg+p8WUYQ/6UKb6BwYiPB6pIG9A0MOHvsoOw
M11jgMWanS0t60BC6VHgRRgvBFUEHfRabnosg3rH5inoX2TBq9pDAxEwQxHjDG+e77pqasgUKwx+
DV6mDYpFFnv1oPaCaLLMSRWENHycBgQUXTigDLPGiResZKhBZtpdc1nU85OHs1GomQCFdNPuaNKO
7teGq2VX07FxP0+9rppRgYEGDt+0Jc2y66UJRnQsw0QFHnBWAYWVMUaI3JnIHxvVfi0WNPWgrC6y
8V8GY70exYDk6Jo6A8muRQhTNxxG1U3hNcfmkaFeDMv1W5VjyPa5LF1X7VjGWg8oUa9pi4hxMRS3
DDU/nmWiJOM7jdKof8k14y6MTKBgQu4km8IPARDnAqlGGGuZZwWX4upRe1Pn3XQZ5pi3VpX9CCOO
JaxJLG0Pu26oQfVQJ3mDcS4WCdN0N0h0P2KLeNCpP4ewNeMuXjEa7RqYDw6ykBufCxOeO40B6QVK
7FBcoCxi431bl9VwkBl1XeJNddZ8pr4P8Eoca7bd1DXeFNWSOO+i82G6dutN41Rgj0O6QqxQHrfb
ZWrC4aoYDfRbDfel/bDWYOrGoT9idlnQuoVz0pB55msoRp1+oEBOY9IitqO068FbkUqPkhV2nXXi
dEYX1FNIbo8DOZvpbOlaRc8GDI/cvq7E6j8GueH8UFQYcMfab8Br2UIm7w9APlrMrzDVGmfu7fqB
kCmmoim9CM/cpdDjEahtOVxfdn4AxUC/K7wAY0zRYnK5RDWSA8No6WfNN0MuOTsz86TWM81mz2/h
VEjcpKKKZogABDQRlBc8GMbxkY8IC3iRGZuaCxS2hdzVPJ/UvXOYOG7qDOA3RLfgWd4UbVuL8zSr
2+rehbgw5wsJq/HgT0iKAowH4cW+GpeV35STbLLDXA6qekC3B4wVeDqq5R54W9hgEMNgPVj48YSH
WXsxLG3EojcYb8tQ7SqwXI/O3PITjDn9MYiVgq9rs20w4RynBAXYgAtrZKmHG7ynW4xSwDHDhBi1
m1ruKS47NIOK59X6gKEgYF+LJ3mn1lVecMAR3jnxUuDrkfBhykiO0+mQ7P1SCL2vStnzi7XuYCgQ
kKUzn1wxKQDb1QRHnJ3J9LzkUeAwocDonoBL6PdjaGMBhGP83FgWkpsObiIj2R0djAMAGzO3IRCG
VdkyVo1z1WZphmNQohnFFR9S1iYMAnV31rd6opvMLrq9ICPsl6I5rfwgYavm9MIbg8DbYehuik0d
Zgpdp+5HjdqINgX9MstyYufpmpXzHcYtzGCOlKfD+o22nGbPuur8OvEptLuJX7ilv4QNxmA+1PBY
R1XTcjZfBMwbl+9Lz0t9Udipkdt14iGQQYVCJMIEe8KwsIDho0h7wy4nvxldbBYk4SYD/oRyM62E
VDHEHgIkEMaOfHEb7hSo+le1RdT1g++qbLwczBq0B4kcx/V4n2UK8Y4yi42LUbLyGZCiB1yWh54e
gZ2jk4nHFuu82aKmrvBqxBZ67PLdoN218gZL48XzggGPSdgP0P9ofrx2SgPEQg0xcHU9Slt78M8o
ZPFtOr4Zv8kJKDTMEXiW9J1aAkxVUE7d02EgZkKtjbnWEE01g0OJowg+kxgU+BtKuAe6GM369Irk
0rgd9k94e9q6LeyLKWc9X3SrbPjTME+CoWvpy+mwAKmfn0LZaHt99CSlZ2MzpVED86Y+QhmazZuW
YnKFly0G8jfhsih5GHMoZ64w82tg4ICieAWw1VfArDiCWBk3X6bJ68MIQjniAPbrCnDe0Od3oP0E
KIUsQsbvSjB18UJEZgy8SJUNU/Uota+gnGh9zGeB/6ZD35mogH6VRV0IXgyNweUYphfASBnAYsA1
vvkCrGItvEgY1K1lxLG9mjXK6g7qpQihC2g4dzPkzgi7amcm8k9wDMDIJpocQpn6fWMNL8rY9fDD
RwHqi5kHm4HmoCZt/mscDOymPR7uMXSlJvbBcAO6GQLwimH8TR8ofts7ty7PdKLyHzAz+u4ZI4kW
PqjXHRmHLWCCdYJowEu95L/SafbnZWT1GYzn53njixIQ2rrk/Bqz13baiBRmBn+PkXfqlCUW1jZd
O9ZbX30s2Qdh/55Y5NQgi9fUzii66y0t7kKgFQX/m5Kw0xDFDu6jKi2k3OH96ANCUta/HLFNj+9o
0v/EgA0jip+ZawDCiAHDEoMRD49fn3eFOW+c18HTcwTbDDC1LRFzIVVPbuYRwC06q9LzY0xLcJ/e
pgQeWXKvsedOiJLZDOy78Aa565DOW28KiLQuQYbtYxRqmKRjCh6+45zxZ+TAE27z0I9YauDI72Bw
0ct7s3TptNFZgSbd4ZUEt13YmdQoR+elfecK/wlp+NRtqwTfEa8RwnciRMaMgY3StgfS/M4J/dmn
n7ApNRIqR5krDiZU81wNwaMLdfqO/OHPPvuE7oz6vG90lvIdxs/oFIYlKaaa/s0PP2FMmiAwbTcJ
vgMCvQURGWOPAJDj2wvqz/7yE7pzOmO2yFUhdpnvjXiZ2zQKcrz2/96nH4/6O7InqTQF2w3XhawN
vKaNQmrq2t2//eF/skJ9+vOHiwEDVD2XWC65VOTbCDDJxb5YCHKyQtLoSE9QF5xBtMf134qbpKe2
W3mYOQkPIr5DvC9/Yv0wXpUBcNW3T+jH5vrK0+2fPN2yXCjwoIztmlDlgJ5VuziMVvDPyxIY8chQ
cuO/tCxoxb7Q5YdyLT4EWGn8LB2LKUeTkuVbpI1+my3NNYmMRC3221/3f37SPo3/+m98/bXT6PKz
3Jx8+a8PXYP//ffxd/7nZ37+jX/tX7qrL83LePpDP/0OPvffx918MV9++mKLgtwst9PLsNy9jFNt
fnx+9tIdf/L/95v/ePnxKR8W/fLrL1++NaCPoNsZiq/ml39/K/n26y9gy/qBOKr9/ycP/HiQf//E
8Sx+/eX/DlP75Wv+pf7HzfDl28uYv/4BL19G8+svSv6TBZwoH0wHHoBliRvpXn58J/gnZwrhljwI
4Fx/NLpoEeqb//oLUf9kYH3hpwnxFZMEy3zsph/fEv8UCNLkocT/hwqg5S//uRg3vy2b3+4PLs6/
v/5HOzU3HQgLI87u+Ej/7+oKWQiUBw219GWgQiVPheUetqgZaVUsWTS88LBbFdUVyyp9rpem2gPL
swfV8GWr0JbsXEXgtkNAXyxd2yairc2+QY7z80gpWAQWr8PfXdZX/ryfN6L//HWSY+7PgPieeqCx
1fOQ6Ahnn6loLkaPPPMQs6W3j/HzjvHbMVhACEKSgEaT05i3VC0zUu5znugUr9BIfXv74187hd9/
PPl5YzryY4bU4ONrAORnXkXYJgyau7cP8nMF8J9z4CIkEug9LtTPB+klgCUUrTwBa8TfeMU0blPQ
fGXJge6K9L167bVFwzhQ0pApEBpOb4sTjQVFo+DJUqbqcvaFfiB1wK4GJPt+ePvMXrs7IgjATYZX
/xE8+/nMRn8CdBBWPLEp5nye6Ho4+zc7zGUcJj7kHhZQ4ebtQ/7xjik/kEQIqjhHuM3JxjshqwyT
uoklQ2cSAliRxkWGmfA76+61wxD/+CDj0VOhPHljtasXWLBIWbK6DHdJTs+5Bp3j7XM51jE/P97K
J4F/3EyEFOK0imKIC0iLvmcJVzu09Z+q6a+ZRhyXnsJJBJTiGGjgT9dC6S9CeH7BQEN17fVsp+7A
s+yd9f3atcKVInhAAZmg0vx5FUiTNyOoDzTRrI4bb4ZThb59+0q9d4jj939XnSwD3Ky7IWMJQDJg
n8/z0WTq7UO8djMQg4o5I+UK/ePJUyrnMQiz41rWyzTtC5WFcWOzPaY7z1Na7LBE/C1IWe+5CLx6
WKXY8dAhmAknhx1XjAuyosYjNM/TWas7c4/ZGxSnGQ0BmQLDa7nuHwBT5u84af1xn1A+vK6xOI4H
9k/XBgOgYkvZsaT1+ktgSedrvSRl579z6/64R+AwWNvYIRQe3VPxu1ZgSo2q54lobrxp2hFg1m/f
udcWB/4+vCmxLTB2egmr1GfGwOQ/WfmAPGoQaPJNm9H3ci9fu1NhAKK/xCYuATf/vAa19kIYF7dI
TuFP4P0Xy3sr8LUb8vsDnHQPFRdNsxYab/tsqHcEG2nWAcEvkPX8N65YKI+VFK4XJacmQT5SHque
4kggfaafTBjM2yL1gN++fWOOa/dkfyMBiiBOsFND0XuyMXg8X7ohx/5mMD08gBWZfqrqGfkLHOqj
B8dIew8nLkxTW7DvHzCUZn/JfOXH9kdwdnhf+CjVxOkujpKv70Uw0GQ0HoYsfnq7Whm+c5avLD+k
VxOFNQElCEjhP68LhRw9Vi6WJq207POyhl6y0nT8S95fv50KVwEPUaMKLk43WS4gdvMxZU/GDFGR
Dqwnmbv3jNH+WKmgYvjdQU622cy1EPA1OIgNOw9iEb2cZbPnnQ8TRs00AED39gJ5ZcXjaQpRgQnE
d/5hbygLj3YpVGFJMNGD9egZnBrePsIrD+1PRzh5ppYaBsaK4giQKh2fWUGv4FDCtmPX0r214BjN
dGLbqUzr7dtHfm1ZHPsGgt0P4ozTXQnMUGWsa0lSLdyLXCWBJwfDe3lnr11BcA0kPo0Jhjfwz4sP
vFVQHWTAk7wAlalbnbmEr465BCXnryWo/LYCIXhSUPxR0CdPS3FA0IGne44X5IyAJudnX5fRZO/c
r1euGkZj8K5FfYdy5dTgF2QzBvRY8sQYEuw7FZgtCt2/Bv78OBVgvFxyePwKn53KaasUuCYEJCLh
kHeDTUbYIauoeedcXrk3cHUScL6TKMPEqaOBv0JEipGcTI50+Uxd99Vwoe07r1dc+D/usj8dhvy8
BKZWlIAQ5ikpOA8ued2ZL9rL1A7UW5Cr/TBB+CaMSmqTqgsITIougi/rfBAm6/241jOehkH1Xbth
dDUfh8ZqG2EUBL/Twb+rITHBDQHZmLBYE0yS07WSG8R/pJGrHcg5jQvsRQALNBPVFUs3vJ/7Xb+m
wxmfZ/aVjt6n1aply6Gvuu5nUR6WZvWgc01vOnS8Fwi/g5SvEtN92oN6iNvSd8CJHDQKPh6cWmPw
uMuLnlsoQsF6XQt7kZtJxVUV2B2msPJMUXtX8zH7CGaJZduO8ewDuAztU49p0oZMbXNjWyrqyHMj
8pH6jt7KYs0gWx78rRpsd8nWjME3EwM38MfXMoIfP91Ptkf5NXL6WDh20Ui3bxUJ7osW5iBbO3ph
hAEFBFIs5VFrWnPQ4bwWmNhwc0OUHR+VCtqH8scbD/yKFDMJvAYzBMlsIAcursbje9cc38BD28IO
cFIzlH6EILzMgmdTgjC/4ajLylZfjhBEbtuQ93X0Q88BgSsLIZ7EVfFzJHGX+saQdnjMIGNMaghx
9r3os8cejcty7GA0NNLn86iWcpMThENFcrLqzKBxz6rWhwUJIILUqvy5MPBppKvFQPAIJcxHUCE9
wgsDZv8bheY4g5nvpga/lwZ+fmtG/ZXM8EQGy1d/oD8azaUuztZj6+ctDCPsDnrLUky7ol+9q6oo
oRcHIbh/MMfqFjpJUDydgTgo1Dbf/a8CZZG9+WRJUHzwcvDx+rJpzxCY7OdQ/GJzI4gEuV2POxBE
rvScH3cJJiXmykLr7Q/JCuiV5QPGTBVGzrkCqzpUKTsU1Gf1tjEivYBkCsRUU9QR1N++gsdDSS8g
DL5XymkILxjE5fVSNRuoy8BgAN9VMihAnIai1etHyA7Dxv+eFxAlb/ssVGbDmMfuYFHOYFGeNtnH
ntVk2sOFe/lKhWduNOSlm3EG0QPyFu2miA7Mfskxbk8w5mzGqNGi+MQ8MZ5hKhvCGq3z/dvZCTgb
N0QkR4Q5gpEBE1FYIlEMN8GloCeT5WPgMkR+tStJTUR8zDpIKKcyputQCfBISpjg6VHSS9IE7tLN
q3dOm1ru+5UV6xUtoKS/h/acBtHAlj7b4YVJ1RMUUn0CefoYgOwE98cYohHwdeEy6XV1VINdUSSg
VnD/Ojxel2qLRKlR7UpkCocfxnzxawjJBxChcVM+EvCqt+NijxcrTwCotTFU3W6Lj2HnVLH+LKxg
cngdzEhMjWFKb4PrTIaZjTzMOePSwdEySFtIfSZ/vjOF/x0ZwMu2xUQWSjKSgr0+gfipU3jq9AHZ
gdK6gK6WrldKHtX9tODRsjKzK6pgaaOMz1COQj7CNhT84XurZpAnPIwmgRyrg1dPzRZc+vuxDLMr
WtsnomkZQ7lxMTCN14bi34KmSVo7JG7O2r1XIweDj4rEcwt6KnbT9jJD2BC4P5LdNVR7CUiCVVxS
hkvXg3zWsCaIFDaFSfQXeeaxGB1iFa1peMkCf7wEwQLKHdv0FzWifHFXWf6NWWQahJj5PWEc0F5Z
WvGzyYKCgXH8Ap5ojjBLO2bXVajllkLteicH1iEKEe4BrOLrdlXSh7w399OHrJ7vK6OhyzNVliwT
HBp7KYcD/BtoVCg4WsqZgoTUlc9dUNL7vguqXQY+LmisJD06SLEta+GxFzAFrWSq4iIw02VfixXE
3Rz2ilBSTh/qXN9YPezt7EMDNnF4WQ1lbq7TvB5jvh7Du3hBN0cqZ8fJ3vZDnC32jvlH/rX07ttW
v0xTcQMvE4NQ1wD0LGNMDPauvDYGTxmU/tMmx3eifq7aj4h80okX0g8MdAcKEAoNR/qthvFvMLXq
xltXMJTKAiu9A5QKz4EjmQI8JuV1R8r5d9lCStHkftxDjXKFeqqBqLbCSysNsghvdRNhgIT0dgqC
FkU43g6GKONFmXsyakfQZBsw4mInZRHVC18/evi74QyUrtu8ZsispqW7DPOK+HCBgwSBd/fCpOWh
5kclqV9Dj+QGuQ3ZzLaQcba3w1iAvygh54et6HoFR1BI9Jdm5mcQg9Cosp7FRLlEkxIz1oL2UPcQ
a0KItTwWpQEbkKbuSqlKbwVoLVuVc/4VNt3fdU/pxp+QCDOLlO7ywKmtgf4phly3ueFqEZBTjeQw
17R67jT4mD6HMAAqft7esCPbEQS8EDG+Hf+kPBYmKUSE37VX4IWSpmAOA7stDn26rgmRPLvSxnzu
W9gvcYD852nprY+z6y857EERi9Jc1vBs6Eso09r2SDSY+6e3K/JXCiUZBkD6qUSx/Ae0MmOrqb2m
85OAhaAe9iFSDBZ1D0kPzHI5icqm/9D7QfNOI/AKAILDAhlDGQh857Skxf4P/UY/gXuMFNdtRkt1
5WZHljMH9fmHcljQf+St571ztq8cNsSeiX8oEyoITzoD2GYHaZ03ayK6sdG3bjXofJEFa3aQ6DOI
ecfKX3eQ+0A+8fZ1fqXuDdHOcQZ/5wDg0klDPBZ6wtyBLElXjgvfd9zqbtdQZCtYU75zlq90rLim
MJ0IuTg2+Sdn2QnXjbpySyKg3jsU+bJX3iJgcpIH8Yot5u0ze6U7Ac4XCImeg6g/9HQyxeO49OWc
+HkBs5o6hpv7X28afn+I0xRu5MDPModFTWLVJQTm5+gHLorinSX5yh36qWU4AWbCcUStAZuVZEBL
0pTFQ+7PUCqU9TsrAZO0d5qT4xX9HXDrlZVp3YIjEeQSu7g1mToUrfLifrIOYkUj91OBOVU6F4fJ
5c1NPfHmSz2DXDMbLKJNBjMByPzq+UHlNC+g7W1g4ohGGsw9FWoKGUjbOxcXtlq+8mNBDyJ6eF0i
qQReaaajZ+nczIjOhCxrTyV2wOO7RnwpVlR90H2BRpySBygBJvS1MMLwUtRJ1QqKk1eqTkbYzbLP
FlxFG0PhM1w2/cQvEe6HL7Nq3af5bPJtuM7NfdktqCAR7oJEkVLcwyPPxnnuis2gG74nPcJCymO9
BFsZ6j3X2k50O4MeFZV5K56VhjCZ0Cy/WrxFf8LMC5a42OlJG2mVk/Ve8LH6xEmtv3C5+tOmXQyd
n2rR4yLxruZXkLW7fO+YyAR+pdcfh1SL9psHr5him4PO+t3QqetvlkHsSzua51xRt95qy9R4DWlm
AMMCHzDFtl4bd2cB3Q0RcqFNsIVmpNvmzD66GfDRk8XcPts1JXCJiGLj7r8Ivkq4xowef+oNqW+U
StvLVdD6I4Q8K17Bx+KzcTZ4lgi9aWMS5v0TXvXebob9zT2xzvs65CnK9CnMHoC/Qs2V91nx0WD4
GVWeZZfKL/ACDK3/BAXAsEU6y3zbd6JEk4ENYrtAQnnOcijy6dLBXcjS7Np1iHiBYMDcSdks5948
00uQcwmkcrze0bn+CBq+f2tIdoAiEB3FsUBHG7F8xSADVbudjaCRh6lgvnVk4Hf6R4mf/Sj3JSc+
3nXHJoCwXn6TwNhvZhh83K3ZGjz5sy1famSAR2hv+SFTJE/azPfPstUe7Xd5C3OqSSauoen8Drr7
2s7/u12Kn+y/ACJSNppqTmbol4faj5Gkgyqy+zuHwdQKsyUSYDc8mVwg+qdwYSVwmFEgUhdK7cMM
p5knLINPZizYV30EAd7egF/ZuEIJYAjTphD/npq6OtBn9ZBWS9I7lcFW5YgkVKg592vXlPdvH+sV
9Pr/UXcmy3UbWxb9IjjQJZopgNuyb0SRnCAkUkz0fZPA19cC9arKlv2ew7OqmRUWxQtcIDPPOXuv
jeOA1rXvGrrJoeGPS5fiIfXAb6iTtiDWCPNSlTvhUHEGIz2DS/XZ/WigjAT26qDRbxPMvP/5I/zF
fkPX3PVpUTIf/FN/1G8nDLEQtU7YzY9UYXuUwX+zRP/FHbU475j0yH3P+NOWti7xQoB755yqdm3D
3s2/cjta2iB/eyz4y4sRQvfYONEM/HogQSuZj5CNnFPSDd2OwWRLi8P7521y1yY5YOsoM3j4deTg
4VPqDQzEJxuswZX3s8uTWohc//M38xe3jTd8k434tq7/aeYUO6nCRrMaKHfdx3WEjmBRO++pEvV/
PqZzBboUi3YlbcRfTzggrXJ0hJVxYrJqnnCxHGii9ZFgsfqbF/pPZynmc7rDs27z/TAZtP74wKNL
dDEhuuOJyKlUhUJo4x7WVX4ls7Htd53d/Z1i8U93cfuNHnYGhmpMQH+duZZFP+owAceT1XbFELVb
2xLfi9LDstXf/vM39qfHj24bnWsHtQJfGP/sH68Oko5ZJfU0nmDh7LwFsFP5d1nLf3E5BtMGm1XD
9rioX1ZEiwaqZFsf0d7wng52fZWMxake5NN/vpQ/LfBcyhaYDYqES9J/PWC3+ohjx+3GU6I8ujz9
TUzEFiVwQBRStI7530jo/uKykDLxUjFeRZH0pwFX3TbGmOn4h4c0Pzvr1LLkg9TO/lkEBW15lBZc
GkAh5AqQircP8rvDYpJgSWRmOJ8M+G7AW4wlO1qp7f/TN2obRNvM0cxt5ETL9o+/hml7Vi6NmE5J
PzZp2JRaDH0cENpXBg9zGf3nL8v5zDL4/RiUK/IcnnMGQXRv+cMff19do4nPEj05eSZJHlFszDAS
h7RebvqqtL7MNR34BuJVHmEGWEu60lP1WLXasoOGbryPsvWzy6WeDWOXY44/aqYT07LdehZhTQ8Z
2bk+u9Cj3NhrdyZqLB17tZGcBKai+UbheO2A/a8zDmErv19cvQLbQOMVGlIDsu5q5Zm5TTiTBQSh
ci/0zEIGP5gILTTL1Bxcf85XTDV1OFUgNQPXxRIYoPRB5hO7znzlx3l/mmd3QfqRVRer1NS+SApI
gWjImQO4/tknbBUIDMNfRiKYHP14ePIzrcGWjyuiI06czzjB6hgoMvCni2zvKrqtg0cGVI39JHRm
f12OngObsAwmAGDFweX1gJXBif+ITVaUl66denT0HTwX46T9QN2znPseiVoh6xaTva1r93kOBlrV
g7gpcdbe9lYiH9p52a1Wl+9hTmJuqNYxC6bMqG9K9HWhN2p41gZHfK2gQUUT1sBwKNpmnwwATaS+
DLsG08Dekt5DIjyAmuIVVsDF5A/f6sE4jAk8PQiI9nWTfZ+m7t7XDO+yNqhRhbZ2kZdl/X2ikwSO
wXNfoAEIq1FvN9aVrR0rEDPfjFaYu7LAzjG60xn/4j1OqvQ6iUtEcegVbqc0ObpMIk40Q/NQH5zi
CUxVHQfML9rT6o6MP5amn3aInzWANF31nC2qj3Sz+U7dIMKug/gmVr86GjybN60LRiqV4g2FiLoH
K9p9sFCP1/3AoGWveUmvwTIQpLx5owHqoZpgyrwXi908F7aDit7L6cKQ3DuJ62ZtJpNWohDqq78q
AyNIqTffFtPJX4YYqviDiDUKnaVxKXocX7YvxlYJeVtNlG7V0bzVSflnySS36mlK8j4NS2eipDQG
QdGPX9ndKi5zq70sC6McgA0KCjBVDybk+WTnbvWa2Cq3Yqvh3K2aGz8Lu3ir8UTpyXuUJPZVkdEl
a9uZ7vQ4ywgPTbpDRuU9tsAzA/hAzjfzs5B0pZLGcSa96Zx+1ptCMxI9IEc8v58/q1IM11So+me1
mn9WrkDxZ9IUeHraPbcymwGj1LRjGkv0ZxBC8rrcauSKji7N6g2vldtefFc13fpMQ9T+MdbOeGRg
MJg09mBnWU0LGSDPzJIXAcZds0A0PSsP7MJuJqz3yRFZDhwut3lanPFeZr7/TIqT8ZiW9mbxi+X9
quU06i29qx7Wsc0fPylaXpvSUF1touMcb54uEHII7Lle717+5GMxNRQ7D9TYLkGMF3xCsjTLxrQU
T/bwwG7hPi/xDN+EEX9Uu7QX2Oarbwko490s4NLn8JteO2vpkiBWY5sEoKLKb72eTA+49e3nWAGx
5SslhgZuB25cbEKwNQlcsl7XvMUMZWXaC8DC7B4og/8NpI96NGxVXWYoKEiNr0xcY2tliKOd6VOx
s/UCeuAniyu1VucNg1R2bLRxgGWlVlBDYsxBLhngB+fQVsPyqnuddj3r5AcHVZxZOL+rOL+A7dLC
t3LnSF/N6Z0k0DXlpeu9rz/5XZCVNOuizk2Js8nU5bOJESlmmKlIu2m0roOm6epgRbuuBLzk5Sfc
ixaer1aGv4d8wRHBbDZPfn9m1evHSF8mVUR13G5ebLqIr4PbLPlR2XiZl6w247CMi+mqgbYTtGZc
dgxlXdg3HqMhHcqxvIA2lDZ73NjuO3Jy4xJL7Qhc0ezyg2uZ69PQJUCejcHojwLxx5eqF8ntgL/z
e62M4eEnOsxAM8Y3mqsi7IDvzGFZk4kDvIiHJOxk5VCBNwapR8iDglyVs4R7I8si+OSMDeQyPQ6Q
VW6WTLHau3pis4yvoBqH0a6yADcrEDgM/+J6xfHAlAsz0lW7VuPLmljWd4lJsN/zzLc/lkHmJ+OT
TwYtRD5X8HOwbyauPI2MyT5MkArRT1pZOZAJHbWpq3axNuVT0GV5+2SU2TqHWkV1B+vNw9sd83j6
uYfHctAIGY3yZN1AVJl/k2Ffu+f+VNfzYDAscfru5U/wM5W2zUsJ47cNSg+CaBhrqdgZclanztbm
gwVKd8ZbKIwsRH/H85g1qr6x7Sa9GQl3Pbaa1XtYyTDpdTis+5BYQegjFr00ehcp/faowrL2hL8E
HZqo3S+GZizfGb9ZAE5VattBWy0OsOQ47a67RS1GmA7A6pZufjZ1/WHShvaxnNo23Y2qgh+L/7e+
nXKVHKfVFN+cVXP5X4hnrlNpqlMr5pwwDLN/Hlur/1BS98pIm2vvodZpfCHZkE/LjISaWQQo5rIr
kylcgc1cyMqo8j3zG+1K1miP9mOjVaefOLfUSr50QBHOOCWH7kzimJ4doHJDnZOdN19XftLdfNLe
iqRd76HSgTFw7f7kOpP3Qs2uHjrwFyoylBafmPA5co/LvTiR7Vt2+wH+Oodhns7QxETrEihcLLxA
OAxCCL3LQW9n69uEx/KEcb2+1o1cBbPvLmVgdzaIB4Z8HMGSvutl4Leauv2EyiHVnN9cSw7vsim0
JYBPV3ZROk7boIV14htTWKA3/4ubmyrNXAIlZgSWMlugo2WFgcBCw2HjgytgBNwkcx+VE30uxIvl
soRyWq1Ic732lK3j8GiLIjMiO1Y1Z7PCquRBavMSGIbdXnmarQ5FS6PqE1LX1MSA3pRa6fAMYxHC
WpPqi0VyJOtRO6ihvG3yjmMAYLE6PajWXjhguPUaFD7HIoActPqsFJ5dpxdkzDXtIN/+Dc+u7Lzu
os+KVg+sOV6W80+0HQ2cLtmBbFleG59zG4Sk8otq/faHyGfvpDNK/wpRInlipD5CRDP1+TDrmnGq
QR0c8FWOp6UCd7dq1fiRG/PCINeys4wklqpQ4WZ1jhYj7hG4QFlhT2ojP8c9OwE5j0rTZTotF9zb
pXTFm+1K6A+O34jH1TeKXWUy+5S+c3bTyd4DmbJ2Ve+vD5Na9OtiRgViakDi/bhXRL+orL7vHT9+
q1csOqno2ocCY2cTyb4f92M9aIw5B/yRKzDvfa+S4qvta9M1Qhj1WDdudWLi2WccZ2v9JnVnL/Lh
NV71hS7OEy/84zJs6hutQGcHGjOk71991J5b3Qj6jY889hyFM/tspL11UkY8PMthsi9Kx1gv3NVQ
R1rJ42mUSYWT16oOZo6Z1xUPHMq7u9lV7UUmpX2ZjFYNZDV1XnRIhN9jK5MhjQr8dandRfFq5JfN
WKW3PXhFE60ys6GylAH+PkxgsSk/PKgzsdKKoy1Igus2AqbrzwAJgfUtluguh2Z48ae1OkCNAiWW
+HRo6zaP0KdzPl29rz4L1lWVNPNJ9Omb4bpgRoH47KwOXsdgCYif5nj+ZPo5gJ4uYi/DV1jR8JeG
Kl4za6ahbKN+8TeeH7tDD6/YHo4DLJtIG7xsz/X0eze1raj2D3793+kr/8hMdZW+dXVffwy/WqX+
4K76a8vV/0U3FW0QzKL/3kp1TMt/76T6+cM/bVSu/9vWyLFoIm6tDwaO/22jcsVvWA885Ao0io2t
d/s/PirL+s1klyMIAaSCiVCXhtS/fFSW/pvFgu3RBTCE+/m//oGPyvzMg/rfEtxlEokQ2WAkafgo
3s1fe7mmC8Z29gYPt3mM8cztF16UbdzPEt++QVjpdpme+E9ziwvc0YCHlnY8RC51x8l0WvNd79bq
CDOcc6w53IyUhQebQdRr0eU4fFeH5UENefvWDrDE/L5l0545y9NZUPc4BLU9dEEJtCEdune/ipeD
Snr3HtN5CmdZb+y3uKjhcTMhxqqlEcjlj1dpZhcXNl75aKTUP7WrPDlOStAtZ8x92vg3FIbtsSEd
4dmhR/Ceb5jEIIGweOi0eNxblUFeQ4EA7V2mdvz6iZRjOWJe5Cha5n2dHOl+L4fF1KtDz4w6kmZx
5S+pd2MBIt0tZlYf60Tn0LSMTjC3Nsy4sYelT0rCzs8YsiKqcZZDDJ5kRbaSNl+mta5/pG0KsF3X
rHPrjY9rr/tfzbX3QLq1VFCmmFLuao12wUsZ3wYFEiF3FydgOyBEZ9MB/IAKh9rMn3t4b2fLU8O5
ys23Li6nqzhP00vs1P0+db3+gTiQ5ASI1g0JTweoI1G6fSfDW/tqxtK7aNPevpReH39HttpIqLtC
+5gWZ7gqF296rqmbrvjCuU4xwFDeAicEhfosYpI6XY+KZ6mLYhfr3oey8ypynGRE10EAy7nNGxCF
hfUGEpnlci08NG4WR3AeeJsbpVUPdmlmFPSxH5F2oT9PENaD1inaoy+mOmrG3LiykqQ/NiZYktkC
h4ufmomgHEQwwfek7EF3eyG0+Al6BzRtTnyPFDFDAPIAVCKn4Rf2o/w4AhELJ9stb9KC+jXsvGQO
nGlgAGTS0nLjfocE2YxMlGS7UiQ/aBvGcZBWjbg2jCnjDORxyo71y2bQy0tyR/x30djyi5oMSYPJ
Kp8WZRZnjxryEXshe75SfnsJuWkMUaObd31rQXjREIKQ32MTbWJ3Y/Pe2/2NT5xEaIyy4fSXmdcr
ipw9sRDqOlHFCB/Y5KlNdb/4Qni52UbKGdAllNwzqB345WAAv5LIVl9oVNP3Y9lwkEobDxSkjgZR
Ze+t3QeOAZOxWVxAhRymGbohjOw0eSE6FI8zp42Dosr/YniLf51wdQOdF3RoOnkzCZObTF4PtS5v
rdWwo4ESI+EtI3ckqEj8OPTWPKE70pdwXDIjhK0BdXwFhExsh9YeNdHZ+05B5VBdfruO9VtvqLOX
x1mogZc39UHbd/V8VQLEOHotsyTUwmzuWzYs+vCmgnYLztbR/qbz+Ckw/mXVo5XKOm1gbWUR/qUf
Hbtw3uqe5QByEBTUSRDcAyyvQleaeFXDCKtGOFeauw0oWSDzSXY19JJrezWAKcm4Gi+GdZo/aDIx
b06q4sJnrlqGKWckuJ1W9Vy3xAb27pxaO8dK7HI3DBCgg2FZ83v/833OP99tK+lxsVa8F4RubOvC
zMB9CeeJdsEOpnX+NyHsrv3Hdr9rIzzxN9MbYxMb99Gv7iZIZzbORKkfDCEffOi3bplbD5qnXhkO
cCIDxx0KV7aX9NFdGUKcnvfepBqehq6pmPtL0Rk7sSbIHEl3UwcwiRyKs2L6kVsjwRgl0z63nY+2
Kk6ttbYqNMfu1UOhXCddexBVj+PF9JApp29tq2qEmEZ5q0avOxm630bFUoxn3+iTM06f0g5xY7W7
vMvxkUyd5YR6rg+MtZE2xnOeRZNDBI/wVXlL18F/rb28el0m6BmzU1TfzdIarwXIi+tCkvuRzAZR
QAMQyRp/K84rK76Fwz7d80d3363ApzLDSs5qmtfI9wcQqaUjDvPYQGZ0ZuvS9JDUyARiJXXoEJNh
YMqHBX7NFMyr7EM+9hxSkCb7HOXfoZuFs8/ZZHdIxZDHQT1Nd6RNdE8DrutIWn7zlCF8ilqSeT74
uggqgDV+Mc4AOFUjsotGFNIJx94UT9ogzBvOjNqD1c/mcYP5s7d4ev2DRpd6crTaeRKAq26TuAWP
m4vprMPbPzLmTC7jVu+O5kRkCSyrYUq8yMXUDfSzVwOaZ0PdmfM8I6gt82vcGSPKs8JID4gbKr4R
iL4oSruH0Sz8UDfX+pDUhvndbqz4saai8cO4+JIMGVlKwwoPB1nJWr7Sy5yvVsscLlf84wccqqT3
SOBgpZfDXHSK9NIVC4LpzvWgjBkQ1QJZgmLVu6m5hN8Y3/Ta3Nw5UD/bgzLkchSlU0TCtqpd183j
jqN1fos8pr5ywIpESY8YuZRWg3DP9e+SbRUpWsSas3vSyK9FvX6zmMlDAZu7pS4/aHK5YkqvHTLP
RYXCNhEuLFX9tmZJXK77eFvHLGkkd0zUtQ9vW+Gmba0DLscxvzMDG/oE6sZCHNbPhXH8XCRZKexo
3FbObltDyZxhnSlSc2UhILIIoQfr7bKtvEgjkgP1ujpXM51vEgzb5bna2EzmvLCiG3V7P7ltfcHo
Z3wVs6NHdeG6Ua515r783BiybY9wt93CKIyBZsO2h7QyT7Wja65VGg6fW5DuNwkVuwY8M8qN1n1c
SDm66eknxpHa9rW0S6wh8NCyikNPf++sTU2z77d9cuyyNco+d9AKtcf3uckEWwXPtMU+laIWLcqJ
NXQo2yMI0xn9jwdut/vc0le954uFxoT9UJCAYhDNBgy+5ytyP08Ny3aAoMf0sW5HCu/zcEHuQUa3
3xXoVzl36BwfYz9pQ6dkuBDEhefRrBrVRVkYTUSMhMJ+WJEbVpXloeHoE9EMzU7ZOJroErzEjgwU
fejfaiKAfeDmV8Lss5NFO+oqk6X5Nakd+3rohXdfUUSXQUcCx95MOv9HS417i6pBvJE4MN2m/ZJ+
0cZseIitlEGB1JGrDJBkkEh1miLtxE5vgCRA4ktJpLgmync8dmCDrzjT4Y2cN7xawNle3DJtS85N
3JTXA64Dkr1mt8PCOz3jTW8i39OWJMwt6lFooQYg5Sl5dCUXjlPAPHVag38hyZzpUfpevwQNE42d
ldvarVhri26Qsh8Qszm3Cs1BCF6L54NgsMemHvFz1DqUP0tDCBuVjBKqIJk8wOoGgNXCV1kP066S
OwYJ/pGDpf5d+ev4ZtUVbrFhzVPJgVRa+3kmaC0Ao81cVxrcRkCDtK8z7nhYEJhwpk+dX8ydp50R
bczHMlPqnLkawBE77YiAah15l0pNfzGUd4umQ2GVAAOuaq04pIzbz8lq9PSfcHTfkbeVU/E6cbTq
urCwCJTDdykm+dqMxDzrwIh35AzFB/7Kdz3tYrjHptgNZeVcmIjFII27wEnrVk/vtLZoA8Z9dI5q
wSkwmBfHvk25jDjPqlA4Gf4Msp3qbP0BlJq0iGFzCLEmWkQQgJ/ee4Dfd9ss9bnuc/s8Lf14BcFz
5j64425OoXHVmbueXDPZGmgVI0iPA/sOh7azNZXOzGI/ytn/vqjaOrCBFRRIcV2d3E54vO3gCoMq
a+V9UpK/xcrDwRrk3BONzMjJ6/LJsBvz2W6N8TgBrf86A6v9Gvd69yPnfY98LeuPRCe9Vr7+hMeH
MVeWCZxdTN9NZ77JfJjrqldjOCpw4bnHXsFrlfT1Tp+UbxHjUTv6RdfYzclzBvbdOBdnugzWcR2a
bGd0YnlJNZ5TfbXNCzWjNG8SJ34ziTc7SARyOJXq7Vi/MmUKZuytoUrs93FMYqZfrbZ3jMW8TKHT
Qe0w5XIxVlp972iT+ZhQv6gwBSX7Y8objosWqLlLOO6sNoRLZQ+YI5w+WOeeiyrzEmSE3RzQmQiO
xlCzeBOFw9yLgSf/6pR+K2hqMZFturOZAivMPPxZoP/j08xcFqTyPADltpsFFrnGMIRy5CZ3+oQc
T3fdzTRVDk0MJs6MLeRMGjIr5aOapAWNTVIv3OeSk2C6I7bFvwL5uewFHee9ZYzua9KmxgGNJ04P
os1RIhTLxk1YdIcyNMmGoKn7U1b0L348Xq2uTk5OSsi9ERvfhklzb/yWrB23eexz1ybeCc7NvSm7
pTzMabq+ZwSDIjX0nsqh4lCNDTtCzWFE0NBnwMMtqRKJpQ7gHbMoVYX+NEjViiAmnSdqu6ljSWLw
Lm2zuWsg0RHqhuJKi0iKHR5pT6yP8IBxdOQ6CUt4LS/1PGmmoOaabwvS/a4ySvZAi6VzZdnSvBvn
dCC1asANfsDDqD1AqrBuLaNi1pV/j/s1quZGOYEp18S5wVdtHyG3cCzSqiusWoGtt07U9QUzTcih
B+DwLauISY2hyB0rxfviAHoFqVvBf9aWogrpSxtRM8WXw5yt1xwILwZzuiZ85NnLX+v1fiFaxbQH
/A+VmX1kiO3zvISf3DX6nSvi9oXna7M6LMMNsHV5UYDxfdaniblMCvxShBr77MHnjX5ZRT9/cUrf
eoHNK75C4GbYrff2qdf07MxOkBD9FTP8TTID6GVR7irys8Isk6cBU0XgA0oNCHVM7tKsce4XwtBe
RdKsAPVkeepWOyZYx7FDt8pFcfS8TtBlHlz1PLLkgZQFDh3WupkcpS3KU7HRqJmZrrSDffVgjnFz
EFq9HpbCtffKrbOjXSPBSxNOsqSnLLsppS/KGZJIDbv2iPjsLD2+FUXVnOx2VHtZoLfPTYPhA9Ew
h8kcmH37I94ju/OPsijAOdUp/eQ01sc9n8GMWuJVd1MzZM/ttKCpHBSQbxhW97JiEQ36Wlv3SIRV
4DlJezCM/AuTgeac2/14yOOGAxkjpP3oZtT8qNYe/Q708To2+A9YMyDjLgXhzmlN2iAOhZmckT7n
DcSYx4JNnDdoz5E3i4+CntUv+YlpgBi+xJX1tFRpH2r26r41srKOCdFEGFNK/HgDEyCSV8pjZTJj
IuiQ8CIvz4gUrFnN5rmdQ5mLaBnz+IJIs/iKWU3A0OW7oDGT5fpJ1vxEEl90ZZwHZq6s3Vgnz0Pp
2UhNIHoXWHfOdPgqkpj8e+ryrS87c29LfIwOQuorTC5kj82TG9EnWHepEgllEjNcoify4iKha84t
iAlE7GrjfR2njANDX30k8awCB7zrybMWtOJabDTA1Yf6XJF9924Wdb6lqXYbjtKM721cDFcVB+1b
apXhwiYK9QT5hM6ScHrrKdPsKRxkylQOTmloEot0kcEvp/5rmP7OunfUrbQ42FPXXlZW1R/7dA4b
Ba9WZW6Bvtdf96ubkRs8GNaXgXLtdtCyBE2tC/ixpPeR+Hpg6JJ0jyy/qE1xVv1x8bif+I1eemxz
WZt492Y1+cCZ3OzJ0Qv71OZFcemScDnShhSneM5upeXgCfxdy/YvME3mX5XCAp8AGk8wHLr/i/5o
xicYx8jvDtqy9DtBws9bJyeEM62oPD/wO+pfq1DyUTpVRb5t7s91lCSNdlfM+fLdcdem2xU2OP4l
zVYylrZ+JT0dImBGXye7yMC1jaP3s8OpOyMAck/RIFxqxzunoraboKdC1H7KFf9RQ/6vW+1/6Mb/
f6KbOXxFv/ty/4Q2u/jWVeDO8m9/QJr9/Kl/NeK934QwN5wLWjOYMps28CfPzLV/gxEgODDSisdL
6vOY/AtoZngAzQykmJ/PyIax+J9GvAEFbeud4/o3IJ0ZoNf+QSN+azj9viHliE9FNVpCn38JQNof
lXAOvdfGHWA/w3uGgr7cEKLxYXgVxqCcw8xwN9X5R8vG+jevAPi1X38zwaYmbTAP2z/C8V+JoJJB
2epg3ds5sd/9IMpYDyB326TxChqcJ5PDXRaktJJQt6Xaeq96yGungmzQ69Tomw9aTbSkkeyzrVe5
5z3X3sIqYtpmHbQpGGGMKsLPYKEv3q1dtMRjjTp2ZkvEzOw7qybbeHLPmhzgN4LnWoNqYTjLKYlG
qtPdzJIcTDQrb5kuq2jMvf1mrwgHLSHgp63ul7KkIJH6ztFM/WIgwTWwVZfdW8ogaU6pySKXVjOg
9xv5tdvT5mEPzuZrElK2sonfF6P2Oij42HeLqHd5k13Skemv8oZbQdFjrGGsdAKo0zzlh+clzRF1
tNNmW7a/DG6PfbQfDckY0+8uKUEFKW80MhDgkZzRmAurPwFP9JARA6Sz4d87YkJosSZMS4v6YMzm
eEfgjx3F8OCfcQ9aaOo7FEj0uIjSsCY0djMk449YmT452PUmupfZ4L8Pzdybu2V2NIQBvv5lm6ny
n2T0OlFMOuN9T44QEBl7yasQfU9GJke+bAdDFAi4IucLFh9w1uggQ0sTzjUiHPuGhII02ZnQOW45
6rqhY/f6ZfpZKLD03yo5S9zOSGSqYG3dgUCGsvLpnsbVobZHdTll3rBPtLgiojDD8ZwO60XFiOFL
W+G7Dtum12TkWqJ+Mgm6JR1M88iRyTEYI5Kc/PoWZU+dBSQflkQSLOMQR1PVlqHdNz7tfWKYj4hK
kQIygFmfCKPSSR+MXYnx1VyMQQVN4S03/L25Dcy5Mn4IDUrITo5TtZvE4N8mzgy3XCdtToRjR6En
DG04gRDfvONVzZhFTjo57L1uWgebiUkT1bIRT2KZqAbWbKEAdSYOvrEaPC9wuj6j1ENudIrL3kX3
iIn/ijJnM3WaPEjosZ6lXic/YjRJb9yZ9L7PK//GzQW7SrsUS7VL7TF5tisq8SAdU7k3swqDj6Mb
0y1jAH7LaiZ08mJY3OF2wnudG7tHcpw5KoxtKpkgnbBLRYllLDuAtuY+64vlwaxX677idMMQxTCJ
+sTKSRYBuHP11pYIQ5io0GCbYsN/7b06+dql3L2d7XX1lV8UObEnGBOepsFYaBLSJYSvnapvZT30
X0gyQsgKW8H51qZZix3L1fLIMDpHhE6RdbiEjdb4ofWp8ZAMTfk0iSy+c5TlPpPmwKE+YayiMXix
9EdJ0hdZFAan8d1YifKhdlpYNAzXKKdbSc8hZhbA2c0aS2uf0n/NuO+FZkSOcs1AJsSQMS40vYOR
EFhELiLb8TR4+hGl4DSRW5l095wXW3o/Ui8u1jxXRlAvMatIDg1/pi6bUV01C1EpRu7lT9my6VCQ
/2RbWoFbv+mIAPUIkXN5XNuNfm6QbklI3WS6CKpSrschopg3PvOyW43s31sTZAZpNT7xmNABjPku
rT3ria9UBHQWgMk6XuOgB3G6B3K8ksgmrYeGgijv6DJku7XpEXg1jmqfSTij265Yhl5mZsyvLOZb
omFTaSgDXaMSoe2Vmh+2kySZU6oGfrrmlQpNsT4P9GQVn1RrhvMoHfz9fEKMhiTcsCxMRCPXNBPX
CemWMz8VRGZSU9gFDWi4F2ZzhPBkvqRDP4lQjgKdg25oFZybRc+o/8zxFkB488VblIAFH4OR2pFq
aj/P5dq8t3LtiogpCUs6kyyNigmL3Bo2RbIykfS6RZ4MJK5u4CJLvC7BsiS3dE3nZMco3TrXxFsl
h76wBv+8EA5B12k0eLu6ukwpNNtM+zbHnYrDRcagXCo0iPu+6hu6bODq97bVZkVErpasCeWrwAjw
4HRT1BLjQUpLjXmdJq5O+z2uMTYSyN7zVwwhkkB13njZ9fDtmY6vZz+bSB43vfiKJ6l7dSfNuNLI
u30as64kXnnKL9aM9AL2Oac4OsnCDppX4/K19KgdCbFM52t7ICSMRElWamJ66AESXtm2gSVs972u
HOcBpggDP2BG5caxykmuHN3uYxmn5K5zEEOFaZXRG9D9+dqDLrPnQqfQknX5taplB6nHq1OUc2w7
0ikkpUa1XpRmpYeaS4YZ/UDag3zybyRSX9M0j5FM62IJVsMxv2PcL65twBDzjsAIUlhyi44hNYFw
9WMsFx1w5ejF33QJfiQYnSFfLmtnQbHlOVPyVSfTlS96iy/EDoreFgcw16biZHmmR+E8svw2t6oz
nYNEKPRSsz9fOqZE20P0SPFCKpZPe7JfXbz1urNKYqfh3DA6AqhNHZivvIaEIrzOIxAZ20VLFKvY
vNXdXvywFrIvvThdvwhepDefEsumNHfSvaqLg0lwE1CKeojJKGWi/g4ohxh50SIIIr2CZKbtSzPv
Uqrgh7o20A3pZl5cttPkvoCJTT7WnPYOh/l2QqhQ/Bd7Z7LcRpJm63e5+0iL0d1j0YuLwAyQ4ChK
3IRJpBijxzw//f3ArO7KoSyr0+xu2qz3EkECAfd/+M45GfGV2H6RXE6/O4HQL5M71EEZherrbFXi
O7dLco87aDxxbFXamlYswHA6L7vK6MxVzSjnQvOPJygpzu5E+hzZg4GB4cma7ERvDarX8iUg1Zyp
R/q9xhP+thzKl0E3DNCbcFozYSD3UreE71AYwO/3nSGH0xy74lEsDiuoevZy2uXQTbdVPKEm0LwT
lg6R90AaOiSS2+qttjvnVMSCGIlJWhFAZum3UJaGOPeuRcBHWD/T3bo/FLR4vkceUUYb324Jn7Ns
igTsRmT3oYSREisOft9v6DDVA9R9FG77wZlnYPcobNfx1Kd8O52efptMwIaHZsBWZWMqNmUrMmSN
8tTDfb2Q180Tpa2ioBDKXS59k2sPqSYBiWpRXJdc8NZHk4VhyTmdR1+TphgW2nl3uogkAUMxZz2g
gp0jNpsxMvwzlO18BLwwfkB9EsKSeG6SrbJGmUHlZd2rUw8Mz/M+MV4jnFpF4LRz+n0aHU4B39bl
uLIWw3osGBC6+wjJPnMqaxmfR8K7uIxZkLaHmcGgv+IRGMMgS9M5upkd03kwC9JLtvlIBtMqWXLs
O3oH2xhcaeS7DjH5nhj6KD/L101NcLLTWWLrDW78MiKyXCGBoGJrMCxgbd+Wq8HE79AmEHIIGLth
xtRZxttsRdU300NAjnIWVQRuDawI8adQeusmcJhE24NA0qkGUxXZlx7PFo4HL15rh4WN4c2M/ycS
4AmwTFdzqtz7tDKMzagLNlBtk28k3kBcuQOb0tCjhZW9Whig6TdweuuFJ9H5IHgk3TQEDfENK6V/
J/umwfaDmTA/MZcPizUnjJU7P340ZkvfAH3z/vGl+AKfzXFFqBSInGrT+QVvn/apZV1orpPFm+Y1
+bWtRYBR1X+QPNe/ufFQMJZXbawDmE6zDTTdzYej2qFhFhbHT8xxS67Y1nZv8OFipku+PC4wNk8h
mtiRJb/Vz+NHYoDIVkutH8eFQ2VVFWHVr8mAwp4khEmiqOy6yd73rjMR/5NN8xHkn7lTzaqLPoCb
lnFoXK48d3ZirrGizm/x/u/1OiOuzzx4Td5sIkskj1VWGw/lvESbBUIWda5cFIbAsD0jC+WgxF0J
K5a6H00i4oRxzPKQQNppTjSZT7Hw2bECvjLomakEuSjzeh01uDCtS4u8rVW0iJgspArGcG24M2+t
dMtnq9N6C+SaiU2fVeZpWqZ42HQt2UigPG3+QnAo+Lw2+vhnJtmOY3ETUhUVhqZEtARZWkA2dvnF
7J38aWQh+G7rqNyPMEgV1tZ8Rws6Y4JDYRW/p24ZmVvaWO8yzlfq1DGKHFFAhKMJqDHloY/xe8O7
rBRKoTF0ORxci6RCtyzre7hmYvOwrPG9VZMsFNg9iYFB6zbmnS2T2jrliuys7YxS6YlQcdh/I/9Z
kFqM/GVSrHYaS4ZiNWgjjfaeiAiKY7RyW3YDJWTcjT4TFyxrjyHUzPVY9rJDl3oNKqeoYiCaETGJ
VydtHqhDukts1zyMKvKqwCjTdyFZq6wcmeDO4jfevUDLZSmYkbEuD9q2l9spzp7jReh1R/O1IWtv
V5BysktKo1vbFo5qoy0uLV+AS2KECpFvh5lS7pr0DZQfTTm0gDWyy4DLFxqLJcGOrM/JIh9Gc5s5
TbIraqu4H104ZT035bqzqBodsrybkJeZ3fxcFlayMciXXcl5oriYUnHBK7rdFmW+77nY2G+Pm6jN
xrtCNOYXkyw+nI9M6APdtC+snPugS2zxMAhWjADYrDGK6SJjY4LV8XqxR/DkH0IZuljcVTbuU56B
b7cf1smJ2e64KptEgQ4hZbmNVekfsdcb3aAMfSbbHN4/UcjsamW2H9UcZ3fRMHSrbmAOSLqYOsrY
dr7arAPfFRdoIHmD+gbPvlWHqVUNrR3G3oafmBl3GChIGUwO8excyW31pJvO3Nt1qDAAJS/oydGx
ccrBdFYDATZ7lszDMxKq7DUki5uEbHMGdetl0b46GW0QBUBCflQRsgPboX0YFSepPSFFJAyWGIwq
fzesrjnPVkxlOQDxWsgJMHlbWWhMxi0ihAihkfLvMYSHuLVUDQTtjQM9jolZWNAnVhnSZlIprLPr
nVkpfMjh27GAW6nRIXaKGqk9snHl2On41b51wl2G9dQzbF9Pk8FDMcBdeAAQtAnkEDsFA+OydTPS
wnsHVh6bCjQvo/UT+wE7XLs27Pdatco/+Ph3+XvkGC3jzCKmiB6dXPxUkUP6CpOcUzu24y2Kk0UG
5AFTmPbWdRSqXdB9lDfJPWOBct/1jvOAu9GgN5EyORJDJcZ1RKrVTKxTyyI10RJbmyQBdwzSHKUW
oJ1tnvumqvZ5N1A9dSpu5i1pMt0bKJTqdp9Dv//fk8//Hq38P2g+6iCf/avxKFue781vR6O//odf
J6NK/UItgv+AxCeI5/NKjP06GVXOLw5bPvhj26HvtDw45P+MepC/4OOBktsCHMZe2keS/A9E2XZ/
4X9cEeXrEh65if93JqPYgv5hQmmb3AgWmg0P5pYfyV/6W/FzPYicO0s7rGAt9ynFrWrdz3FxnKRs
10M64UdS628xNhQrqib1LZFaM9PyQJgwyqldzCktQfKmm72kMe6S1IvixvILGR5ghmK6C7uJSaFu
hADGHYk9G0nSO4dZTKXHKr04ZDh+7VCvLC9g2SWQiuxeYraFMAzATRch0cCYKoLBB+ELXLrLLbsT
tIYN4dN0VPXJbYvyOFstDsV+0R0iEnOR5yCFezHEYrunqmvTU5r7Dl8iLOyesgRk95AlrnEyU14o
YDkxFEEsBoFLjg6fpzIlvMszvJPwy+GVjKGOVbhBVHBQyzn5QpVoPofePPpbEtH42Q5LW5YZqcF8
Kl/sdz8K8fgVsS6PTUtMqUf42e1ip2SupmQwnk2dShRrNAQrXUqNAhcjqXujKvGM1H0y3/vEZ24H
LQsWTC6aMTPrY7Zhg6f7S9TN/YeVJ8YDVnAhCdhJOH6vLA9TP8ZfA6M16HIo14zus0YzVW1DbDUE
OfJDdt8uM65Vo1du+5lA1FVRk3+cjRBjVS/LM3JQ75BaVrSsNYQnCFTq7+3ew0F4cj7iLqc9FTF+
bKyQ3WafGlndr0rWMSqYOpNPN+59G+2j0slrG6fZgZgwuZk7E9JJWvLRK025HRyneZ+7PEl4N8J+
1xup81ahuflmUVAcjSqFoAWVuBdqtjHsLpobwuhTL8DYURqs/83U2LDBBEjKEIG1gUyF9zl92efZ
5F8a4gQ3tZfh5sgaSB/noZBnBH6kV3edeb94sLwoOMeNxdboFdVY/qQLr3t0MToc96WdmvfJYvSY
G9ieScnvTf6tiaTkUgkcuJimqu7Ga5Rz9mppHxjYoLSiZaK1bRf0sDgT4vnZiEzvLcNPAXD6kbUq
U8FzOLaP2lzCV3ax2dHIXPebbLQ4Sdbt+8hubN6m0vJvaVRLE9lZodpVNdTg4AVpgGQCol0HXS5b
uWytcBzo29oFn3GcF+cVd5y9SeaheYBVpImY0405Jsbaq+rXqtIhebOlXteAD19qt5mYnZVHc+qN
rezDcu3N7qXLXHpVYiG0D+gWNu5LCHihe7vdlqVEPbrI+AzgOr6TfvtmGU19q5mv1U314SdtGIQY
bUL/Ue1XLaiiO150zTQaojvgziOo2hbbEuGnvoSe5qnH23wS25HoxGJda9SHiTvNoEDtsmMaJ7uV
m/besQEFGE2kOCtXx6A3S6fPrGIY7tGsPRe+W9wYZgwTTzb2LneJwLzHZTWkEQN2YrZrGkDpeAOo
V9qzrOCa7IyBxzWK3xgUm+aa0wQNbmkuzMHw1IrjndPz5qykl+MoUKiRX5L/BIpVosAL+SaMvXEe
PTSrwahk9p44BSWJlRpgl6nHY9FNjAM8d2cOrrnhkrcOFqxLQLlp7nTkavw/lzB8lry1TBcGZJeU
zFsV+Yj6snjEM9bMo3rDQKrfUnMuNx3pnY8qbZZXherUWdlJMzB9sssDGYfZXcjsbAs2lXxUyYgR
q5Fh2bVaOnPe0i9gs+8YrLYXGzvSwhn6bzhNmfsaCDBawXgme1hJcnPLLGJ00Ur7phEm6tfMT/Z+
HTVfXWRhPA5zwyiPxENNXASb2WJ4NHOr+YpjaXaUup5JLk6l3LV93fF9iNq7NDVxRnUqt/8RTQWR
fra/XyLvZKHAPndmln9t7Kg9RdG075fMeOyrITukhcoeyEuNLqI1lwvQt96ponDu6uJcJd1BD8N8
Z3ZJsralMzzjfDhsCWIswGsI7TksWWXcMtEwq5PD03QZydulW+aEDzKiX49kk38LgY+/MU/PvtRJ
X97wNmf3OG26r7T5IoPdMacqqAnuvERxP5/jYWZNB1bTrlOQzA2SHh+zBWXfYHRYLOsxhDt2/f6U
Y/MaxMtA2jOY/6mh8oZMyfnoMLbOUWTo5TFcGNIGoY6yF+UzM5yxwr7o2HWOMteLwMcZ8WIrUgQG
xIkfrAEzgJVGsfOYuxFP2fW1ZZI4dx1j8W3EymlvMxd7s0ZcCEUYcfQpbc/UojkVem5N7Gwgeo2z
bDGjoOLMd8PIdV81NdnSjERYhI0Psd9eCRMjKnENRheO50W0C924CpIwzF/QRC7PHXvc8+IwvltZ
sraPlYvzZlCwFDlEpvPezma2Nq0x++HFqs42S5lWz5M14J/mUnoUa5+W/DxVKr1BBTITM8LZ6sX6
OzKAhMc4S29Tt4kuTkXXSJMWwjUA8GWvI+cpBrix6RibOSrKe4lLfHcY62R5Khmfo4EqdX8020Z8
IUZ0eJ5S672hJ1t2ScjKTka5c5F+G/2UfRdtC3Fdrs325KwIMES17I7+tBG5Y39JGzk+SY6a71gA
JBy6BDZKpmwmQbvkJlXPkoHLz9zJM0ZN5XX0Dh9TkWb6DSW7LfZNWjuXrsZbeOIQnSI4Z3qQ9LhU
3vDVD6MfpC6zXhPog5SfbrQ9LCsWZXu6z0daJ+bvaTkeZyJWmS/WGKLUzHuxxz0UKRDfY9bwJdnj
WeKdsPoVj6wY4MPa3t6lhd8dQKMoOjwUIj+qVN+WM1YEQIDNwYbz2NUplykqAyNdM0bOYYXt8Z7+
oqXeY8IFBulv8ZUcn0uUR1trwcQOc77mjnXY9JxViwEWyfggY4QSVC0OvLL0jCc1yc3kzkymWA/d
j62nbxs2mERHJ+mLNc9kOjS6Z3pVVO8Fzd9uzNpiE1Fu7SdZ+F8hY+ZLaInyfWjtaTu2JF+vRiHm
x8ZFZQYHTGFit3taxfgcl/28zYa4fvULzAUmqxQfkulhUIXepYKMPGmD676wa+sHa/6hBDhUCKOm
ob0qawYjOeV4irtUktjthqE5npc5jZL1pA1xO4uGg2Scyh96aOwNS2F1wrSEgHY9Jndipo6yUAVs
ZYcb8ZJKtpChb+wKkMcA6zvB6Hl61zi13TEruu2V0+0tE4fy2TIoB/AwYnIgsnPdMWfF8/hM0Zms
QfzcC1uufB9WHOulabjbysl2pkzOcxf/8N35vbLYZkZRu2UxyLzUjRL5AEtVOWx7TWuLoufEmaj7
lZ2n8RMryCxn+TZBppsjBkorz6/R7Qoie525Mx4UwmzzG2sbJY8DQsEdELHPZ1/m7gdFVtnv2MJZ
X7ikUAWMnfUTd6KoPi5g5fUVoPLfh15Z1nZpuI1adxjRuXhy7S79cmO2xk1mpXgW9ljg4GserxyM
0M9tk/hUc0iyV3Djycw834JaHxvPeWIPGu1127WUlH64Hrv05HiVuOVEgNgAgjuLyB5YrkdO8rXi
f5xtbcxtQJ253DadYpJfmbX8xk6NDUNjN2e+r15P7dXN26aeh/vMqAGHZ4SfNy6jBkB6djf2BgsY
c60QwzXrySryx4VNTb2pIIO/FVmsz0573YtcIedbp6RCYdXMhJ1iVdurOBLlHZiZJ4JWt4zGWm9M
sJVHZrVsosUsMQgMKzY3WWyd6NDZqMamaxwjSYnh9u2hxJfldjA9BBddy8x2EPJeRaYLOSvZDQXY
zut3NSfWj6jq1Y3wM/mtj1mfKOUbSMtFkpWBjli9BmER9lPg5pjGkVY+wfqXrIdgIEb11GJy0sFW
NfNmwpZoJbtSbd0a65rMz1HMVQ0ETOxbAaltzY5T6zuCi47JfA+Lhf56l19DqCe8UmM7urNr76O2
hmgfFqVxwEW0xZ/QOJhVjEQ7uV3K0V8NotJraIzu0RwbY0O6e7Jj+0XQtYnVSO4S8HBtMaTUoI9Q
y2PJCI3akN/kKLziA4KOwUlk7G0BbcIHgdOl4MpJUCGsfZbofjPmAaHIT1284EaQR88GZQcrxWHc
NmnHVM4u2DuqG8dua/QCBmZe3bSlGflhhCwsvHSNvQVCf59gZ2lGryg+T5FJa+a1xLN3vRTrZazn
VVbG3YGciAUPUYtxnAiXdZhoZ+0UQxdkbs/vORRtIADXghFFGrTE2sxZ4A/1uu3jfefX8bp0i8vS
y+wOMWO5EVAVN3z33B3iHn/N1WOxs5mZuNI3OVCJbfQQVirbuQxRg6hm64PvWs8MNWFyZFSFs13A
NClKjXlAtOOF9+wNLPYcORZZ6CB7Va8ke7izmPs0Cfqc91c1GO5nEz7hi+MOe9eQ4ZfesvuvLRkP
KW6xOQ1L2olrVMMsq/ViD8M9thg63oiowvHD1dP3zonCE5abo0dEQLWioPG+Qjf00aYzQJAC5DnD
dDQdK3kQVYStCVjRsq8mE6SSpexLhIrnEf6mgi1u0M7tjCxvj5LoBGpQhYzSlEP14uLg48w8iman
nrou804cMJgqoLzcT3n9fanYt9RiFJtuIlMe2/tNZZnDT3vuY4hZ9LK3LCkhK5ewgHw2q/wbU31B
MjsGyoxQw+GVb1YSJF7Fnk3reKfFJHbTzFUNCosJYexHxxRPnn2nmBKsVGz5m8RuqpMVceZzCpnj
l8jL8m9l7ie7RHQ9W2fZymdF4eKy/NH5BE/hZIf/nb79d7JXrwDgX03f/m/bfte/nb79+h9+nb75
4hfzKslUuAAQdvhpA/CP6Zv/C40sP1ugVGVc+xuDAFv+QqoWZKIU/GdLXWX9/5y+Wbbv+UrA41/H
b9bfmb6xlf7d9A2HYNP0eSWmfP5VO/rHEPXyCjTH7Dj3YczhuTInI7Y2Pfb66c4s+75gsb7kd4rp
fMwy3cHjbYjmTrI7SzmW404O7aph9tisFxzfOBVMwA9He325nwzyA3fljJWbwpJlg0Ogew0JBp81
CgzycXfp81XUqzxwfZTxAj1Sinz0zk0K+95vLXEb2XiaaxuIbbL9hAiwcLrpbfdRubT3vIOY2VRc
niXeBDeEImwZUazZgqT41dLNaB3Iqu/XkORLIJjBrOyOPO2lUeVWghysMWZFA+whyC1r/yaMDOt2
MNpo5y7xK9uW5DTbOREuBlM5NG7+tvSc9wo3H/S77VuhM7XLqkQhhgTl76eQFEH60vuFEBVcfcz4
3a8FpmvMBY+YtX1Hms+xIM1mm/YVgI3Pa6pE/ISpsW67eoID770t9ARRN6lBXBc8frr84Ag/GJGz
7nT4MtXOiRX62ZXpmhncUbvWLonNIoaVNN7A/sdtODnveV7tWsIrVpmY932OfyEUFjgkNFQJybzx
mD+u2fWBcFrpSx571zge+VWk5jltLLVScs3KoAmSfqo3uNIpihRjOFkjWk5K26PWJeYJyIAmA5q6
z7u7rKkaFp9TS3IIars9+Br5O4Svaxr5e5Yf9mXuPTvIG7d/1a2NixdXbvRmhyJE4zbxE3qHUtYa
3bem6Y1dji7/ghkLc7JJzB8NmWKAq4lTs/idllNW6fHcxNnFtKrkw224/7K5gjCJDHpVhAkrL8m7
9yrrswD+8AHK5IiYkToZTpS5hNE4F5tt/n7O1V3GTns9iuVBxeV9JrkYolHeLTrBtGXIk1NSd6Jk
AAqP4g+47iTe/JZ76bRVRv6KAHm4aaU4GHbOaT1gvPYgZe9tJP50p8lUeBsJtXVSerJicpaA63g+
dTAiluF6Dx2OOmRBSQC5wIwLq8bf3EicQINH9ttOwy0EBv48Bnv6a0eWDvyx67xy+d6loseMBomE
RtO0hNrc0aYiqTeM1H5oKNMYGaOIGNZs7otsTTiJaQaEOyEDr0w83zetVHOERVKciECywpLrEPuL
nu7Igm/CxyGGR2UTHZ0NN9HdvidfpAtiO2s1Qgk3qV6MLG0YohoIipZ1ppWXU9CUWIoPqhhuPQRQ
OFcWFH+nsI5zlOaTBwASFU2jHjXFXHlADGOUH1WWLD6vm/p8A9oYFXJkG6lYzdiWuKhtfIXhjg8K
hUWU6SFPdghRR9lXX+9h20wIcSJ3qX0v7eHKDVgKkZhFH3kdL/veq4n+7AU/foTnXRreYaSu5nUa
WtzAYp7ich/aI4t2GweSIhDsHK72YnnkrWWW82bJzFg1BGz1/BrPWWryDcFenRHYghg3LTRJOVH3
cyTHyyWsGYUJkEhiZXeiTHW6XbB2U+QuMSK9jbOCT99FFwqEOtndxg6zJg9oyDG+miMGzzvdg7Uc
RN10+RvNcp9sfZnVGCVohSrGHazle4HWKKiRGj34xWJurigQkswqY2usB/7QKpZ4SYUTM7MaA7W8
XI7g0/YrVkjxDePK7vtYwNmu8niqsYJse9ShakkPehLLd4Vggdm3uzJF+5R28inupq+qSKd1W9Tz
N+WN9XbJ4vyeXDyOvSQC7C4KZtdSltthaNW3yK6hDZzOXV4tc3kfRR+uG7MvvoRGs6582oMWPb1u
hu4k+Lm47Xcm7sUcoeOgz10zZOgloeJ/jgMBuIGIRgxrcmXUl7nJrY0RT4zsqfy6q7li1owbuyjy
8cSpDcnqTpIUtbp7TLXMnYcwr4dwi6BasWxtxam1CyZpMwvl6cHLE3/ZE00TrQczz9CNSyt+R0hu
YcsEfhWvFTOAJ1Tl3fAa4Z3RHPGeYvAdD0lLt/3pa8P0KxunH1OchrDCPMvAT5HwAzuqrhPyNg2a
qR3uum5OLq7BQmBwpulGOUDhWU+maizSeyVQXLX5UjwbiynPhp9P39rJQ7RnmFCqw+z7Ty0ptVTa
jc7vgKjLHwUrv32Pue0hZEuDXUGPg6QIE+veaP2r/rjzL1NHIwBGlKofka36lxzRar1uEGkL1GFX
825MvNSHypf6TPovhhfxMPYBAUgyf2qNWuKLblyhJEfE+IiWZpp/JEoAbrAEMG+zYRAPgAfiReNl
u0tIupBb5gUiP1sFKK5RzPHGKPzmqYzqCtojG4uftlTlxyCN8etY2321rt3YB7vVTYnjV0cbkExL
fcGjzbmJ8tYgHSer3Cf2M7U+F9Wksn1mldc8mcQY0o1vxuqrxJJD4anuY1ZRhaV9FFbmvmP5MNzr
qc8RGyYdaEfThfI5byzvdem5PZKZExV3jDn6KgbDvLcxICgA0vPphsHVsFa2FPtw9B0sDD3rFEd2
dxhcm1VY5CJV8KB5DM6HEvNc1ZDTDJw0uzZBVEv7jEGQcRsWjV5WU4QMaiVYypGhYVDgr5ZIF0AK
Q53PDK38IgBamHMykpB5td3U29vFcVrvvkmH/Ksm9nTZllHkDBtmLKGztkNfpkcfRgYL2hB8/mBA
QDV7E4/fiIdSieJ+IGJivtAvxva9Yc7wbywUwWtoPwvGno7Eyq2K+dORw11JUk1UE2iqgvLYITXw
onNSIN/E9ngc7i07TKKjW6EEP4+sAvQG0rdSzODKB7+cKpq61Jj7BzgRr/pCjEgwYaMAIYDDmc0W
mZwyvu5+HPvBiGjjJiM9dAcJ6D+RUCLuU6oWQs9CznxY6GSPps/BJkgBb9mJvecu0xdnyWnWZat2
0HNge0zW8jUC6OXcApRd/Rkc45Q4LZ9ChcMsqkxosbdJCbikaS4pHRzztp3JJEE1/mDyZQ+aNgk3
HXq0VUskyVdl9fWJwVD0nLY1vXU7GubKrESECWEURxsqm4JPuJwOy6zq6tyUOJHsHNdlOykQ4POx
Vp3nBCGD/u7OtnOC4Vrp3ORG7Dy7YzfVO/al4IOlyDiSdScY81dpqsnrCp3n2RoSPuZ5lhCY5HA/
ToRlVQdrVtmREJTonSuOgzKEeQJhGmMn2jPURwBP78HmVfunGXeku8Ut72ppTbs26S1E6FefpmLx
zmVTKSYz3qle8BAo7A7JG1lw2CCFp9Hwlu9cFuljJO38HUHwgJsdbP92dAwsRrsmLFa0MfV7FBWU
X6hOD1FujvuciV+yraZYfor9U3hPzG62tSPN6/iVS2A3TpTsN17c+bu2HLElHqdpuaAPbYK6m8u3
qp3fOlQoIOxWwjoO/avHGsi5juGsXMM6/aYx+xeSwN+rof7c7dBX/ZY1cKa+MMuymw5umbMiYtfc
HAvcXZ7+/ssolyBXrB6kZEX7+5cZFl2UYWiMBzk1LA3xIkwhdmtX/ps/54/BXsSK8/laLhQH3SC9
3O9fx/INu1M+os+lL/rv6fV2x0OKbiCaVR4Hk5ElP/NhifGk6gCC/82r29d365+qtuu7aVlw+5Ic
Kkln+8c/MxmjzKgapzu4yEq2eEx0j7bSYuteC4MB8f69qp16m5Xu/C2by2mN/cNX8PanhcqCcHRK
DIsstWvRUcAD7pbpDmFzSaRVPVVHE0CxwiQaUQ35pUl+aZuGo6qUsFJVGqPR9fzzX39uf/6D6IJN
3H75y5SNaO/37yezqVjmZV8dlqTFvRIwIapQJCVofnsx+NzvETPOX8cqaDGjn+W/eCb//KKOKUwX
e3yqUiHNPzyTDXtKd8j8lheNlrNDXHKmu29mEx0TOdcoIv/LxvBfvNgfIw2wRL8mXVwD6flJrvsH
2CbyHbvIlWZ3tSTGxmvs9ykzttqcun/zV/35m+bwWHroLSUDDjQOv38rbd1aVVknBXidhqFxrSrk
4sSQut//9V9k/Yv372p3hRj0asZB3OnvXwkbHDf1Fi8/dK4lTnFPOcE0Oo7OTD6cfo3mwm53/oJ8
jytvbC/Z2DvunbK8gIsofu8/K7+KmfK6a/pw2U+ftWHzWSf+9a/6p/eEhAceLZ+hDm+L5/zxNzVc
YrBKxN1gxaY8VKrv7qZyolH626+DxNTzPP86RSKo5ffviCC1tI6inuClkEZg3Ui7SAD58vzXzJn/
xfGe5urnf/yf7+86wROz7ZrkrfvtfM8SpAv+5iP5s1z5Z/M9/4NW+fO//EOrLH9xCCYk8QP0jWAR
Cznwf2mVgeEU+i6LHBrXkXx//1OrbP8iTcREvisdBZjnwdH9YyaofgF3M9EqE8LCzBA67+/MBG1x
vTb+ea5LV/LcQAOaWGKj+3XEH54fv4dMImQak9qwQzdcMhfEfD8nwI1f6FykyEmxiLBPwlnKvam5
AErdZHmgNNFDcWZ0L+6IsIMsjjj9KipqFrjTojzk1zXryifrVmI92BVbvH3UhQAJoQ6DEGNybry6
fHMXrz+1BXLbY4+qHlFFmfTDNnJDog9o8kTGwJ91/qpNKrrSFEEVRud59I6no6dxXIBBXCsnbcZV
h7UfIa/DNBXUOZl8NmFZsk2BdufsLWZ4Wtq66TF3NMVLvYz2SyhtVlaxMV5o9/DEG66KW1GY0XEg
64SyJouBhBSR1UfbYvvXFmNBg00KA9JVci6Ho42gw9yMTdgYRzHH9qNZoGnaZqAsOXaiS40vfGSh
mB6ZmpI9ntHNXmLZ9ozlYu7xoNQuXj4t/mXjRdDatWdbuF2LMgTfhwBAjzICgdBEUQvVbwZJqquP
mq3x2e4NAlPNZG7O5ZyaHhamFGSB4JhGyzOmM0oIWzs4INkMTBA/5GTJJh2A+EiOBLaZY5W9ZZiM
VIfZ6vNyPbcZL+BGQn01kYBcMuKB93wy7hPKngFmJ5xvUdb5dzYgGIb/ftpMm7Y1y2fbcXALXVI9
hTsRsVirmsmMApwmpi9mlcl7RLPiDcqYlIgeBg7fWWaN6HMjhU3RmIp803ut/VL3Sf8Cp+/i95e7
rQqUqc0+YNaAxbPui0c31hRyqapZrlQIZsYD6QXxfMVb0FF9cszeJ9PcX/Hm9Ao6e1fkuf2kn4cr
CA3ozWarjq9S7sy3x1u8DmNEDeDTUW+Jn+4nUx0uHn0vkklY6zZc/IM7GOm8rj9pbKwJLf4diHb9
SWtrYTpZMC6+njA0uxLd4yfdPX+S3vMn9U0EAwR4f4XB608uHF1Ve2zBv7K1+0mO158UuVk1/QfG
17DlAOJFGCSfzLkm/XNY2VcUHW4WKt10ivBeX1F1+5NaRwHLd3D8pNlhESDb6WCbMxnF2Xv//9g7
s+W2kW1Nv0o/wEEFpsRwSxAcRJEUNcs3CNmSMQOZmIGn74+us0+UXbvLsSP6piP6xlGOskSCBDJz
rfX/3/9D+Y6nVA+qSPTNGkMvFsXVaCce1aDVlSSBp966dXvIKauhoAdvrlq7yZ7l4p8Kt5/Cqm9G
BHLIEuVBN3HxMbbcFTPo4J3e6tlzZY76ll7nEgKnXm5jvy1wsKHDV5MZqSDNR3c8zshljYvRpPVz
M6KsQyexM8S1CeFbUKhubL+sHuIkC7uC/OwtLbt2AXHInaJQChxRfRKf03kVQgrONgknSkIH5Fcq
weXWHEDCBRj+keZo9NnmZ2F7CqrKDD8yXlnz5OSbgf2/wYU1ZDRayixPv0aaSu7HnvCVvBgV+Ku4
owM/QiNazmleGHNg8Mj0Gx+JgL7GRDLhwkLOZXl7x0eCcLZiTB5HjS7sc8eoBAu4hVB506NSQVoi
ErN34fTMLPOrqE0wx0PuZUSqKfVONX1AZ5mF2HrWFK5qhUfdwsfWww0Sgqtd/ZeQ/qz3sgeaWU7y
rjWHbmtImW9+7Fj/f3P/zeZO6KDFkfCftvdtn7037z8dCf7np/57h7f/YK7HycsRFodS64rd+HOH
d7w/DF9wCgfFYfPlXdX4/9Lc23+4hsl5jagx76rG54f+NfXT/7iWWh45N9cgLaaG/8kOf92//7q/
cwJ1PSoAjqLXE4P7S9noEw3itDirwk4kRbJaEGS/JIgdfnMM/flg7gLohjJlchxhjAnt0PrlZVpk
ZtlIJErooB//Muiat2FKGjcroCcwGEr6DH/5Fv5NcfMjUOznC/McB+6tp1/P9mzIPx98/XLJUdNE
TkgLxMeqX+pUwb2WYLOrXKtal06ZPnjwqHZd5N3TwPO1leKnvlSzZWx14sZuWhLgbww1mKFJFhbp
XQX84nhZbo0pl8ffvN+fq7E/PyG+cvt6VGfw9wPe8pfctwwB6DxOyNPzqC4/6HbnNFwN/swx060z
nGSrMXadkc5c/dEgD/7oJ298nuMMGFhf299jhBlPFRy9m3ha6u///PbMv98nHE6vDpFrh4F78pdi
0fWVLjO8EcyDpX1MiUsA2idqa+22Y3LAUOTWq4oy71CQyBvqmh7vuhgdM+/Z2yWT7b6Y2HTPDFjw
j0myo7ULuVHs9VjRPETkasjfmJrT1ONocweTuf7aM57blrOS9/98LTZH6l/ueXJoIfx4rJfkFP5a
exGIiZu3t0Qo+yK5nUWDBwx3d7xGDprcjE3KoLAExRlqdTt+VMRrk1oE+CRfVWUndpPjaxdAit2b
Yw+YOUmWvS1zTbxOSPHallStJjXXTLUHbH9afMYLPey7mq55E2dvUhDxlEbi1RcEe3WQw5kCndFW
DaRWOeWeEZBzMspK3dqw3OmaJiTNM14yok0C3HKFVskN+9mzEdiN1rEhdO3j2oZfVkZvyYNwFPrs
rES0mrAaHZpSJyUlMzW/W9fLlL3+82f548H95TFDgiooTxAMWHiBfn7MpIv+R5BwHiITKM+1nlcY
1kb91oPPQT7vdy0bp3NPpgfeXbyb5Q6j3/jdUUXz1ZaqO6qYOQ+DZMgaI0DYtasxxltVlWuAsrfk
XZ3UoC0Zl00H0CDzh9+PBsrsqD4wGNFeDSuPb+XiwKIr8L+uQAlNt17eZ5uud/Tf3DisrH+7cX60
hCyTjp7gUfjlYj1dDu71IWhzNZyYbfeA5EzN3kuW9Tsy1/2Nou5fRUaxXBrlxQdLCg7TNtD2nbHY
3hOGlvkTTervgj3/zfrqXRdZ6j2HMEznurr8ZfUoYpzwhRgFanAkCVZTf0+GeQ+FYlq70/Af5cv+
WKpo+F3bF7rlGSzpP79Yzf4wenMnQlBq7qvOaPX6FGe/yZn/NwviT6/yS4ekgCnstFZDELmVpp86
kSS3M9hQSf8S6uY/38b/ZkWgBGePZkf1LPvXfFluyUwCYxZhRV/pYGnl8rE4yrm1G0u/N6eWZbdC
TlijH9WrOxz5zfqf38C/ubMo5klZ9lj/aQ/8+pFqI76YRIiwQEXzbJAyAU9jcX+zC5vXX/PXp1V4
pF3odOJYwvHauVcF0F9uE5Ml15uLzAGO1NzL1mTWos/bLB0uU/lY++l5qqzAmsaPaYTznxTaeTHg
DbGfIH2xxnnt9z1emsTGDYXLYXslMQHsvG9NyZx7ptiVKd44nX6TtFG5rSyfaMdyVJ8Im/9E3/0f
e6W/3h9g1AD6sVeSZ3I9V129hH+5lsVecHs5+OoV206A6YGW7EznbnHq34UI/O1jI4vguvEhucUF
SR/z55dKlsikzNH80C2c+Caa0b27+jIc4qYiQx3TGPMow//NLcFR8Nen2tEhrjAzuK6sruB49vPr
jih6zdIYo3AoxkeBxjYkXRNEaTSNr5aqwQoZU3uvxem+icc316/ICx1n8z2LTWPV6cmBsw9KY1os
VuTctVISFmhaiigEuS26CiRhlL5FZvtWD2iH9BFmoZe3qxZexUoxgly547QX+QA/1G31O5+mQKAI
sPNTWKvwJApIBPqsg3OPxNGroZXQhLiVplaQWzoym4tMDedzeekV3ssKuBMP0P0MI4lFf5/b3kPs
1/15cd6ZKH5UIM3O1VIK3AAifkW40581lZkbAPkxCU0ZtBDlXWndbsYAjU4Mfy+ytxnRPQP9tEKV
xngdMqbfbO3Epq9CIJT9NqWmt/H18lHK4a7xtj3XmWax8S1KBQnIUVmtUi0uv1BUpdDsC9FshMrp
DKW+ROYJ6shEenCCQJTfGZMTIW3PVBeSScWe2/TmZ2vl3rGkO7NJkRShys2Z7fnGEIXLCDGNsFsr
/4LTYAzTtpqYAWGiLpwHRJ94+5VFbErV93YRLCqZDw2V64XZu8JXg0yakSlzVbo31bI14TGTPNJj
qpzpAHSz6X+fR0TEY/+INvcTEp94Tk0sqSA2ytD3hpcyUTdtObWbFmPXMUKw9ayyzLoMeSM8skbr
kt9VYBT1FyCYlrqUPqCOGI33AIR410nq4aSPNaJyvckJULEP5wa6xNZYCnGHV6z8wPzQnnsQK1CX
E2KyBgZ8+MnanU7P4tIWnvFaKVm8kI+xxdtUd5s0g/9d16W8oLrtG8biOtmrSIDmNWKQ+amIl+4C
AKN/kiZSKKU186OWAL2VtZafNKni3TI1hNhy0Dr1UEVBGZv62sDezys78hThlwxRYjCqwZzzDjm1
2ddOLU4oZxVEHdXtaEd1l6QvvjaDS2zg9QpHnSg1NLl3emxvl/qRiZdBH3M+q2g+RprbbjM9G0lo
y+tvUWQkj2gggA3T3OIA7oFPU7lxoxEAse461a0Xf8H5MMXi4qoxOeWqXta6JIawnpvqO2iEaaMN
9nxTyqY8V8L7TJR4q3Q9wqVs1BIUNGy3F7S8NX6TEbrKjEQBwjPamDZh3A/SdNU38Usj2xfp463A
Am00X4va6J5jL3d2pa/KrW/NdQivDwBjOba3TdmIdQMre5c1stg08IhDYfGmDN2pnu2m0o5oKew1
3hv+cV7ds8JOOwVQgOGv5YT8q3hruuNt1A6flgCiXAODbDMfyHulW1OQpQn/QIuTB8DiXjhMg7bJ
6XJf47nzEDyj92D189cW7v990YzOWZCJs+IZRIFppcO+KMXdInXr0icl3wnKf0B37djf2AaAZd/o
CPbwxxFiuYWMuiY6IoM1kFtoD+P5irMFtvjUWaBacksuB11XXGBNFNUsWB2F3c5sEApJl5Fk74id
+tshFuMJDElxEeRL423UypBRJgkTYKnhB72ppGw3MRyQta0Bku90XJEDmrJJK7MTVgycW6TSf7NG
YgxHT2Vr5V+JNnms7kytJD8norQDAV7az1akBGsgdMYwgeBnuPkZTBR5tNF8QK6Fj4vRX549Rnle
ccUyv1j6RADFnJK+tUzFvRwyTvreiGQ/a5HPrIjkytZT45wbOsNr1F7LTk3WgxGRXV8hQel7Zm1o
ELfVIsnQaMyv1aAOiSHWmB++wg92GPwP9naUjrltNP2hzuW6TabhWAlQ22OP+XwlcA69duSLrCWJ
wBH6JxMdBbnLLn7QuaO6XppDZ3QxwjQLeUQen/qFBm1njkaQjNZigoeHh6zRYA/61K+QZLaVvXF8
O8UcEd1w7Ki3Ne34Q21pw52GGG+T6lWFyaqWN8JBXWI76pKQhr5C6a69wz2u35dGz7dG5GKBx5eO
Bt8mEytqrFfedR22fS4AAMA09idv2SaOTN59QH7EcaFJcB12zgYdPs+F9HdD2oMx6zLKwWKm14m6
cC8tARRtFmpNIo1+LLAXEKjJ4p2lzaUxvpOvalUwnuf20etcAq9BhtD9LuZ7BzzbAafnTEChmx3w
0cyhXXTRS7X482uPigm/UGHcT7FS20rY7IWJmW3tpku/YNGDmWe3ajMoz32VsQ6WJMEcnVkx222C
25TgsfWUW/EdnZ0uxFZV347xLA6oCsVtZKE3TaJBfzSxh1+KtLP2TTt6tzYZaah1svg4lB7/1frD
SbnZhyxV9ghogOkBvja4kypUffuVEIJkUxWcF1duc11dEO0YOem9nPsht8371gYxpzU3sj8LHV92
61TnsUBFGaPM6gJDOlGo9Z57tJRT33dLKj5EqspXJpCg1jX7eY5ssQbsyfanumELQ6XxyZvoUJvb
frXSbKe8IU7OYQ2zmw0cOGud6hn+epzeD5rAzHyNy/WHjStFQvyQKzf6jIOyMFS9XuySGz/qGnho
U+XY+4w80T2S9BfP7tw7j59HY6hpl8rPiuOSqg/86qhW8oYeK07t6qFq+tNVDO+29veKgBSSs+M7
kfsOzdghX8MtzPYDXK3HmBiMQAGmW9GOOraxDIc4AgPYRBuy2kZJgwDtGxRB/zwafn/uujZ+osR0
4C8VqYFKDhPoykWldEJHEj27jWvcl2WnH81ulDcWhuTjNE3tR4vtmtR3BfdqrHgzmm4DxJt0/5tH
qgcyc0iSpAboR4P8AfJYKtg1KYc+km0yC+nxZM3vpt+6tyUUNFrNJHyEje9W92Q9EUirsuGzwF3e
oxTW5IHkowGljrRgExqp8QTMQQVZkvveuhbs1wPtn3pVOhGdfSTebJW9ih5tafR8+QUsiZZAuO2s
LHTAbaQceR2rLCu4bcVzTYjTKx70Il4TAdCBikqSKAoz0Jh08+vMP+VJPmzMXBvXFsXQxGKjibdY
sQW5MireHBrnW4LHaLfnI9Hf41j6UEyV5M3r2Dg5z2RWOEhNtatCact5ymlQMtVv5RkiUXvMhuwe
e+RX1PMvfWn3GyIDzZsmjuJd3y+vPdEKAblGKgBf1Ox6ppshEdwQDq7bjW66eNf9ZlHXFtG0rkpH
rYGp9rcmwLtNEvXJxrWyCOCWW4GrKqNpPyTo8bFrZWXhX7Wg6crAglWu2rnKDtqUyucKLXsffSy2
e++N5mPjDe8G0wZk2V9E3r4mJky6MtbKixqgtbd65UJ0Kt3bYvDybl3UabmudQNZfr0wlymZFQE7
QNRaFhp8crcwOSd5ojr6ouketDYH4AqkFBmxNPtTXqVYUVvA0eDwKg9UI3SzOxWJ+EJEzAPqPGsn
jJm8vrJDxmqRLGDZ0Wla9KVeNQARdjSaxs8hi7qHpbzmzxLrElZSurtKm+Mr4S6fP3qov7RiDSKC
bMT+sPvllufagxXa1DgOs3E3oAN6q/CPrBqj90KnjqEfxf4NqnV5cXLaLyvDJyhwYOK7d0U1PuPp
YwvyvAFDQBqD8XLqhQqWMSzJxJGTfudnqpCkmQWF6axhw+BQk9hwqlrwa+N1wgK24+zioAJFSuM1
bEy/vEVdqIlV6tTuBieru818vWMBtmsrMBBZQuT0vQdtcikfXFqIIMHm+o3yXT/QsKi3jWf6POq9
j4MALaYdLRcir4OBIdZHRwtyM1md/s4TDdWZ5OBdDmrvThv0PpzQonIo7htwCjjrjnpiRUC1ydU7
EgIdncEYV8yHAbrWBlDpPvKQMpI7eihj74lI2xsEN/XXheCfrZ6o5IHhZP2A1k8LetnNAJ5YXNvS
dy7kmuhfElH4931umkfTJbWOXxl/uy6MX/CEJA/9WJIhwpEXyWxGSrnMNP/JXbru0c0xba77Lv3G
MlOcEAtPT6MOHJ9k0bzeGKqtvowzBEQwVPkuYZZ7W3RpfDKWWF0Y/dY3OPKtvYz7Drp4Wa9qzYxf
UtlHmKfR1Eos8IfR8bBRc3x7KX2y6ldN7xdbTkASospga7AFmMCqwR2YPfZJeqZPODznNn1CBnHl
Tc0M0QdQMrYXjAQuzZWlIeqZ09vBKTrnczSUqZhMV+nF4la9KC8jdRmFGZFLwqVaTgpqy13e0KJF
ODwWG3zr1S6pxuylbcvmTSE4MEJLZ4ywqtUC3o2jevbUG8Jfm95shHapNS3C4pIyh+gP/VYlQ3LS
HL0KDVHL3RA1w0qzSHbI5qS5Y9PMNoh5C4unRMUgZrz5WQOR+aSlGqKKwhNrJRd8S+TjnHJ3uhDU
7nLzD3m/k1yCtgI3Vn3nr7YTjDZo5jCfPXckCkwx+ZhiT9xrCSZzt8k4k0RmbgcKDgAEQYP2qY7J
Hzdxqr4VMprCYRnMswGLlGKf488JHcPwLpIoe6uEVjVhZIhuCOrKHtN7Ijy7baEsjr7aMiOgrW04
lk0833OhNNQl4ZCUWLCd2OKJfnWdcpdbmm49l1HUfh/MrKDQpo9Y3Zh2STYKZYIYDwSxOiapqoY7
k02HwH/NuVrTzniVO+9goC+/4g3Ea19O5Q4XuXVfLJa/S7UUz2w51B3IFYfMPJ52Ib2QqnOEiTAy
y1XL0uONzFM/2ZQV4O+uRiAvwDUSAd425BXR7ItA0aaCsZWH/WolRoXRGKfKMbf89imFch2gDb6m
wrpUbQQrfl+I+8YQY9rjDQrh8qsw5BUIgq8qmNlvwc+R93hbuuXygqqs/Z7QFTrik9M+uHT11kdj
CyYugt/MxsgywHdDOuTcl15zEl48n9oalPTK65diM4hBv6U3FrO6D2UxrgerSLGd1vKcDr5+qnWR
wY9GvrxyR+V9zbImp9eO6ehFIUnKQ88aObYj/8PqP9UXeDTWpz868q1Vfn01FkWvDJl4toYipfRL
64dqiLzbqBFxvtE862txDUof2ySwO5txCh3ObTYsNzlyBD5wmmKratHie+T1xePUT93G0mV8kIln
nGEoabRCmr6B0o9xeTNXS7efS2WGUkubDh5F3bxYgHp2GRvacwxdlsA6D48EV4ONrlmy/L3mABWO
Y93teFxjQBa9cSfbTEM9knfI2ydTI6anmzoQ9dM0w6cVkGIDexqWI2ApSgXq46+mUN6efmt8MIfp
szWGz6bVnnSKglWBeWdvGSC8vBpBs40OOqhF1T83Mo5vPF/6txkMhM8BsjgiF0JzTvS62B1Kjtor
TzNd4gdtg8ZoQ0bNMknts/VHLMtM2763phjbb9eXQDXtjJ1/T2oW6EPHHNhflyGl2CfmQp9XujXb
K4SJVmBHXBw0c4ry5Vk0GGQCjB9fSeeq8mDwwLdMkXs3JJ04dqzDgsuK1ljOW3o8hHYehk4t+2a0
kejg4NH5LWQ0acJeU6rkW6ebJ2ikMYr7Zgbv09OZi7d+eSVDeeMZsoH12nLpNx5b8YqOY0ckO31J
+k3WMztUYGuJWlZZNIuTZkxjwOkGeRMg5bUylmNSlergg7bAbKLkB/4KGnAlct9IUv1qUyYDS40d
7KYKAU7t9TwLmiH2LYfceAUYwkTHNbEtd7k5bZ1m0ba13v5wFsIkjHtTnlocohvdbtx97UIkXbHa
GQ8SANY3mhtXeVPmQUfTMsT7RntfRk1yZ5h0Cn2NgC/X6a1jFAHHzLgPZ2eu48DzarIoq74bg8W0
GcN6I3ds4h/qwX8dNct9Bgbq3ORzQ3iWtxg0a8tpLdh/b/rMsY7e0Dug9VP1OhhOdiDbrQw4IMjQ
nIYxSAcFeBGX6HEaPYBXna7NIeoV5nfEECUXd6ZOxnU+HBrXT7/FzcImXESEOAgGa4iSqydSS/NH
NJ7LvabF7jMT/JoiKY3KCGizskKPQIKgcDLDWttV5z17WlrQlS3Mh24mId6cUwz7dofDYGlbeB/4
Z5qxyYIrvaYKELJBYLCnMt2OnC4hSYHJJyVEH8nLElGy9hM75sg1D19YStFfOZogCsJH4k/exgIi
ibm0twRzq2S5aVO3v+8MYP0FB354ujRMUBROJiGDvhi1S1rM2UnVdXTjqRLOQw1TfhyFczvZldqN
uUGgl1qytRhaqqKWwJAmyuRdOtV3bWlZT8YUrarG/JLWzrtfgIgRtTNhSnQIlnUSaAVQtZ2gm4sj
TjSxi+NEv5d4eQNVWd5NOY/FMW3zxyrxTWgOQwJhwjQe3Ma2H/u8jvawjpZQU8MDLsGchdoZ7yGy
6Lu+EPlpYjcFOVuFbZzhgdGWGEQ3GZXISp2NWdJ3psVrHUHmgzVxZLfp27paMR55IxFXP+hxoRHR
XO6HonG3PZyDdZZ03zFFLB8z8A9LalPQz6ggJ7G4sHokjGNZ7nWzLkIFw23rJuBUiVTrau5wCwSx
tSSPXd9vFia0FiC6vcH0K8QF9M1GFnWIIXSfkR43kHhzm9hNjZW0oiMF8QEbWp3rGjjWzvRCU5yV
uEqtuhwQfSPafpNBZwDzybCZnABVHAg+xfiihX5WnYZU699KX3z0nhZve20y9nMFxa3zCufS601Q
t86tuXQ7jRzBVd3F9qFRyZlucM00gdzeJLvUmtC/JpLEbxfo8cocEdD50zAfaIk95T50A6m7AaMI
0rTwncYDYn3ouYe4ykDCN1PxYcGBB27ffFmW+NYwqCxWcVrXMUhzkOFM+0mBdzWxkYKiaBHp3jVn
ArNqX5WSsDBmWxw/XJLHJzxCCyWzg6ZtRfRgFXpGSczftaTAuj99IUPKgXuT22urdijjrxlrrLlr
3Y3zAcSR+FqXlf3gqLjCUktALKE7Gvw5e846hHIzTDoqi+RGaGnubCHeiLdmMLT4HQlbzuPZSPir
CIkfLRtkdTMO9N/yeQhznlsZUF2Hi0fM7IaRBc2NBmZjpNnRg5LgYlPSHf2t65l7hMTr2FPmjRIm
DJpqAPaxI+gkfYf0y67oZtxSJMLV2aOWLhlDSAKS/fc4jViIkdzDjFVAHQ9OSo1CcJoDJNH3s/zi
x2jP9wy4syLA231d4NLsthDg2pd8mgLsfXRJnQ6DeMx+6OgMFVhPfUet8ia9z8Yhf+g7sNIB60a1
tbKFLucYVWhVndRx32RV9O8zmWIfuZuTzmX7PcpQQAKrltoOOO5UbBZQZoGnZqPbZYLtvtD5qikI
BypG4DfaxdOaV1rHTZiZSHJXU+feuI6gqw+KBNIHTLmlODl6DaFMqrOVmfu2lO8JmkDe6HgW7O8x
ocIWiept1mkPtkEuBgCkKr4IDiRH7rjkLVKZesO1SChFrN+6M+wvMfXreDbh4g4qZd40g/rI/O1Q
+l+GeLgXanpFzkw0Mw8uT/xiqf2E9zH24g7NZFOffIDzgdNwo5cp7ccYuTiyG6O/Z++u2CFz+mZZ
IcuQUoBqtdNshJ/FMpSfwN8I3rOtlpg3LADQ0VadG1E32QNqT5QtUSD9dny4piw+xSRfryZs9Xdm
IdQpQ9KAH+KInQ5v2UT2ouEltC1a7Eyv1AyljuPMVdgeMR8OtdV9SY2MSJUGF/Vh6VokvgOcTA6/
KYNi1bHpln3MkpcEHj2DOYv93awb/Vqn3DFZf8r6pBeVeFBgaDho0VFNdXBaIMveWnAM23lgxaXb
OpFkKRq8j9PyOrtUbmXAcIteBykrpPE25es4GtaFWJgo3rSdNX+Reprvek7IR9vvnNdZLRB0FIM+
jkSLCOps9vXjhHIbWo3Lx4BCDA8rdsvobNEs+kZ9SiWyZNGJOImKZgWfH5+klrhGCO+meKKMS9d4
krb5fA2TN/SD7UMDT9ohfyo7tWt6OW5EOT532BL5BOMnRspbaXjujszqOeyXpg30GTzSWjSCrnem
IR1lyMi6kj51WHDRkEiqk4EbbVU4evO9WtKTVChKibzY9vUgmLLddIkMExPDaovWhpAdU8Ybfy5N
6nr0MKSoiPSr2ZtCImuU466k5nzVMeVubMdWe5GZ6gPGkY4SyuSGGDFIIoRV/vBQCMOEwG10WG6j
XNFeW9xbN/HKJ3NywOXAg0Vfq9uQWqsRMhfc/viSqPzUuT0niUGmN8xOGDqYZYGrxi/Kqwv8SgAs
x+V+mdIKGgZMibWZeOYOxh3sOGzpDBQQ6b9mrILfFqMxggp5zYODf4hO8STTg1hslizhYqrOGZwN
ZkTxVpsQwVNTUibhwt83Jmr8wBFjfho5t9wMcwTuvm+lzTwtmWYw/0XNw93pJiSOjo840Mz+OW9x
9HskUYSpM2Bf9IyMY5y5d1wSp9FSi61oOTFBYupMwgdIS0ga5ookzqjlAmCuzVLtk/AZLWhcAJ35
9YSL5j69R7FXnywfBHtNwuldtizOjkfHugOXtDzbiemGULUE5oWFUDhBXIG5tCYB3DVcLXJ9aZuZ
+S1KJ5tj2MBZOVKkeym+H1C23qZnVd46Vs7kv26uszEVGS8FLYabiDnQWuY+ySKp5dz3MKfgo9Xi
G0YSN1rRybuaGrLJWve20FYJRu6gSPpxTd/IWpPOQUYjjo7XJk3Eg8H9eEmkwa0UWx29hqW+F4i1
wBqZDiwkCzwliypNKYLodTBwdFDyOV2TVV8+pCjWt1jwuxcVsbbVusVIf6zQtq1mPeOKr0kF4FIq
g9lS7BL47NbJNxsl7Rs2kZRgd2BaDBS1wESqCBrFEoHn+kNg6rHDJ1XUAaFa8yHRsP2yag98O2Ot
vHdt1N4qb/6MB/y4wrfuuKHo19NBCsqiy+4SzSj7dX9NM1sjgC+nk78wvIaPNZJjWrNYJiTZtcOO
21pxXLRomo7E2O+Nq13YVXo7XzeegeB2vyAsT+OTRTSw+LfVYEQ74ZbNN5MIKouue+Ra3VkRQrGv
9Am7Qa6RatGNGQKapEujS0yD6IG7K33JK2m8jiYmBAduZhiTY7OJ6mg5O/D+gUBfI5eieWDwXBj6
K7rL7ilfTJpRXonfnLhKb580pgoQjsWffrx4axnpeeg7y/ygfBzMFXy3DbtDETpuA6FmwpcBqnYw
GcAYP6riPpiIMzngsy7WJgGxN2KOjb1GjmF73TOsYCGJbdOScnOiudLtF7w/73kcO896XjY7tgP/
nAq0J3wVa6NzwsKc+g/NV+Y+Hc3IAFIwOkWQGOktqLjpjnux4PBsN2+1M2TfLB9wZ0PU1wMe2wF8
HpWNBJIhr+qFNT1ieDMZf+b0RB4JiPIxDcArngJ96NoHYyrbk53XSpx0WCQ33WxgURHa2IeCqmqn
0oTp+ZLrd7OFT4RqoTR2vpEUoXQ69CkGsGPXz9zHaLDMUyJrjhyGS4umwCFiQULayLhlgOktxVPS
lMhHNORTS1sftVp7civt00LW+VhKTd3D2og2eMfT6/m1HgI7TZ918AQwcWL30Zry4R6YWr3OsstI
Y3VjQh1+zWunvROGNb1qUdKFGSKUg1WnXtC7Uf/KgvLq5IV1nLXrSWAs8xPR8OahKlp9W8RJeRcD
fAwiMeQfYAPajRpNPWjKIaUo0VkXEFftqALTOFDS7MiDcm1BVFHLt9V4y1sZqwYQ8ryY30pL4+TV
Sl1bFZyID1kq4nVlO3RhSbRbtw5c4VjCEVb2VRZRQeIerFjuS+nQ4XG6bWO5/Y0kdQrIuGG8Cr+A
y+LxrkoiJEvjQms1PQwLoE06tBm/1Z02NQFZ+7gvrDvpqjYsMb+BCay8Q2/QvMiq7yOdGWdityhw
e245MAO9mC2bfPcs0QO4G9UO+hKlqRe/eUnygULp06O3GsRMsNPIIEMZeZqCc7uVqv7MiVxfkSwF
TZN03fKKdMxne52Uw23cxLejWz9PPQsOIQrrqWAopBmzzsw4CXlYg96wgeyAbSkG+TC3xg61UODq
Q7Kbs6oIBDQRUozJE8QAzxDLg70iy5ZkF1PbLbq6KSwb0uh8ayt63bPhMA3iV+5ab8o2dhejRZZL
StnY99kXV87NRnPj7Oi5af4AK9x5FBW1Yb2kNL7L2tj+11LrnBAZ24cgLON3UnPsI8Wuvlm8ON9W
bdo+/dAy/t92i/y/lLnArYjm73/M1X8zeb58tt3/Wn1W8XvxV3Oo9efP/Tf9Tf9Dd7Aj2LrrXqMX
rrLzP30gnviDYZBF9pZvWDp/og79lw/E/cNEdK8jcxS+iWad//UvHwiptEwXTA+JIFJI1zb/Ex/I
36SGPkBO1I2WYOVyHSJuf1JTurYWqwLZ/LZJ+nwDForDFFyINapDoGbV/BtLuPFr0oPjk/iD3cF1
+UR8LuTn18vMiY0fHN32f1N3JjuSG1u2/ZWHmvPCSGMLVL2B0/sIj76fENFksDeSxp5fX8tVDyhV
SLiJC9TkDTRIpCR3Z2N27Jy91zZzIGuxlWe/bN7Y28EEGc2AfVyX0IBJn+PfokCbB0Kas8TpnxZC
cJAPWvIxpxc9/E50eZZU/lkhe/5eFqGotnAQODveD59D0LZYyOcSKIlVvHWckNfmaPgrjzgWq7OP
QbCwzhdSb6O0wFQ4g97vxb+orz5/B4npVwjLheng/PgOuU8a25T1/q5OQYVEeUszzEyrhz89oX/j
kPmbO27zUx0MEIGH9vn893/Sz3pcZJLtMn8nK2fv5CPCCC/dA1dgUA/x7TcXluf053V1IFNI7rhj
2TxI//PTtKVNgsT9YEcYh7udfLrMWV9bv/mUn5pgrhw2JqTc+Op5hq0fTxXGPrMZncjbQfLmZ+Co
QWLR3w1l+vkvXzyMV3AXkWo7GI1+fBBxbVzR8+MbpQIZqpF9A9xFAi3Vjczy38i2/+ZOBSbma+pR
2xGO+PFhU09sltfa3o4JhAgRVNorvJP5muN/ERL9tP/nv80634sf70Bw1sFLRP7wGvwf9yo1fXvR
XkyAk2HTbBmqgD0vEneFmbjYuxNgNapxt0k3Wnu46gx7RRl9wCxXKxzQzV2WI1LmWD6sZe5S2gmn
YSgv/WLtOMty01l1Wa/9RAXNoWf2GsqyZMik6yWBSTg2xM53i7nuHWY/UMfdW12W+vaf/0bzb95z
yJkuQHbBWvyX53EEVz86NPd2sUqsQ+YY/mEeHMEgzXk0ZrWtwQkflI6/PcmZGtST9TDGtv+bS/13
zyusTcsOcN45mJF+vBXZbCsH2tGuKOB/oV+7UnhoV2cX8r+olnfBfLDxICuSPsDLn/c0qRFRBlmA
KQdocDidY4Z1VZKKgv7gN5fWlT/18ucPs4T5h6VR4n38sbQ0pSkNz2q9nR1gnstBnQOjt6YbS7jT
nWvwIFgN2CHSGpH8dDOsOl80YeSqmuTRahr3ARPT3Qxopl+1vePe94xa352h8fejm3UFQ6J+vg/a
zr7suqG6gI9NaJpOZk6LZg+MsQCJETa9yZGnBH8ngtnf1yRmbkk6mXeIgiCfaSY80tHQpht8v+bK
iaEZwaLinBSjUDn1SeagyzUh+7ZJC2QMRt968Dh9RgTmvEPwLfF9B+NGFIhsZsRIKwbI3iFvOu+F
KYF9PVr88KW1W6xMsKUcZLdHX1jRycQsHuRkNxTMvQ6Jk+qwLU0kEFNfP9iIlF+sXtXvDG5Id0xI
ll4lYPhDLCgchNUwb1Wgin0quuzeEPQqMcIDWp68muk46mzEI6NsXuppiE50AKKnBOQJ/cbG/3TH
dsKtI+RrbmTPqrAYq+Hydy+yTsOq1vLKK5N1I9K9tI1yz6EV+RfQR+sOZg2He/RZ/lnP2F4vA81P
7NDurm10DsGbEDcivWmKFw29sPP57QguB2o2q9R8GfQBNzPN+/Px2op6Dy9mkyIYGIdflExck1Ei
90wwJVRFb141HUkPK0da/YEeTvtstmo4e7Zh1pVODXEvApf2RNk2c5Ajb+DRL0qbUZOgydJg7Nau
YxPr6pabqhERUUuxD+61Wdj6z8wFZmNZYVcgYWgn7K2YFpjyud9WO3D5AL8675GbE3nGvWURGojb
syFKvCa1hagzsOxXYBJiWPkg1a+HuBG0YYecz/F7gfCVxQO5q7ZnUmpyYiOe6A91xZOUhVoNiCw+
GyfjN3iRwxMfDFlLnAaFEBEOIw08SpxjCRargLT1vcRyRv2DvSFeiw4l0M63arQIWU4WiEVu+nFx
QZKS7oZlJ3KZeCYRDGlrocBZsR6UHzAfaJdxcIBYbuvmoIMSQ0iMYmSIxHRymdCnK4bYwa6qjEWH
HNghZ6joKu+neO/IiibSpEy+bzJqSZvLB86NXN/F02EwJ7iknb7tB7M5ImbQF3EHBFOqEXBaOm9B
wiUoUcm0SMmt2rZ8tz0IR9qSTRfsfUeU3N+pXMfuxPNRLLQRV0nRu1tAfubTAP7kQs7Nr8p0mk3a
Q2/XSdO8BVGAenKIaZUbJhYFYmmtMLcGOBPm4ow72j72uilyrj6Hn5PfM+ek05ccEkUGTwbGbSXb
tHyHrETOB6TZvS919EUn24mgeI7j7ZCJel1wi+9p04g9vbxiM85DsjMmdmFKUf1J/FV3i55y3gej
Ue50i1wNJr95djYbq9Iic2OgQJwW075gWpgh7OpHJEyZvRrqY+yk/kVb+QDmygXlXNvGPsS46DGe
B/ui0WZ8jWLOutC6C94BLcpHiA8E3cSxZFgX6Z6qXEd7CwLqPim7FBUM3BGHcdsxzc1h7dYUx6QF
JPgmQdr5tHV87Jkhu968Gvu+B5y+qBN2l3OAsz0u6wo1OMRwnTEHN4ostPusIoyCwls60E1kg4g1
85Z7q/HaU72AR5hSVlwB8D5km093TZNPN+1QjQdMkdFZuhyvoFIGjwS8L5tJzwZAW285xUH20ruB
u6uwppzzbQkpdW+iorwTpEUcyqR0D4CZcsQ52TpeyHQvGCNuK+mOv2CsdNYqrwHh864Z5ssUNPJk
F+1pjJJ27ZPWFU7o0ELLnk0UZ9KOOfYnWB0KL187RTVuKzvA+WR2HChMVKkkRwx3uBNUutW2R3e9
Y8SeKeObxjazWc95oEhadliY6L9XvMquKXam6eK1HCvzxEj9tk71pczQiHmmUYcLK/gOVu27WVXE
0/PLJYFlaRyDWLbJv2nJskvSxd5MoFKQOY3yqhn76E6JqNx45G9fkMx7squBkBrfYCQjXbJIxr55
I13TD5kpVaE7LzcuqpVtNjLFWbnT6L4oL5k2yPfmrddEYPR8ETP+tJUBG6SaVf1IXTbdwn+S+8KV
0U4jaAOUr5lq0AVamY0R3Cf83lcdjAMeh6lAula4IOlZzptsYh7eV97aa6oIzuys8wF1JleEGdzi
3RSEFUHwZvF6HuiQfgAJQTzVeIHuD3E2T/7WpcsYdu3yPVupYhDrkr7n9e8l3fcD/zusVz5GpczW
5HORErJu5+KOtX8tWHyueAmb3UJAW2jJIH/FD9gcLdS6uJ4XbFjziEqfVtc2TWk0my653fmoL/QS
kWpa2E+DlYp1HBiPEh0b4ctWc+MahE+0S5QhoElMBcbcHXly8xYjlmc397CS7r20bfYVosdV0C2C
LmaeHRkYoMNtegLWaC+xyveq2cFQEruhsaxdXBUuCTimsYk0XR3CUwuyU0rrhmjRdK3gOr9Wvt1u
GgRTERGuF8A7jdXUBtU3G1K6ydRY7BdXDI8xA2tmYJMz/tLF4tiItGixZbpdwDQEdPYKZ94ahl/t
/QK7wpi23xUZXMdpjMx7aQbNVov5JkUhdJwXhzFXIKceMboxPA15Hn+TzYMNhXtz3fizQEvb0Jhk
GHS3OAWDszL60kHTX5nKiLfQcdXRxZJLmnbW5/tpENMO4TVtTiaem64Utw3j35BoG5Cl/jBtlwjv
zB941CPjWEG3zBJbU/YdmqwMvOWU5rCPUzxNHejIMZxyBsK9E1Wf1mQVF+cZR7dVHVckcLNiF5Hs
eLCTykcq7l7kdv8yoyE9gUy7moqq/XLKur9k3F2vY7MAtONbV72s2k0QQeyX6Jp3pWiGQ+nMu7wy
nhQmzvwclR1vGhWpYxWV2SappxjMj1s+ToxjrwJvrHZEHU77CcGTmkv9aCNdWylGVHh8Bv3VqHFh
56YowKBfYWXp4xFSKWszDdv4yiPj9dYcFEpyUaNIA5yDaloAU6KRMdxMiX6uUUWgfO0vE2soQuQn
mwrZ/XpBZbEpekRY1QTnZSA8aoB6HhYWE++l9k7WwmTkLHu4pbBnjhln0Zo04RrVENiDVTmpJ1Rw
EDk9tRly8ancdN+P5FQVPcHMyESsvazgi/pgcdj7Jqx+qbPsCiR5feAR++dg7XHnOV2hKfWPWBCz
tUUSzJ546AHj07ohqWbNEWp9dnXuKOVRE8ZBjMYmi3bJQBiF5PORvjtAPZ3oxStdgvgEb/OIf37J
ln1XN49zB0GrHeZjZ/RPfmYNNwlTDC7ta0D6F9WmgbWherJkflKpex8P7FB0ia8BlvyKc4z0WBSa
FJmeSOOHzu0TppX1sXa8y9QxTwbYjhDjbntZaONS8wQRFxjku2iU/mc1edk2toCIM6gm8H3YSXxh
z4v8ohVXbH2skqE5ZmWIqaBY9Q7qD79s0wcAZDigW/WoF/8JZSn/NO95Hb1NFYNbs3jFXd5dgJSC
VVboDCFg8phYwR7Z1wNa81fyoA51h9sTB9SVdHO+u0U2lFsP46YfZmLPMhhrltFnTGvpXyRMSJSC
s8145C7jrTqgRifeXhxc/NiGjzzbOLt9m4HJY5ZEe9e0hmsVxM71XHvtr64oAppmziGPjPIYIGbd
DtG47Mox+sjxzIQux/2HDvQyq3EkeGUNx/1MmHlsy9YOYxi+Wx2I4jjnhUCgC0SKUsptNpiavDDB
9MCwGQ+ab9J0D5Q6WbaeQnyu1Cp1RNB9OdpI4DkitGOac6o3qGH4wZlFqPp0JiiQUqtIjOB+c25l
Tmd498yprm05pqFr6behXBjjU+crl+qzzK1+hctvZda4bBoZ3CWLPGG2eEbNRgBkZK8wUvQh/HQB
LKPQhyRZajZ99SgAgoeayb2F0PAlM5mymB5g4rT68Az72S1ERyAEe/Zct9w0nT/VluxvZuC2eGJx
GM6OU+yhN5h7e0H5WkfJvKqbNntPhx6tGvNClpQqO3rkDOG7bgxyJEdqW0+/KbMfdqSC8EsxkSIA
Ga4dE4lyUkrUk7Lov705kddpNVHdubLYzkJUWyOYuvWci5PizLLNOP8caeRTHLlV6Fj6RiMsW6Fr
bl6S2nB2CufJjhbLfdPH1Taqm9AZ4iuoG91122CJnVg7NnYQuaeKvCqK/rOqLzV1QxosDD2dTvkW
0ntD9Y/0NicdguAwsSXeUWxQ3xL1N7rTAwJLji6qppbE+LGNK6/6nPhRR4xLTCgnbqll9vXeSox+
x34r0Ckk4hBjlTyWzR4KWLZhcGmdxNwUhJT3GXJq337C9eo+EQrwi2R6a21ZatglhRTPxVAgSiPP
8r6uB/0x8mzfdNp3T3MqCZ+W0tjVXUL+UDmRgInz6Mrpz9kTtHHWXpJ4K9GkKNhHqnmMDybhOKIi
GKGPGTIJM+UxbOnxhYVsS4Gws+7R/RAAMAnSehpKxZiO12cUJ2qTNhC/Ek0p1HFE3gUZAOVpzqiV
iJbcA5h21plCC4p7dH7tl3nNgYlJJ6/vVqDXOUQ2pqQxc8a1Bkl3k6LPplrM6yN2omGtWvc2oREV
DiV3fAH0vidil+EUvZScsR7zZ6tNT/ak9SETxUYF47QNeNE5S5X6ogLjsMGaSF3pyPKEI5gCVwE9
cnITafgSwWRYEDL0k+XuGHY7F3wO0hMwhrvFsYZ9hBfmGPlBRM+FZAuZUs1zALsfW0u+5SozQ3fq
vqZAji9mHr8p7FunZkoiUPLLF8dxfReMDQypmKCCEP1fuzVzckEN0T5alvPMxzJZ1sEhcXt70yaU
w609zyGOawcVCXMobpROrixh0BtSupVkvQp6QaVh0nUkliL2kYAqHKFbhAZoezj02c99rE3Q/1X9
PGRs01FOjLyvevQ9ScXZas5AoNOrUI+1MQahDpL6PcsTeQehXtxYDfrYZOZouHKXVJOhFnw0RRnc
0Y8jWNCQKBFs6BIj9IGwCzyMZXXvXeLl15eqIlbSDab8MEwkatQNrKkGyf/OYDYZ1q2vmPKb6XFO
5oWDma7IbjQrcORqeRtbW+xj0tRfELjCjESZT4fD/fBAs1McBHPIgIBMjlLW14VkWJoPc3pJwjoJ
jIHMDjx+twDHakxSKm72UyyTy3hQGTGXVXpBYBYKXyOno3pRTGfovd3L4XbOhP0146EjUQUE4N5Y
8pn0TfhIoXQX78Vk7J9vEF5NzkbjpvmueNI8VKdzVl8mcTc/LCVyBvQNho42PsHuNshKXbyMrtNv
jHnkuLd0y4OwYgLFhoItckYQyejknnQSFs5A558l2R/bzDfR009TvBHKJbWtrZ3HKFcXeTdc+aWp
j8Q84jrK2UB4YYvlBD0/2GQeWJOV7S1tv0oUFKUOQPMTH6Qfy0JVL/BH5LVZkTWpunxLmJh36RAm
ty0II2Wt8zv1WmNnPHZOaW0W26vmtV010Z7YsuFxBMd5n0dD85Dm0j6JMgDcaWAxFdjXMHhDoQyB
wxd7sw6Ar3de2uMgiZg/IyZgYSwFm7BRwVNeQXocwtgbjU3qVWgo8ZGho+n6aNt4MQ31ucnJn8vZ
EVZe3yNfcpu2AMc/1u9kk1nO+Z7kDx6L0BW2j/4XGQ0GnCxOlKArAFVfsokn+Ta19F3ktCxh+R0J
7Vj9hwTTN01MhPIiPo1Of2OD2AIhzfdpo4HA5MG4ouvuwZ8aEWVFrL4ME7aGM0I9zOtm58FPqVNU
+D0GnMAw2jXSVxzrQ9DkJyfGHJQ37ZPXpFmyTnJpcEqo3XeX89Q+GHwr1BpK7BjA6sYj1t9xroxY
BEq0dInhbqam5lt1ycs4swVaDuBIw8zJIMauh8LJPihsGYyuxydC3/f4AMYd7VoTSmwkbgjraDdI
2WZg95ApVMcsHW9mc5R+eud2yGqrYThGNqlVIQ+KSUBoUm7o6vQnr82sj6lCEr8us5Jgckmc867T
YkBLJeruwvZ0v/M8h2iRWAv/y82GYNfPVv1M+6O+Jfe6u4vJ2X3xAz8jLRovRUHrbmsO2rumliN4
h6yFbcnbt0Y086tLYr0PFnO6dhCyoqwKiuiDHiwVvk3JdaH+CG62WfMICWo9z9v2uTJyYGkNCXh5
FXTdN3JsE5CaSezb2h0h8BABr8AatLIOHtlLUeSi16Gb1fqG2DM5cg/o0/Vy6AKwHhTegrGqT1I8
EfYlVIM8e8xdkCQmcbiXbYycOBLnqUuUGm8zGuKpwP1Y4Ldn9R/bOwdL766sTXEGN3icZzDSpXFL
V8/xPBKoA+pZ0BxTYxXXdc5SnViCiCmwA0oTiEEm0TWQ6XXXZu1qlNmGUxBaU6K5kTo+qm4KHhU+
U7beeCYukTi+cu2ZywtGrOelJQkedJV1zlYhHyZHIFLDFqjmND3GFX0hhjrEDqTGE9amdB2k9C9p
vedhmizpEePamig9e9tVnLya2Mn2Pu6RbYthkOZLouWBKhbVRqoxAG9Fx864qv4INHdgPKlQ++Rj
2u3Yx5hPkn5ZMVkxrqoWp9BWGNCNV3Q1knuY6s4FhV91sDK32nRpUt+7w4yT0etcVJqIOphU0/TA
6Lr0VnfTSmWbrF/SfSB4EFFoHnOQ1JxYqrWEenc0wBx1CODmaZv7+HgJu9b4xTz3hd+1bLsZkDrD
Cqd6ksvQyfOppbiJRFzRvFka+TVbDYWvURvQzQNlWhhomvrRx4SJCnA4t5FzGclv281JDh1938DT
qgq2OHomz86Uey/dnHiXOAOrU4FM4I7hp3dwLWwVwonjeu06BoiN2LDHFk5OG7wOs19RzJCUdBDs
coLnW6S01Fwad8jAeb+yoVLN2jDtMxPXlo/EJomnSGT1d+4pACld0EI/aYTFmKHJxAKD0c6/GqT/
h2iapz1kmBS5oBPFRJEbLdtO5b7Nnu1dO3VWfBQkANA1jePrfqrsl96QAyfkPi7fM6zPx7q0+bMa
4UwAZubQRBwJ5qMAxweaZ8evz4Rl872tY2LKdAeJrsVgdkM4KB0Jv2nx2C82/d3E2FpJhFCrDbrv
SlnVE4Ok6LmMy+rV4P3fGC1XnsQqlR9cqsn9rNLlOSJz6kXFFl0q1FXdq6UN951OsP0GwLYNB6gZ
20jifCEDg8VZDt5G8Ygca8MG8YrPhijHefq2Fh+vDb2bUAnwBm3r22U4I+F5MpwyOchJzCc9jsFr
Zlp5KDxsl2L206NLq9llltHVxOnq6J2kegyPLWkXr77qIvKLKpfCeimQLVMEEl1HzNE2HpwH9i71
a1B9dQNDQOwYOBhy5TikhFHqEa6ZG29YrgUpPUgp6N+IaD2Y5yjvmNhstBwkWrPqNxtZ1eUNI7OO
k15Mz4scNgoTZZVnYdSIVi0nco2L49CItK02OwMPioM9zmc3XtIdsUTUXxmFWoPVuZPgB0zwOoCO
0+IBF50Q6w7V+IkFg6w/O+XOgTvW1Y6j8mSFg9Vwkq5KJythORU5tTa01U8TGPgtTevxBntnc+8M
XvXLafripITKjwuO8e/AdvxThLPiMgY7gcgU492303dIw6x8tFfGUPWvZyvkS6Z1660K6Wk8XmkD
snsebTtazUq6ex7VYI0c235oHcL1Vme0R4oTvBV3hu7spxhf8JeK9ZOJKTxULQXJMNcL/sYiBtwl
oVDdLP04v5dtgGlR0z/tz14YVhja78u+7WjtOXicyy1HAS5yXw/UF4ZbL+KYJY1drpPOhD+opyi9
mqcO6aXD5JU1Ilb+VsZJd5Fk7GEEIzjddlwaHp1SYSUNLST6O+LrGEbX7C+nAQYDoyvVW1ei/yMr
qevm0HG9+L3XdQQOQ7cvtjnX2Rrzf3LAM1zdJdwo8n391n5sGRLOG0Fq8xeVkU0EUFrOnyg2Rxos
RQ2FtfbI/A6ZGs/kJI8gv3YR2RUsELoFPIXT0H3rqwAfUE3ZTxS2HB/d7ryzBe4I9cmgc28oMyDT
eP7QOl9WTI9HwnVkxXtCicQvYKBgok0mikKce9kTsxzvlTCm4kvHY0TbsiN53J2Ri5jmpdPRxmQv
sLW7Y3O1k7VHF9tapY5m6CH5iwezGwYk0bNtqk0dnzlevelV3cZOUtpnrZl9Rq1dHDw7Pacdxp0w
1544o1KKqPnUM8FL4WSblACMb+YL9L+Ev434E+DCs31kMQe4EoJIvtdFLr+yohMXs4ZAjox8Ptsh
SpwyOXmURUa2tFswCOKRVAcSzxmWAbgJbuBxYwXRds9u0kbt55LVpKzUREQ9Z15SrseBiqJK6m85
mAE+Jzs4wuAIbsZFAl/iZ7fHWbf6NM+9sWZeyzl/zre2i/zTYOK343xTJWtOzlDn/YFY8wAz603i
O6SIV+nOipv4ISlLCUenNaZ9VprJsGV2D1mmtd+dSsx3hpvZn+RLdStTicvZMquv3pHZo/SSQuyX
sQpoANvNCxYVdWnElXlVgAG7iw3rd2KMv8peAkHegWTjBpRm22exxp8EUUkuzsr+xj+f6xmgcmq+
8dwKU1pXp+zbVKrXWLKyRzEMbKX/XDRh/1Xjw4f7LpNQKMmIb35ofBbLAHUAqGg3u3F3Hbi13g+6
ZZIgGN1LUGYQDhO2Vphjw9e4sKXovi+39UByU8+dzesWRapf0vDE7YJyniGTmly5HanimTlb5o2K
R0lrpnQ94r1KZ9lr166Oo50BjG1TjLMD4wqH/qBErVWE/ZgvrCtUwez1Ba5nIBG7koiYVYpCaE3+
NG4ujXpVjA7m7jMmapzNmyZ1PzNV2aHhDd2+OXtNwcl7WD2Ts1xq8uVvLp31VylhENC3taWUFh1C
74fapORR4vLZVOzoKDk2iBvbhpceIqI9KBPZ0jijz0BBzq409/NF2vbzNig2VAFnncFoQeyLAy8s
kwHHeF+6myyQwwHiaBJWk0FuZ89xt8gpgGWW7VWWe78R55zFpD8UV0HgMNSyz6xvNDpn9dyfHj0I
XFE9BDrYCV3jrlXBsEB7WIAlL0Z3R76Dux7YnEOAq8nRFKL/xdSrP2hxVuzRdHNMzN9WO5IQrdBu
/ObZ/LsvB3qZ59ILUKf+uL4xfTzXdMtgl4OwZSeXcXApCLT7zceck07+chEgsIrzK8DSbv74nJqh
sd1GdbBjBAr3erA8Y49dr19PU+F+WJzfWSNBZykzUsT6DO5dShEKfWds8gt0O8E16K4c6QwvS+2o
8rqTPdb5PFqMjZ2Kh7rL26d/fmn+QgRmvRam4wjkk7ZP/+eHVLMpmoV+BM/e0OJUWkENctB60yDM
ohwbGceQpyAHi5yChgFgCU4Q5X0yFMlxJhtxjaBh/sIuPf1XeNX/tgT7lH5quLnf3b+f/8+fFcVR
yqb/f//9f/zp/yOhthnwmP7pFv5FqH16/0rm9/9zo9+/frXJn7Xa/+8//S+ttm/9A2Gs7fIcIqBA
X418EAlG9x//5tnnDG/uOsxmywfR/99Sbfcff+T3+IHNamR6AV+krfou+Y9/s8x/CLj3qFJZWx2E
1v6/ItU2CSL7+aqAY+Sdo23qgmOWzo9XJTUZDFABttup6BNmajpOdpCfkmuCJsRT4nTms09HAu/n
4hWXKWwy8+grbDn+mGb3cAHTa90gW1o142yDZcuDh0V1Qb2LqthyLyN4pMkTgoVoRuFT+U9DlDHi
rC1rPRlSrFrBZN6W06NHuwkccD9c10o8LUS+AKBR40Pq1OVDvCjFXu7Ja41gbm/ZtX90CRgGVlv2
NyX6AvRknjNVNNa6ErJsYixhZ81MUpy5xZ/aqeWCGIQRr0rvz7cBKMN5BRW6qI6Wbu7Y3srlbgja
Sh7O1v77WvjY72iBD/eo6crguNijSR6HKGymr7aVDAesS0Ozkiy3X0zOezp7jH+pdOiWdJf9pILg
OEQWhHXKeEvfsg7VXwgSqGViOr0DlWQcfIEjmT4WE/XH3mJEXm46j4QX4FWGiwE7gFhgcMQur5Fe
qzMGxhm+iRvtqquJgJq3wurNh8q1zkVk5N+iU3GYpGe0xZlkcPZLaoHC3Hc/eFnt4SBd3tpVE+kG
T2/ickJOJhLDsSSiu81iAIpEvnB6IwjkAeJO+toXdvzVA02lWGu9qxKMrLdp0RltogQJa8ikfAQM
bHU7FUcjajhHlzuuCgS3zqF9X7QNGqwmrZc9hqExjOE6XsrCKPO3hYfjjpxKgwaoUOJoaJ8QPqOw
wm6JqdXraE4Qr0rMNHVf6lURu8m6l4yLHBvCFLKI0TsaVLaXtso/QfYgfFBNHq/TsupDMu+ye1pt
8aqdl3wlCn53D2EhzIzFTMLYnqp33Nm0hNNefsdF6T/buuQhN0Wby7ek9mBZ1gXU/X76kGYlgOcM
xj6bsCjRDoGGRYBgQnZ6kF64XXlXyywl01onl44zQ2n1nOBV6yI9xUgpGNvMS7JDy+l/arRutOWE
UbwArup7Bq4O9h03jac4RN1bUgiRu55TiBeTT3Q3aafHVtFn9/ylwYdZxO3lGNHMypS688Hjb9LK
tJudnaFlqmXwUNj28Ir6SIWCObAIg9F3knAY2pycjCry5R5t0PLOcb9PnntRJSm6EPIJ0SIQ1L6a
TAPpivCYgiHtWmjoV6Ugb4/jOd2FmsbwC8PXCd+5GXcVQipvmC4bIqY5nuZnwbXwLZls7dxF/Erg
lUm+Ymp6q9rV7qtcPE3jzI89I9pFZW8/n40axhUs1URvUydN+i0DOxrN9nkTDHN3lM52nCc8URnU
jnzFbBGA3QpQkZrAKOOwPkUD/NrQpOODGTTg37pL/JE43dmLzPG54+nyV8Ir8mkbxShcwnRMBDv/
fGbqQoSo9l2Sdg9kEDsHKpa4uc85PePUxZCY/Ro5RV8OqEJ4sQnmUasZivkTrlV8aXaV5VAOu0CT
aBbpGmtXYyANcryi5UFaFIpjQAEFHA8zQkC3FN86wMBVunKMN6BG8vbAk4mQpk4tDxSdtm/1kKor
BbT6yzUmZe3BvAfpEQ+t/qDq1GgB6VOvo8SZBhy7QcoiMVmPQCnNR87oCzOGnC58kduoLQV04zDx
ay/0oGWm4QI2nALVYWC8ypMlwQw8d15Lcds3FRQNjNRmWkcGfymhCRZTrjRjPz2+DlSzUJwd9Vxx
cgWXQHl+1Y9WzhBOBtNK1/W0YR2KjTXqoxHdQDeeaPQHNxEKbQCAWRJsISlNtwAMGEglyrqDgAg4
b+wcVHa5iqtD1CCABEgD34NpdnrRdSMzCEM3D6ay5DPRtuPW1HJeLSpwD+h8cF6XbJHlZjKE+Jhi
VC/SYB5/znCOF+YRS78Tcx9c1lVnhMqArU3zuWTiY6saWG7Vv4MZnt7S0WRiDJH04PYDgVd6iO7Y
LVN/15he+1CZ2fTRdKn9ZQXm+DDqcsRKre7hRjBvG2ngtptkqO6z3p4yJDVJfUS9yMrrm168N8tG
rst2YBSjVJaGjt1BXqJOIyrNJ0SVw3Thvsae4rb2rWovcnf2vwO6QlDiOPrAcEYy2nUwxb3SiOFl
CmvcC6tH8T0UPi74otozlak2WmfjldM2CBuaqjOz7QwrnMU1Nn/VVWpcIjGT8E1UbNaXcynBjbR6
qR6bYmSqB5SRvUsNNQEUdj9QHTOlYxbqMzybBSxZ+Jj27dDP8pQ1eXCtNO2rszjuk61ZXy6wxV6z
gWHxOYoX2cyUxxclXBO+y8xC5chJ35WpxZ87hO7XfJfuDTGzeMqZVULtGavlzjp3e1Jnrrt15NL0
8LJfaK+KR4yg2WaMyrS74u6pV7GIZT05HT3n/2TvTJYsRbYs+yspNScEUFBgUJPbd9a3bhPEzNwd
lB5Uab8+140MKYmMlHopOc9JDN4LDze7jaLn7L3X7oyPku0BCmS7NwQkQvCnh7fcXAgFRVX5Pjsg
N9rIUiAranwpKGVg7KJ64PsWkE53bCUfbLQJ7D59ND84vbU0T5UurJPr1d2H61R8wBKvZ0KN67YM
N2NXExoOpTZfNM14H2z7qTwoIimOflrl7/WYsEKePYPub2de9YXT3nzH4hruxDBPfZ/WMfd7wulR
toPaETxF3qxReP0iODUhKIhV7Nf8c/5Twee/xmFmW0EwYOFSFWaNlv8zj43/4GUu5o1RczLz5jqv
k6UrszWGjRuCFqWFDRczqDv+pPbzMprfWCwBJdAUzRNMpP1vH0bBsaAw4jLKLjiBjGke8rpGOtOU
xEKQKIbspajaap+2pT6rFEKrLWN5ijr0yBUFa8Vb5hQ4AyLJyLhmYzoAjCKmQcdhyv/JqgVvdpeV
Ots1s1g+W5oFvO2f/Fg1W/G30VOAhK+HijB66CEvuJiroeNb+L954+nfc/njqC9lU8HWCnR11wKB
euRiCrpYJS48CxWiKJASWPiwWjHQ8CirPyICAnzfsI9je1hYu8T5wP7Bb5srE1Qm4H666jPHiHP2
UEQ/Rd/rLfSNK16RvpxzUreOv2ocP6dvGepuwpkJsDm06zcTJu33YteYbrC++bdADAZ8nbRZPqb1
PF06LMB0YPT8bF0HK55y1kGtx0aRA2px4W9dL6nvOfXnDbI4kQ8uOygvLJGTFwpfrucODnxPu2AI
mJbx53U4rvLNXGcQSsQ0tx+hynjUhNTC3yH7wFxr+qn/NKb2t0Ga6Xpd0jtwJ1B2PRh3pZMDgPTs
67IymG5M59D8pkN7eUkWEz2T28/DNZPAcgsDycYYMVVAyYPJe7cjf0if8qmP7vF1kerngAl/Gu6W
uC9Z4cU7zZOZhdDsn9ICOy/7IBPiCBQWrv0gRfFOeM0OtorgMhvjQblwuuCB5T+snLAaYXDw1NlQ
id5DPzPqScxueD/OCfe21G/1Q+Eaf9jZ0eJrriQW4tDaDJKOe0KlT4OkaQROIAZg3PnznS9ajAHJ
JB7bhoP6gM0roSMJH9rWHyAjcuJRbFFoGFpzmP1CE4G6VKb+C/2LtbPTtiUfbaTxj3rJArWOUvaN
snUR6sbZRKcUhOuPPBiW+9LurK86LLMnG/IJRgltyjN5muA3qpRqLksC3Ga1aL/8KbzJvC7jhNy8
FMM5aPxcbbwgtTMUliGrdjLt5nmjWDAhVbelPBAIsl5kgltsW+hG722DD7BMO5bas7KxQvuN2LKA
AoFeuQAUiFmMgBOLYX5bQmRzkFfNzL8btAFRc4UGSAvAxdQQjzYkNLrtWCXqPCXaPsKoeJ9soLdx
UqvNouaeH8TFH15DeuPR1JymlApCaj44ebzEe1BjYLb+7CbJSs1gyGwOr5Ww0le2nOHK61wcTeAv
V66Ofteo61qK7jhhr962SMg7oH7TPhzTmrjjHP+KrUbfeW7N+TdHVoa8wHRoGW9flyYF45F61FOy
s7ql3aO+n6A4HduswQ40W9UBjH9+bpOg/x6JDD0E1oynPaYngLtLUD97PPt2Mhz1ASdX8sF1RmNc
Th9VxdGse37QeYFVwsoHmWSo43PjD2rfwGJGYsLp2bsJT2oLF+moxm+mB3N06jAn0hCUOSr0aH7m
LRWR22wswquVMvzIWpelOIlGcxr5gMAmn3GOt67hsojfO9L58LmE7U/YZtytCi++Pk6ZxpoUK56c
u+404zQFa5okuyFNmWrVLOwbXBrVNoWLBVrOGiChUnepiL88oJeBHminqTvLNjcXu0kpWaXWAhOl
39l4BnxIBjhOLqKOn/nYP0gvOQ9Tj+w7evdeQCI79IsFHY4dk3bGaMXbiaqZJ6S2geOlN6llWAhm
c1+81mJK36CiRGumT9nzgG1fpG2mT9Xg75KL66qVLU12M6OOHSTq5LGOSaLu7Ul7HG/ZtPxgbX3H
grm7y3FD7WNtDr0jOm6AfVUxp4kee1hHPi33/Xc918NXs+ibMi3asy4yvMKOjWqn6CT7cqPY/kq4
bkALn+od69jwhoveciZkqq9lq/1TmfJ3C3ythK/cftcWCaULXmf5x3Ip3dtaBuMzEKthM2sidKu+
sMyPNg79k8H4uq1KTMBmFgDsIVrviiiYzn4Uj09xAgoLx4O9G9nksfuW3k5YjnzDVBbR7AbOc9gM
3bBQuLKE9wWfxnZbDi1x6Lp3SqxdLch4fBeVAToT4IOAHpyC5cI8sjKWaD4M1hIUN4SR30ERm+A5
SMg5rx23qphMDPhtcO7qZ+dao1jnQCIP2aKqjynpWE/0wqVoCexUk9yXWYNGroaa63de3kO3cT+u
S9g7NyucnzqzameVewUAuob34dgz3ewkwqiN62ZSr3k7jZiCw8ZVOCZ1VeEPa0MUKmka9tjt8j6k
jX8M2AAdp167zAuwXe6dvHAlUbhi+Ex8y8E2DhB05Q0TwGxB51a5hohnPTl6RvIdB2/N86V5SovA
fLrQllaWdsqD66uPLqvTs9DaAN3uk3xjj+xZmOsKPDlx7T+3wWxoDl6Ee5NMs6PXourgFLvaXXDl
QAi2dmKyMmx8Y1mFr1mrXHuPChkJNKziemWEwTE2OwWkkhfCRFg00FRBMWHbsX839tTfhosXv9lT
CVAonUWMId8E2bsC6HFig1NRsZq1QrHSmoqTFWQCb3ZslicKaAd5wUdq9LlOJ9rTFkKlWzVakEzZ
SuyNCH5EZYsbrWV8Qxi0saTNi4KGSaJ/uWHo7D6iiicWiR3lEzWktYTRzHpuQsi5llz0miukgH9X
Dx985VR3y5EvSXz1ZXZHiZ4HD7YP39jMwKHhecRNusHZixfu1o+a9tvrEth4ikriy0TCdedEafET
bp8FEZZ8BhAujMsdhhAxsduJ6HvhxsfCYCUIJpi1bEbf2XSqGW+yHMcrY2GfsI8oWg3OcsKZvuFc
J6fWNAld3ULXAM2BQPnlSiEBcx3O0vlqm6Ja6aCZxLIdJoUQ7T8AetTlvoEj2DX9Oz0S16uyrrHe
KlDGzznrQH8ds7G8qxhf+F/LjsOdoH4iVzync3lq/dL7TCxN31SfJtM6H9EBHItH1Bz4GOUwWE+n
MWqudbxO8walJ3wHgUfrdtKl1n0dFmJeaw/FeT0KPe8oqeMKq6BKHrmJA0xeGqrJKRbSjHeYTtp1
k5kGNn0aJh9eOzf7SvbytrjWiTB0lYTO4JcFQDBC/1uy/7A2mVvkZ+kVOf4h7jzvmbbAnzkS4HXW
SnFfohUcipLuLD7BoniswJ4dxli0JME6Zo81iVtMWQ7tDBcncxKalNuSL0kJsQcQVVl3EB/c0hpw
6Ji4bI5ZhIVt25dOts+HgCaEuIinH4NkwOI3CTVeuQAiqOyniN86kAvMtNwsOPAieHIrQqnxJzWX
znMYhOmw9UwouSfkiThLPcDySfwh+3SpHGdvoSbL2cF1sq11OXimO0VBv7xlVX9FgpWZDIFvT4GP
GGpPybtSRu/LypUnFiKB2lWhqPZsa4ufVVu6N1U0R9mqyHvRr0qNQeJOYbl+bSM/e2tHmxKrfiav
uhqXsJbrHAF/5iPWE3lCeKxgNBFPRP0PW4o6hiR6LlXHND+5HD+zdLKveB5pQu9dt3UvnBPojInt
NHxAAYw5x3ACiIoBLhrEeSyHftnQOhV8dxRcvxTSTRnG0EDLVe6y0lspE8BVTCW7R2YBnHg5IFKQ
7rUjks8pgAE6uR27UlrNw9tsUlceFOcnB3YGNmVVcv4vm7yiP2XjV2bBI4tffVjJtG9tYEBDc0vt
w0TUd86nH5KU52YJ2v4H36TOvXToefsEglR/aciC+NcEhIg2ltDJT2KVWbojJpFdHaCV1a55LHGu
TNVUlC+ZGLzTEtUEFu2eKDaGfEjOGECikawBESLLvXLphsaeL3NlkY5lirQSfHgTtUjk7oprYYha
HlwCg80+5GbUMTJFmgQ43/ktcZv4Zpywpq47QxoALAxukpGuaQ5UOzLgijk7SUGXdFnVo91fZspK
27V11cVoLaICZ012gGWSDqgoXS1pFN7qxXC7L3iyMYJJPPpxdk28hJgZSYSGCfYWe0xYFs01P3Bi
TTq+oajJj3dF6fwecit87MLAYfOYSbnyINZOsOky7C80GBPVsYqmg8DLsUmgxLTWQ8KoEb66apm3
iYTMRIeHaXm4OFRTMdZ76jcBlPmj4ELmY6CH0McW16t4jan+ScdAPeawzQ5BiICwS/MpeG1U35xh
0iSvWZlyk8aIl90XbfHeWCLe1ioI8mPGQ2Qb4/tbJa0Z4k0/kQhF0LF+1qqZn7MiwlKR1qQMVgHH
7nwueBSS3CfHjhSPEwAl+7rLJhD9zWWu+7KzsHxZqIEgZ9YAAmBYS0+Wg9i0NvX1NzJxL1ZCSpdD
tfB+OVY7kreeBTHkpD2z0vEIS2AK1vbs9hurrIWzWoJxOeBLTB6B4jeP8YJdJM1yR+FbStynrtWc
2ThhzHMeus50Ttu+2S3sV5LdMgYDRFKw2axlSOQvuxibuTqEfHwzvkag0hDW05GAtVPkM3xWZ1gu
jYCUe9BEFJBnUkCaMAFc54jx8AnDEl6WyZk/sd9RLeRRNmJTcgbvuRi/EWRwgcGLe+dONlFel2ep
fMoZTYjH5SEpnk4mzx3WimfuosmytvFMWWsbKQowQ962bzKw69/4q7mLio49wDrUdvkL21mYr0OR
FZtKTiz72161kL4nAZuSg54bZSfL/Z+i4//qs/9NoToGjWs17f8fpPX8Wari324/f/Z/12b/+mN/
abP2H4Imdb5ukY/f+m8crUD+4SLYorL+SdFCO/x/4qwj/qAqFKPuVakPoB4h1P8lzoZos1fWk/Rw
s/Kxs+X/RJz9p4kB/9CVPwS1ib/NxVbzn50cHYuWXk6y26qkuXfikq291X5g+07QYg1Tcn7y9LQc
+qut+W+v1P1/AHr+DXz4PQtDo//v/5Hin1CbEMSLhBPGayJQjeVVNv6bjYSnNzGsoClIgVvsp677
MsukRGwmzYDfBwbSaeZelIZj0GMTYrvgkA2dyW1iFMMun7Lq4SmFvnk7+CFkx2XyCSgvqAW+Eqe2
ozpGdTq6EUqHuBcAFdJISY7lgI9+g5wSPHAF9/ObpqRCqJXyGZI9C5DE5T8YLKzLlgl1yaNlxt70
Ut8kqiSHpnID5tcsO3LpDVmZQsMh8Rbr2bFbbgUNi++Hbk7cixtq6zlYiPFRyBHdjYKrcBCQ10hy
u9orJveXTLWsKgMW40gAiKWF7PfcGfxzxEm695UC/O95Hu2BHfCKlcu2Kz94AZeIAL65xsys+vHI
sFeLcxtbbbPHsR3vExWRZrWAgqxryIEf4TXLBXKicR/BcifNWpfRlW9u8appMR+Aa+mLIQoFs54C
wQeG3+FXGc/2D1o/NEAPClTmNXoTfzRyx/GdDTRhcouZ56kS+g0B12ex6SLsuuYcVt6ZbGVzoDlQ
YwwL1T5rrQ/Z29GNjYQhN9gZ21XRsyFZ5SS0UTgzMYGjLafptm/ahTcrz89DOKH1pjLfu2EC9yFr
w/pS4Ug7pgX9KYKSqmdqwTIqZkdU2a4neYkctl163m7t5PZnUUmb9F5DED8KymmfW9EdHe3jJaKL
YJc3XXMjrJz9PtVMK38kIBlYOjw4XMS3Ed8cfzOZ3rnMCHrNmgsYttaMOoxdYxW8/XQ07aIePSMJ
QqRZC4bG4LnLBgqnfpOUF7+B/7ZvGhIq3ZT459BpGQqvn3OTkK5ocYndiLmLngdZK7KVvdmMmhS4
YJnByjBqfJ7GKW1iXJyfA5f2uKutOX8KEw1TcvClD1uBnZZON9BCCehorcaPLOyFs2vQNWxeYhs/
e64HxbfFGX3ckMtSypUYXW/YlUott2EViK/Ki82jLSqiDAHEov0MdfYJ/13wCxG9ewpGHb0Yo6kf
mtPe+uDaMV1UX3rPILPwiZJrb4Nbj7Y1vMvTUHcbUnIxWppltXvJFZriGTLPyWrKW2Q4kyfjVzNP
JKGHzHUvWed0zkcY6nm/BP4MjtcJr9BmmX3pqSvuxzLLNy1IzWetXJ/VcXvUlfIBCYy/F8OkhUo2
7qi2RGevg+Yn9e3ZYU58ddPmfXpcOkN5WNxwQSdONtxKUnVn21c0JvWTY17k6EbfWSziIxboZXMt
CsbePLLuTHTpH3IbSPpGOVrfLE6XbmcWAG8CbhD7gtG5tesF+s4yVDsUJvUbRh4VL3A/mKWG8ImI
hvNZUvN6D/mh38dpzEs4hfoFGEO9LwZtX8yUlO/Qm9pXVifihZZE75hq1mRNM5t4Q6Extoa+z8d9
ozWuwLwqJr2Gf+p032wyquScii4B/pEVoffi1qoeWZ6a+B2cxD6mqOl3HAuWZd5s9wuBGr9eDu5I
UmBl4LOjqbJeIIuG88RfEJ+yvsORltgt7T/+NFOXytK+20wY2z/5pJE9rAgScyAhDVOexGi/nZu0
QwYm0MPiu6FGayNEX257dsPRxTRUWy2UtgJy9cDzklJxQ5TY0PnwLT+677tlOLZ2EL9p4XbxJrOG
kcG1GhVMipi60zPtDPEnd++rhmii8YwOQOYqq0xwjN2OmBRVx9SVtdlVExdMjXGips8qm5pb06Xa
PaVQYWg0nH/MJAVcOLy8MNVQWE9VL5pfEM2HIwSodDsC66Vqsu+R8+dhNu1GzmX1zod/SbblMuCf
YMRn2YgyxryFb5nprh0HOa6xkV/HO5p0WUKNjfNjagaxGQwdoLsytStvxcxtfljVqD3Ipo33xm7S
fm8JA63tdnG/VU8fgPCWaAO7o9vZmDDuaDeMfmrK/G7tdoqyvfBxGqCIEuRbF0tc7+dkGvw1/5o6
txTl1MBsA/EczxPGc2zrqlzVHjx3Mr/8AGW+5Ani/jKykHbYJKzIP5RI8TqnoGzp8TqukJ9oIK3z
K+eBFWRPx5UUy7QL87Gx9qWsQ2vlXp87oSDXw6OHoAvI8wA4+DQ0L7kyyznvKFThLWMyJsWITaPA
vUGn7x7bahWt7BYUMYUQrOMLNk3whOiaoLpP9yz/+To0FoZVB83snmkgTbfgnwTyC/t5x0NoTVq3
upRzN3KaLumZ1uBxn+a9AhMR0jS3BqWEtSdqRPpIhaUjNyOrNovF4Ghfv+hYeBbTudvEjsKf+Az4
3PZgPSbu3JH+3c12eLcsuajX7JyZt+yEm1BUm/SdaI63QZgztEDXe2HkdJ/Sj/m45GPy6mAxWNXu
HKwJFrOlaFIY9hCGMehDlLmQHk7v4OjwtXWl5b0UdTt8E5FFMMtVF+A4SWZ4NVe7FBgcHGsCM8ZN
uKQXgHtUAQ48kPtW7z27pvMgcNPnYUKIZz/EH049uPVubTn3pFXErTc5Eg0rsNTjhDEF9DQ+/BRo
/1KWtHHWxWNv4bux6sVhuYMDzKa9jgvsN717/gaJ9i6H1Q5GOGaBlTX8ffzBK4ShDE6mBjGyYLtZ
l1jPd94VM854WqGlpTXbE6kdUZLOQGxZ1bKpz0w6IfKeN1KawoeKexAXod/lkC63NJdMxTFU1vIo
SaSxGRegTFfjwA90dFOAFCuXUCHLuL771c/MdHsvVOa7D1GydiVZBiYpTCGHYHDtS15UAyXwGEGI
2LPh8zla/YoOKdBp4xEYR8N/miI+A9+sr548b2bZPxtSUEPhQUALEp/nYdOr/s342n0b2ShsA+wd
eFS4qhCbldedoh2GHsyb1pbf7OaCB6+Lx1eozmyx2kHlpyQUjcAUyO1r22kb50NS6mnrkN/DSEJE
/r7VzXKb4/84dFXgPWdWHOG0cDP6E2T4ThdxR+jL6YGu0AA6NaTKFCbmnOgfbx4HeEO5ZIEG0vp5
9yvKXSwew+KWTNJjNj/5wqeDhBu7S7MPAWr/QFFad+mtKCWNmtT1JaX+5rcJyI3iAMSpfX1fPM5V
zFE406THIaaG0adNm3l+vKtKD0xSl1hEhYpyGJatlyCB3SX2FFYbWul515uZBAiAt0gVm5wLsb/z
59R9GqB+Wac+DtjXZoPrDif6U4Zw5zg5lw5qkU/9EBQh1x574gZMMSt+dy8nEJmxGoyYip6xTrlv
iJjyjS91NpwcrxNYPtLpsnDooI9xVLzM1CtU54n8bAtXBXvYKp8immPIJ3RcWZuJ3UdVWJ8hgZBp
Q8tRQAOmzTVqO5LRJerB5DDsjC1ZS/KeRN0pnWMoAdgSXjvkUXVh8Jfh0Tdjcizqju7VrrV+2Q6F
qXns/Ln/sarjPI0cxXWYZu9i9PB6qNwyb7zbzY3nLBTNLKUwR5/D/BDrwj0vXkJRix+bC8k5Vk6g
hFgr8atvZ34I+PXSm24bClFI8qQJqL6M6xF9CFHrPxvbbVkX/et5zLlmNv5jTDv+vDqFmTIjG0C3
EEyqzn8JlFRub/pCeayBEMCOlBx9Vap6ap3mXUTlk+tXPFiDNNpwyfzQLKke/vXf/0/k7vWvlzYo
Y253NjaBf4QKoBG6ZT5aZtvFgJSxyFRUxari/K//lj8n2n/+lpF7nTht/h7/T6/y34bOWS+DSx85
28LEMBMOfYMp0hJWePDSa4QKA0eJeTiq0p80DFiQPaBElCtnKOBITLOP9EkLu2xK85jjjru5vmRr
6dnurTU287vrMihQipRUeN6ywNwLW9bx7s9f4n/3Mf/NPsaRYH5dHkZ/e8//i2f++VfxCdm8+vz7
SuZvf/KvtYzzh3C5u4Cd4L8Hf43lxF+W+SvDHD45CxuIZb78m2feif7gxhAQfvF8N4S9iZH9r7WM
AxRd+JCcMdoDmfHl/2wtE7H7+U9fRun7Asc8m2EP1LnnXhc3f/uYgjFXWmQjOXDbPKIfqENpCInW
3Ml2kVWOv7JwhuQP2vbQ1yVGDOzpyPlSHHhSCPrsssreDnwu0TSY+x5wwJmds8TVkerikj1DPt0G
cSJvBE7ZI0+hemfC2EfujevdUkwZjk72vF9axba+AcVB8K+blHxn5kxfTVPpm7YGPrRhZaxiBDA7
PAfTgotjHIEGMu1GxSHLqChi1oMt1XuYCqg//o7V0nHEhWeulMM7vvIBCERD+R4vh1p4xuHn6AiX
7aiRg9lTdl53ZCjOXqoy8PDUtnIkUltMUbeyvNAiiEq3010+eR4lKh6KCpJ25N9ca4ar/cQu7YVM
8PAjwmw/w5yl4K+JsvgZvyH2PdfO4e+pVqa317LWetVbExqPwZJzR4pseO0q0gZbSr9sclXMjwOm
VGd2hgPj4Phd22X5YQks6Dgstb4z1Oekm7FiET4Xjk9wfBQXI5BT0zyw362atqIVfOLhOLfD+DDE
CY3mFKb/DOeCFzyR0/UHL8SuyfnZ+5SVRB12h7p36wuyBAsb3ubqS/bo4aCQuSJxW3L5Icn6rDDb
1fvczpw7t4y4fOcBhp+4vvazhBaVNwl2073L/QsbjNMBp4tDWqnHE6xue+v2Ls6YZEwf+0lZK1pd
Bmc1tQtXbfoR47Xql/EzoXP9NM7BCBbjoc/iFdWu1l6ivW2TIsAG1EWbYdJcXWyIntHSyUNgleq1
0bXZLJPVnh2QI4+WFZTrEsXrjvxWggsHLJ9lRnGXRrm9LcIsOci+pJPKo8DQtXQLqSK3PyjAXU6p
l8T3tajwf2R8ULt6DL5MXk07XLYaooSbHhDXnltM4mPU1WTt+/Q+z6eRu27XvDRYVHZJH3qfyrlG
62zgjYkgmiC55ZCK1m+23fwoUwWUMeByxNv0qqk+glPXm4rBLSLeX0J8xkN037jOuk/9k2x2SbBw
7UAnXlFASzVI3/R0cJLIXnO3o3m00Yl65nsQ3OA6kI9R7ksapMyUnQoK6t51YIdYibI636ByiJDW
SklFYDNdQ7qUesxPLurvARWZRhhePjadxpCNpG3rWEYCxaCspfdaAeK89Uvs907XMiwDd6C0PBjV
b3soGmLKJbfQeYr1l12U3D76Poyeg8rhymwUB0Ui7W5EYZXzfUo8/YHBQhIjjm2HSqcwuW+Q4Zie
2V09TtT3NQzDLGHZYA8/rhSWW6WoEZ5xz9+i1zKQjQITW+oV7QajjPMYQWI9kDAQEQV3/vAcRtjK
+zLAQYdx7SsqVPk8G7fuDuQXvC8+3+p3KgchsA85LSDD2U0/nbgARtdOIVbXOA2Cu8xrKRy2Qceu
RFaKdpfXWbsHTUKqHw5Dum+AldyleSaeh9KFuNT57lNeanHpLEx3K14UeZ8qPDMbV7bO1u5od9z3
dp/cLWPmPAxdQqx1VOZCW1n5nfER5l2NhfvKps5cihzwUwzPAiwhU7jDDgZvfUkXV9HNVQnSOLbP
Mm4o6GnH5Ow7Q3Zxwpx8Qej7pH06y3GesQ5eUdmysLZ8f4Nbmk/Kh7BL7EcPBRnTvyNFeuI2HLyQ
I7HFuidk8z0uNbJRaWOGtRs8/53foquHp6ydfb7zGTypFQWU9F5bdb5X9Hbqba7C9ATTMT2MUXVr
Y262Vo7lW5tGYCxPI+McptApH8CWj2vA1fUW0QmKMf9Y0bxcPWnAHKAXFJsWFd0N1EjdwEUPv2mY
VjdjEuc7x60XVu9mOCeydA+B8e2vfAHIMwz+BE4qJjBV+sGZ6Z730E3Ib4HrYSOcsUTAenuu5jlb
WLD34xbiwJeji3pbOFZ3EF4l3yjsxXDXv0E4avZ89emyyuU2bd10Y2X58JPw068MBsxWalqN0sJR
66Fmc15AYFUWKRa/90H3OOrOtTy8ErG0HhyrCg7zklTHxIpPdtLRzUcPq701hTW/z7B28Us7Sffg
xsR6Nwmwvm3nuRvmCiBTVP6U1HztCKa/F4iVx6IxeIc69XVdZRWYvF0izE3U5xsCTez1WMNNOxN7
w6MzeNnNRDMqC5bG3Hauew5C/6OfmgPbAxKZGocqa4Me1ubkMDW5F8dD3yQEj7F2JeGD4RqNoM7W
NHydXVGFEHaahVzTBKh/r1Kco6u+9sp9K7JTl8fU28X+3M44hbiCb5wQTAtEwZFu9674LOeiPEk0
iB+iaHS0ZtGnbrLZDLD6nJaMm6ASqjUgOJZ2DBkMvZB7Al4/nKNJXu5c9ikbjEcChIwlfpUmGdSW
R7wPqKsxKZcZKynWzQggH/CL5jmgXE2DJQVpeGtQe+R3Vev+LpBmvAPyQVajIoAQjDzEALJTVoYL
q67DO34t7LiJP2fPQtutWMeRGeu1E4/TaxynP+E1jD8WX2649tzgl+l3uW6zTw7E9lFJ5ufa+KX4
U2nil8JmbmeJ+8CKc/lBswz4wKCYTpkALYxhkKYMQAfzGuD8eBOEuf+l3Tz+wNpKWZtjpi2QM7kq
SyvYdaLpXupgqA6JLDDWBvokO+KD9DMkrzg9mis9yv9Nhw4cssFrdi68MTTjoirVoUCAOcALvBKs
UCZgx1Zk3In+V/c8A8Z9X+TDbeiHy4nmJO9VYXg7TYAKTi3yyEa0rX1sSt/wQAr8CwvpmoJRV13L
1HitfNaK327r2weKOvUGRja26pJU5Yb21n2e+nsori+zBEVhfEU95YjdSNBbqf0N7cmUupJ96/FO
4O4Zu1/CA9PMJhlhe5JblyFnxUG8KQ0ASU9aG+nOD5ZoxYmp1jvmzewfVBnXnz7nGZ4nrhS+Lju1
JQC+a4yqecLgPci6MHyA8O5cEloCdyW6zU3FrhLzUuzumqJqNrjn14h77m0y9GfXnX87jsYuNvCY
IsrDbf9nX+itt/gzSS6uWrdRXns7YALtGcsrQHTKPG098lSJOmd4NnFnXqhno5lETcNudKZbO0lZ
JlKtg09DZigZoET0iKMeJCnWL6+JdoKjLF0LMf3gDw0XVQbLF9VjE4krm9qrNKmwyebijdcbqd+T
PfbWplHBrklzb+sntnWAXp6eqLENHpqBZ3mMwIldIc7vXLJdt7iJ4gebEoNLCeblMqD60arQ5D54
z5JtJeu37sIcUj4A7PF/4bNI1h6t8Xdich2Akric+q7wf0VpHFEdHeEFgir3JLq2Pfv0PrFpaCv1
w3JKc8OxWRxb9pgb3QbfSQ9iN6jwFyRe1t8azwl/eJ6h25M0IMtnHvTci0TW3DRzSy9Bp4SCd5gA
GUv9Zub0oDY3WaZqVzA6HaIukEfLD+ZHfDMa11HXn3CcxJvKAtEspnx+xftW3U1l+o5XNr634yb/
MdphewA9pqCJij0tyTnbq6zdBUo6W8Qels6pU992QcaTrsH33XBv2lY2h3MfSUWGI/ffbEYZXuaw
vGt7Djzuj/V7imyE4bHI8VVWfIA77V1Cx4AMW5K+x55M4PwhcRGAyl72W7dZpu94LvK1JJW8ikOX
vxnzMsEhnuMT7avnOsCgbIbkLbz6jsBVXJVi0pFdclwoLENmpcW6LD5RxYZ7nqgT212uvBvb7zWu
JGtj2zMxKYBLYMPGb6XG/jmPmvIE92fmYz2QqfUd5xT8O29nshy5kiXZX+kfQAkMgBmATYu0Az67
051jkLGBMCIYmOcZX18HzGyRSukqqe5N7/LlYzAeSRB2Ta/qUciImE5THcZ9GhzGyPFcHWNXVWfJ
0c7+jIPu/qE1wjwmK1KSEZZs0Jg1v2ctwq0zKDZEFlihnTGWFNjnpDrZSZe7YiEoCFDfumnSYf8W
pc19xCgNWqasfuk8MA89gH4Y+d24IV1lb7j6ME4QeDp0WGOvoAcjbwrj+TkI4pZ5Ick+U+EufCms
9vNiiX5zGTOOg4R8STUqdQJuV79q2jI+pcNiU3xUmOID5ob2M0f52sG7qQ5snrA5w9uuXG+Zci49
nSPujZN3uO9bv3VI2XmD66Y7p5rR3d2R1R03OTIwVcvPS9pu+j4DbePJGjFqsXhhb9Wz7cUEXXOk
lPRN4J4svSEmC8fAP3TuhUQ1n7/qvGkoADvHCN32qJ9SBVE2t/OvepwOI+Y+BxUaEvEQ32OOxA3q
83xoHTvczVZTHwez7I6s7zF66yVm/EE0W9cOFAAsw72Ucxn81piZss3cFwjQjYTHoEKLTcdgX80l
qy6qs/IP2wl6ZiMpj1BU6n1vakBu3HnS8EvAh4fYJ6eGtJnGeoVyZDhvMdQLkrGg9kaoQYz6IOOD
JnF+0yijLEReSYKc2uafrtKUvdGIs7xVjEjbCvPjQzcu2Xs9kU+YgYcdlGFOn6qIcs4O6I93UNw6
77JieQw1bTilcpketbZlAyDHFDs/iu02SO3luKBUPLm523yGcxDvVTNW7xXn29oLax7t2cq3dJWw
3+gMnXbtrlLbvhM6Dcl1+UgKRWlMLEPzpS/h8AK8d7Q37WC1VyVLtcWcTfiQpgnnA9sFCMjW+Bun
hXuyomgFlwHZvTtYQiHrmjEhWqwajd72kQ9wuL9O9mKcmsAwdto85++9TJlcYQ7c8eHTF9Jl5UPQ
DPIhaxqSu0sLE7eMgD7hrTLae2p31Y3hOqk2ZljORM4MXjU1h+gTQS74YGS0smOlqGODPdI8JxUz
LGnNND/khmv5LreYC40bLAuyon1VOgBHws02Xu00fLMSbBJBE5gOm+8hOY6FMjayHZdTznh2oqZ3
fB8Wc3hxmUIfe2PkNFkS8y03pvjkDlhMSalwFkHLfiCTUZkbAqLhpbEScS1aMAK0BpBsXzPIpLax
XyysHcnkJkp+DvjSKtqlTf0zVyKlGQxr/g8rxQSzMdCkER46S6+3JGT6s7a0YmviXh7J+WvLbmad
eeUcrz6iKajeBruW26WyuBg4XbuZHaO8wUt2cIan9slpJJuufmDVpBn5AxtURqyEpoIa40E8vAto
hL7Uk+gWWJOxb1pBPaQxpuqDfmyNoYF8GR7o7KylkqkzTkD1aL0FQKoOknvSKji7s/NJZSdvsETb
L4hWOyhQfJKE7iSDTcVgmBSAOLxdkZvTFnAD2oPI+SlRsoHZXMOqamZ6fSrTtieisXTqlwaOwZ+W
hHEJ5zdsbVur8w7NimZaL0bs5atmvCV+/BwHSXaNaST2pDERaJosnPv/f/Xff8GntP/zG6cSfpWr
lPov/7AturibH2G2zk9fbZ/9A7Xyz4/8v/2X/+Pr+7P8d9KuVEic/7XT7n8Vf6LmPyehfP/Jf6q6
1r+tjjLQB/RC/ktpJWY7W+nSVIJ+W4sPQrr9Z2klqq5g72gzTtnCWV14/1vTNf6NlxyaLp9Osf12
/1+cdv/HemX9K4Ryhes6UG/x5vyroqvI+w60fXW7htqF9jnqHedlsTVGWhKz6kZYz4FfK8p6R79y
ubOoy9pyI5D/TeegweWSv+k/rkD4z8BEAv5HgkQzne//0v+gLetyULE2u8a2xNPyljqslQLlBsch
zI2XPo05B7Eqk1TYMLFPXsUY52Quxw5sigP/V7yDUEevJMTanxL+B1iHeMbOhWbl52Eg7zpu+ONC
QsZn5dk/REkMaj5hZbmFxGA8Ri2QgZg9/tGJ8gb7tbZw4oZZsNUaplDE+Xlb4BXwIr1n6WJYtrHr
FPE0NG/3rPqUY8w1BhJjfPzaDkScvwnU9Mkpb7B2sR7y2NQO2AGYDpe2Mz+B5mRXaWYB2ac6I4Az
6TUrw86L1Qx8w+yWP8C/Ja9WnVqp2aRzOR3bO+MSNg9aU7ifhGP5C7pGe2S6a26R1YmTXgJ+V+vl
UrlWdw9pqfGtwgAcmJinrKwOSKmMor0KuWG4xMISgm90ogv1Lnq6BkqlG6/R6Gq7nsvCMSngnS34
kC91FGo7PkTfT4wNfjlGzaGF4nMJNXM8DshhPpvJXTGHjLVW3Z/nTosf+thikhvramv3NWjNnrmK
l/NIcUtnYSaXqnuRNcZHNy5N3w7r6DkrRvluk+fcNnMLYgJv/6HCcMKXVt/hbc+bXGnjNczT5KXH
Wf9jHOsBsP/a5ARWiE4+I97WNM545tIMf+o8cbYqT4tHCxWSNLvS+utY5c0pDk3EBmXs2mm8WhFq
WaGdnTpSu3ACQzPo9s02ierAlgiFt0CrN4hqbAhokzXmeN8XzJ9Q/AXgzGjODiqinClYUq+Fltmq
lukkVvhJcFdRoFH4I3dL/IFgEKuuqR+qNO3e4yQEItN2pUf0EdR6oWm/7KXm+j4U80MOmdJ3x3Ud
wGO1s3C8bisSR+v/Un/CpnP3I8UqPxZDM9YK5WG+IuasHpZSPOqTKe59Pkw3vYIKVHO++uNSxZvc
LW5xljWruW/ZV2HXPdKDoyjDsZZHLmzJtl402snMdRCF6X5P55hLnDDCrWnEclvARD0ibsHBierQ
bwodUChjyIGRoHrLcLzx07RrakPTCMJ+/tccoxC/gZu/BJY9buwZXCafA7xcVKvDMLnLZYomQpOy
c/YFl8etiaGWOSS3Q9zxrrtFdnS8iZPcb1BxDyiEzjYNZwp0wCdRbktbptz1pgRvsCjF71qLSqxV
ExpXkc/5IaH5+gSYN8DRMZGiaTXzaUCA14v2YaqWBfB3Ka9Oac37BNcGGBYlrqET3VxeMltgczcc
NF4WQeYI9aI/0+kX/57LJvpL5pqe9KwrPK4XwWUWo35bbLN+D3nrH8w+U6dmGCoUA4tG92KQO4gG
6kamhDgzXT1PIUjfT6NaYbNJJw/d2Pe/G/TpJ97MpGvtFcZQo5AJRG/PRb6MPLITPWsYK1TpEVAF
/aWyoajb7vuZ6gr6MnwqifIZ0a3udwF4mp1sXad6QLkZC1ysYXLtxypkN6IlO7YqpheVDtangIYG
TxSN3flo+yb4vH4A3y/MEXZeHLzRZxjcrDxG4jWkW8LdIbqIJzI2OvlBkKx/1IySpYWht81bW1eL
l4ogvKmuQcCTargGZjTveKfNe2wDBWubPPqoRDEMnhNSj55HkHY3E+VUu6Uiqu0Zwp3MyyoxnGyQ
sNbWrNyvmW7x8FgVRc3g3RUnJ2vluxW7OHUTUMTcmUyuVY6t9oXF9g/0uVv9jXH6VNtgabq/dou/
OBiW7j0Xbn+oVHkrIu0Hic/2UGjsFVi3UkVYxNSjVRlcWbJS3MCAb1gfFKCBc1UUL7xbeZMd3WRe
2dYjpr+RKvk5h+KMzWoEX2UEOKu6OsjuIhrhfOL5saajSuYBMEseiPRLabLtn0SSW8/U2JvIr5VW
fbb8KnwGgVG8lexhrnXIdQcEBwf0VjT8bbm7jK8VFV+krOsAAu4wvKe5q51nR04BxZIzSTb2kcqT
LFAIb5hEZekOME9h1ZgQv5zVT1kgbU7xrP6K2ZBPHIWtcxztJEseu7bFDAuV9LknuvIciR5rtClq
Qz4MGNv+Yh4y9W0U2+pHUU8moRJnPrJVkvs5HtRZUTP9hT2Ogt3A0JOD5gh5CRJrijaEaepnI5Lq
Wkx8V9M0s/eDWOn+rVarpzRQ9QfWnvrJ4m39POd1faBDbtiFLXIS68fIURtW3RPX0cA8WDIOt2Dp
ge5agb3phtEGZqNnzq0VgZ2chvRJA6h/TowEkcFKKUrAC8paydVr/UfpNvHHKBO83k0Vk3vNgcua
MKV6+VPp9IXeEvraViR5AUy4zRyWgMj91GizoX8UyLO8brXwMRrl+J41lXg1iSQ/w5+hIEi0csdF
tQTfroVAitzoyFST0lIw8CmYtcbEx687+NkUj/u6xJ0ubJq/mNK0RxAD5V7UPXcAlilfdjwZO2fA
lu/R1Ta8NpOgKShFKSMbV7Awn9Pc6LbLMhsI3NGAvQ+iNrloMfZI++ExQMv+RYxn9Mtmjn6ERt5e
bTPMPVrshYeXyvQGvsHeMnB+5qxs4OIhz+bTcuu7TPlN7bbUvem5xizm7EmrAjgruJm0tE4EJMfO
2Cg1C0/a2LNZIZgxnliNRyfGmdIHRptEL4wN6sXixktmHcF0BA9ri3taEyMaZ8WjsJSKUG9jNk/8
qZ1MZtY7/QQLBGC/T6mQfR7Ddt4SLAxzSl6a9r0iMwH8Rc5HwSm8C1JMk5KgxK6o1xZZINeA+Jbw
Niyz3HUWz6gVNc5FaZBW4rAhMGFtKuuLUp2pKd6V3n8G0t4kZnoy7PdmGE1wwwOhZwu2zC/mS6wI
QlaQMqd5YN8z1/esiZOtmQYZeyLQnw+lxmG5xw6HPtum7t7R1urF1M32SSCtA4B1tZd67PhceYf6
oUTV8xzZC26eebWd2GjOd5Q42udK3NtXhfJyj2QEKG4ws+QMYDB9GXpA+0am63s5tNkxaWVyh5dg
ttukKuevwcgzVvblmPxwOnfVM2UC3D9pbdNLdDB43igQ+rZl7hjTdirQxYKNHBqO2kHa0dFpp9hL
YqJxXhDkoLQmdPKlbKqdIgp6KexefyAdUxvMt+nbVEamcYLkgzN6FHZwcIOgxmCB+fIC+BHlUlD5
zpdMt8MgtMNgDuJX34bm3RqNlrmaGPwzbxu0oSVC6PSjCd900wUwAwLEHBipDfA2006zLUMPFWlB
QWxdynZj9Jjn8AyTnh1Up52cJPmklMW91TCPNdLkRvbVF3aIb9SRnP4dO+tmsrg9EJidfTycxdXG
vLBptUF/I8bj3jng6nOpj6REXK3b6RbgBG77PBNTGfyVGauTVJj2jY5QY+Xx9GQIR1vwFq20N0Lp
vENYY1Pe4MJx3KdVzvI0k/XTMipg5lNnmA9NoLte7C7TJ4pH8Ajp24LvrGFsZbsBWI46DvYEX41V
5R4ttDULD1FxcoYBQyd13lKMSEEMBfFonkGvUf2MiICjBlNnZYATUhw0m6yiTTCPA/s6R1n0Bvjp
oTYUvbEUUOwz+o8A2HO5uTQyJIadNjYvEiPrDyV3DN8NI+OoW3J+tCZgD1ZWnIm4vioj/9IC59YN
tIulAk5fPaX6LkaHOmqxw8mUwBixMQGAQFtuWV3neImb/oYNKN90TAGXaEmjg3JCOq7Er3SE0NV1
1i6F+qiDMDiQVYy4Sy0jKvqc7wQHUkg77UxZAhmNg4pZtMH9Z8l4nGKQO7OijS48p0usrqEdijPx
5YZAozmm3lJJimfJpjIy5n+csQ4Fat34UvHLtLNgrhF9wimg1/BoqApMHynQUMegCa2z0/XWoyVy
5zQgSG3Bibm+rX2LYHFyJifO3sUsG8EIWujrYwirdubR0IiE+KWcDkGm1B5vzslJu70ejWwzoz24
G57p2RsLmbHagmwXEEb3GiOZzg0xOJ8V10rNKcv+KOycmjItMTchhuvGy9PG8kmTHay4PtQ6M8Ri
DQ46DoDzkFrHY4C2uQuwHr8RJyk1aACztgW8rJ2jsHbfdVlZe/ba4kfjMLK7dZiBKVt6HyhAeM0I
O2/l6A4H5D3jp4NH8Yeyl+qJCZiOJAgab2kRlEezqDQ2w718WtfmvCulg6d3BT+Sao6uQDmXrc7Q
9lsIwRVaAIakf6T8Y0Y1HA2rA7SQ0OgXSH/Wg1/6xNkHZ2BBMPP6WHupk147G/OgNtXotgeNWMWR
xLZ7HdXoPjtQ03xKmhKvFAywg12Y29YEoC3t6kIbKC2DcekrPaDOxeIWqedPyTClzAlF8ylUYfk5
oWLP4op/JM9xmNJFO+km8SNqi7uHzu3aE9L8kywjTzoIkobVPJTGj5pq5x77z2I6O6NTH2mE+XjU
xSGNpmcHNEOo5U/Y9an9wqlB9xg4MlEOHqPhjyZ036l38Q0SKg3Chpc1kO6o34qekqnPD26neLGP
FHZb6WjwHDfl0XXSM9DK/BRO1nJW8Bi2tnSyQ546e2tOqbBKooyYYBEfxy4L9+bQP6/5qA22O6gI
GRe8ZdAocZGM4UddcrlakMp/m/DnLmlv42CIUXB9/EckJtj3RYR7fAmxDTRrHuzgJAXnKZP5VoNr
d3AFN/1NUSdUQdLAAdrC9pfWGY6w9Fnj20fRR2eBnWIxKaqoRCxfq8oGxmPZ5mucWLiBGxYYW2nM
HIxUKJHxSuEt9HARe7lb2rh600Y3I7fBFWVRQNbzxa3OUakPz5Wd31NJ/eAs+fgBN4WRnLq8/iom
Ygi0rtHnFDo6NhuwNXrl+HUj8h0SE7gHJ11bDafUN9Jmvi7GWuVsG/pvk6+PEu8e/d0uJuu9p/rx
OCSOc58Ix+8CfRA+PmcKdTI4EvWk79TQeT1uGd555bupNP0JjC9MTGOCmZfr0jbwsalm10nH2I9x
QfXiqPOtBziFBWF0t6OmkTCrGglfAaSTqtR4scE1XdjHkNyEO7rQ6mJC6GsX++S6z5Oe+nFk3om8
HOk0+EUTwdccNmQR9KpkEDdqLIJS0VjWwiTZcWxq3iizyU8MTd+WuDBZjQ2CW7YWHzi5DqmQB3CO
PtEbYifAZrmHHxyn5BfKzrectl9qxCdcsPBpbXi1mjhLBxAes9auHoYPRH1sWZNppsea4+C5Efr8
YAbRR28ai9dQBGvGrrzlydR9atKsDvz7TZEytsDUqI+s20eQeJH2TOvdtTRrv0qIclE2py5YneiQ
l8Y7L3BAA3ot30wzF75Grsp3ZvGW27R/wMxo6JSMdszQXoP9ci67r15vDRaRU7lxbagIae/QFpkr
GnEMQMY40NLJi8b8pVYx46UcPbZw4abmAN/lAXGI3NyzH3vXKtLzzkqriMe1uBMfV/fMJbvdZRYm
E3ize1d097GB8mCacXSPWvM1KSmXA6I4+ERwmRfJyOyAAfdrH/puokvVs2IjQ8oT1sM0rbkkGIgs
mUFWyAJfAtZG1ay91hivTlZ60Vz9XI1xzK9j8bxSKvqhOAVu6x7ImTyoxZ0av+171+9Lkb+EdTm9
u0V3ShZwMxkXjk1eTTQnZtOelgWDbA7k/iNgkX6npUocNREZh7QVw71ehvBnmIrG4zf0kyv/i0nA
Yrzj5upF/cdG53qB21seBaPvMUIZ2hKchLjDVoVORoqeJhtLukGxeTH2t5DV4Kbvy+rNFJTRprCy
cAZqDoi2imhL0dGAXVdwZA17pUIghO3Y3ajnJaKVNNCX6VoSQ0bLxON2VCrpWXNM9DuDcseNWWzc
MZn4QVHCVRnQDGzDnmFzVWb8itPBeuA5wyIKlUMF7SUJLGrPEh3V67gkhkNF5NS+t62lHQ1uipAe
dIyn+mL/rpaA+K87PrtB8pwbZbS3y6TaN26Vvmnkg/1aNvceNyeYbIpG0loFPtSafhtyzjMnAzxM
oLMxhVdPih6LzcKcAFCNknRdq4sjBmE43OP4IcsBExFv8SOUY+ua6QYVL6tpwkuytILHFfIzO4yT
6VzssIIxgi5UYf5K+LjARISKigiFqpZ/bKQumCyzcS9UMj0mbVgLusXRw13dHlFSAd0ZRvgjXWR6
aTHTnqjOmaptGydBvNGCFoAw+btkP6ZRCltq7DCpARgumTQZqNLezy1O5HjRG0h0dmVovBcwC19d
aQ/hBejguZCJ9hZgPdiwQBzYqK8WQdbAuAWNb+cg9dmYD1pGMns1Fg6jwJ1sh7gN82/nIaFNPISr
HTEIKQTHbGhudQMHI3d5442dujyKTtV/2whD4xBY7WVcTY4FrPRHo5DhTVOlua+jJtkD1GAAEqsx
Mvz2SJKOkBd96PyG4c8U7orjQqW4uKutsl8NltlsGC+8+Itbj2txP3w7MVcfwd749mdO315Naoon
2E91xdEHGmi2asyAsu5RwsrV5+ko3he014zpqyGca+/ikrLnsbgnNfgdMVlfQGvNXzrg7Mg3HDP4
E6z+UcaQj8SV7MJT3Hp9+2KQo4eThuCFg/nQLXO1S5mdz3AleVwlwpejiuEAvbP4rCSN0U5lJR5d
vbjnS2LD4WpfDed0uev9gMFIz8AhzZjAdksKci/QLQQ6BfklL+1dubpgndTsvaqegINF3eswY5HV
jeZHLGosmjElOLQXqQeoMvHTjLn5pxVS27bR8enuTdlDDektmmkqycUmDF6iyHWPMEgYd3pql53+
PMVJwgsP7/Bs2H9jxv/V+Nr56beHlyO78obV2Cu+Pb5snyef9XpxITV67+3lrkLlPkYE1j0yLTQN
d8ZvKsJ5GHFVXafVMtwki3luk1n7xJYARbp0f2IMdQ6qIjjIlGR58wDIufiH8zjAfzINhsB4bXE1
Nk4kBopX0G/ywRA8foWthSds0dqBi924ZXh/7GJ2/PhM9Z1ddxfBoN46eAzNBVVyO2ATOKZtoT0M
8+QiYlgvETt1v0hz1isNIEXYcgO5gwQJv+GLzyqvE+ZNW2r9ImxskeQYkpOA10qtFxxhrgnpuSum
J7EyNgMyXtBKaRgwAvd5phX0HBXFs84vEZSDcdcMtruduuwF2tADCUH6L1RlUf2cgHddUsG6XvaL
fqBqrNsZTDi8C7+94d23T3y00/LslmYXoQLgLi/nke2wULyQgW9Xr6T11Z8Si5evlZHrMVgs/Hhl
eyx5DP3ZqcqIK3UKYWA1uXdRG9yb1fg+E0G7Om6XeWmVvMoQymJLzLa33E+ViHM2hRcHtXtvyZZR
cDYfXeYiYLq919QxwPrmbe6Td0k1O2b0KvJq+l219DFoh8hfWLA8N4CVPWP155t62Zzp1up86KfR
mySdeSAcwUizevtBXPnhImy/jioM8WsCIO/cTdg/TmsygAhBQikTaYGcFq/Ay2iVv8DmQnshLl17
YSEv4jtsAEscC1LVncLBcvyJSAKoZ8IJFq1je4d6Pm4rTAub5DvHQAkVtHlp6UiOiiIpmHb8GJ3c
eNPriCCEvWYinDUdIb6DEtWameCTJidIBq8dxDcEQmNX8n67ut9pCw221O8lZTDjPBxhjhJDD6s1
oeE2nf4u40Z74d5vXhYe5bdpDXVMaOygFvqovfFeIPUR9lb2U03u8DuyO+51iAbuwFIoxR1zhkWE
by0CEvYmcUzfhu9syZzyQ2DHNEYPAQZzUOPfSZSsWrn6QrXHaCpJquRraGXUbfnaRyIq9jQHymsR
yrJAyVyzLqzeslso1wSM+Z2GWcKcZIztxKRkcBzHr302NkfWUYxxFKHFO27U1sHuc1I2WLtI3Ng4
c8FwEsNJ7OI31d6a183db67lZHXqmG5fvTZ+g0TjXqQWBCsgcUgi7Zr1Gf4R+/lHBGhNA810TzFS
6vKdxiF+l0gFERzSTNX+MrEr2V67JouqfpBU5JlkjAYqQJ01gcSWFejHmkqSAzvhZk0qVXEmH/vv
+FJkhzwotc1Pr1/zTZoWNOyf4MTQy+uuSlexYVQcvvju9Du6Og3PXvNSoKee1Lf5IgugtCWrIyNZ
vRnd6tJAWYt2NR6yZQEB4xEOxc4RfFs75m+bh60mkpcikL9KjPSQ6FZHSLt6Q4zVJUJWMT+QxjFv
2beJxP42lIxYS0wsJv1APQXFEqRyVv8JG8V9vTpSwsX5LCKQsc7qVuHBr7eL5vbH0iiNmz5En26L
okdjFVTnfhw+ME33uGXDeptay72Phsw3qtzd9PrSE3+gvkB1+eLX8ztWybTFj2wa5QMbwZI/X4vX
sKr9YU6bvRs7y1sxRLgHw7LZ4rUf/WmiMyHImpNZSG4d9tIcuAXiYjG14Ak7Ku/6Xv2cApA8WzLe
9VZ3h+aaOIhfExLYk5UGgGqTQlovLJuWXRQlwSPki3hHdH76CDrxlS2IDqkbWMDcm/wNMyZvxBRU
JBm7+LEfQSkMUmW5Ry8JJl62KGrxkiVwaSoNCHQPaZK8RD0RONtg4YOVPA4HLzf0GErqzEgAzlv4
ocmZLKEGBIs5PU9zKg6x7Ie9Nblc0HBDskE8zhZ2aB4We7ue1DYXD9I8ML8rDAEELGr9DT4oQLMe
go/VDdm6mMWvGI/DtpTVCzczppTOavZOWUHUHRPwKXO2GlSNn+zfgjODSHLJmCa9vOZCM8e5Okt8
ut6QJNl2Zvd3hd8rf9jass1DfdwlWEoPbdfZh7SqmnO1iHiX9q3+FI3GsGfJgMzZVYRKPaaWet8V
Y/AcwTd9QK7kS0lYCto1pB1W0+LOd9ViPrDm6iqCXnps1+BMlottYKOonOVSLJP9dyaSku3ZvnAH
ZOsGnbJxqU6wFp4etFQ6cKz+ZvbVnXIDv0DNu9ZTp45WZoPq1THgncMiRIyrdbnwAc3Q76joSz13
Kf/WoxLFZlSsVOzS7P9kWAd2nZYFBzPM+PvKtjL2gkHhDI7xkOVz95kO2Hi27qBh8QtlEb/x8/05
G3WynxAROLrYq9NnL7i2TYGvkvZdt5JoTzgJCtMIyaTBdP4dg2N/p/tgkrSeYtIem2BK2c4Gg/d5
XuhjdOqi/wCzO9+TmfOxqkG+EeepN41Znu1CYl6uaIsF3UHUYN7UcxRDmHNq5OKkNcnmIwR0Ja3O
KWSLFXWay/lVZDL9sxBwe2lxOf9hA+deZC9OcZ+YFUT5gJiBY4wNWMhY0G00aeW7xkL2Voq6IQtZ
CJ4KgQGY0PzP0U068onBgM+bmCVSMDPDbzRQbh5Gbd5CIqwYnCfaDRy6wlj8T0esiS6W5cnSz2EO
i2VKOhZMGm2KkG8/gmaC7Roxb3iqHHSwHPRqcI+X9DwiVpIQAcuwN3HXH/DsuPyA+voHwtAHtcS/
xsnNOMZV82oaUXaMa0kQheM0fhfcP390s85ap8e6TA8tczp3DYBFCXBA0HZy8EM3HrbE7opHZ84B
fxaOusEbtjFUZ+NhKfD9eih9JFLbcHXnVyOeDHyAATSvkSKNOYMvs15wUmSJHY0uj2y8aI+PS4GK
EbbTAYiMyypDc/ZaPRmPpaUPF1tj89rxPnrC5KF5C0o/Ae9pumcytA5G14XvUVeYr1CsCZZS7MP7
IAOoQu3EsG/7VR+nhV48JMaI7qRT1sPCCyDC2JDLiyVmIjvkJIgJKAFjiFNS4WCnOk0YF73PCq8D
lI4VY1EGTQGOnfiqVsXWsdu/iYg7vyN8AqIpwc7QpNmyNUzxYqPte7Eu3L3ibbplv5tfKCi6S/zH
u1aVcmPIxX6Ym7rkvj9NvwZyTFQGO6PzaLH8brgiLe6DHov8iSWt+0yoabqzwF4b6KLirM0wtK1C
H7CT21DtwzDrPZP00LM1s2Wcze69RYdOCfA2C5i0Kd3hpGn2HKX4XSC133ojfyIlnV4mZq4DXlDT
t0bnrc6byG+BHTNKOlPyWuPXuY/DhLtT763kjewoOwLNWTA3ARQlSrJcGx4IqNvBYMLCsEmwpiTB
xugk8xg5MnCIrkn5QD1r7vdm7sB5mosjWsZA11KV8xsxjSdRYZyhuQt9s7HJDwXOrL/T7ofrg8LF
H5oyn5wmALVfjXegRIVvB9zi0qYl5zLKyM+n5DFiTxjjhjqQXuL3x3Xn85xUKK/ZVDykWI89qkeO
JuPsY2HH6AZcoi7unJMo4fJkXivbpbtUwGtvqxdLn89hyMLI0eQJkixLG90J+0MSTPo7pAh715LY
2EvLyl9Fb/Pi6thJH0lTnESperjNKZ4QS04Qpoz6jerU5eq0QbfhmkzosWFRrbN8oC4Tv1LtEX/O
dvSUUlCmxdg6yh7bjl5XO/D0CAATNfD6pgrZy0aWnj3ymh4or7DSacvJAeVZmPq5N4avqhFoPW0o
D0E8Iu1RhAr11awk9nlzPuEnoBLTDaeXoQsnGGHBeHB7KjGwWGbbJQ6QpFxRPNUMF09kowDqQEb+
AJeRRMCip+E8rcHEyBXOXzWZwRvdUHDMQH/nKNJBTUywXeob6yX3B2XHs1/FJapBVGpwaY10K1cK
fzLK8phHtvEoYhU/mEWLUL5EQIDc0ezuaAPR72xkn0yPFrRQEyESu4NQ51m11rtIx4n32dKiGoIF
7JfZbTyAthm+rZh9grTc33XgWicGlfA3IiEzRLJKUWadPMZcwnMuAr08Od37KgX90GnjDTduqXcf
S6CMN9SN+AN/GuUYdW1ijQ4Az1G+9BVplngCwcTmICizF/C50Za1ANf7gqYK063sZ6kLfR/1tfQM
R0VPQ8j63KtIIZ06cKZ/4fgOzwXHK4sZYCu1W0uJdyLDR97RbKIlQXDqc9Pc1S1nDZfnQocAP48f
yCzqysoq+3fqzmtHcuzc0q9yruZqWKDZ3CRxgLkIb9NE+rwhsqoy6d2m59PPx+6WurKkUw0BwmAE
CA10q7IikhHc/M1a38Lb4eI3zHpRX7MxEHdZSwOuFWNylxTa17hW7kYqnp9t6h9gV2PesWx1HVSD
8Qbog7Fiwj2zIMRE55lIsk9YKojqKMb3dRJrZNNo3WXCgMZ8vm/VigBXQKuKQUYZe/2y9Ezjw4xd
/4hCB8hxqbWKvpZM2BtJcbBhGecja+c+7FUFlmig1V/0DtMCtlHmpS9q/xJ7XrEOEALc5350x9OV
mseml+bxa+1URugdvL7kWCfp8CD7kMzUpmTxpKWIzk3K2hU1cvLkxeXIMFrzw+cO9H08R/72jB2Y
b0/oajiiIi3ZOLoljrUpp7e8jOTWDdneEbZhYbGx2ePF4IHZ7ox3TMOanW07s7pvnr2Xelt/IK4Z
ly5khrupMqZ9R4zBks+tXtB0eYcy6SUzDTYx3KpQb0UGm72rHeYKo9SMBbK8iK8lG+wM6GTU3GaT
0aCMa7pN6/nuBjUZNWcQaduc1c1d3RF9FHQ1ZB9RmXRVLnSHxcju/WPSpM2TYsofkpBrIEVtAROX
xZ4wIf9Kxa26Jsw7OYRY22nhEQouEke4XHLjnQNHO3f+WDdrXMiuBtSSTIDF/0YrFsexmY6bECqQ
sUzdOX288NezvfQlbUZY4BGS4QdSDv2djfrqpsv9+BWYVndlWyxdmNMihk06vCuhiPPfoTH/bhLK
f1ImqGXPWJH/WQm/e1Pjz3ST33/mdw2843xBAQ9a1bENIRHBA9L5g2wivqD3hrFj8BKeIUDH/k0D
b+lfXA/arSedGUBq/aCCN50vYFJ0zzNMYm7n/+e3wFVcADe/i8oxEBDA+ue//9cP0FdsVj+Jzw3D
9JgLk6Mp9H8SQZsYZmiS/JVv405zrx2G6qyJpjzDiBbHKDmb9gXPZLrP2YQkC6/yMcHQxaMoq7qd
6kxvH5eKxREhkvN6OvYei9a1ns0+d66mSRcPke3X555yeT9mVvyVWDKL6UIw7HP+uZNYz2n3dRxf
y8poxPdkmFgn1VXbXCF+Mu8FNpSK1UqW0y2V5lm5Mr03YaisXAi6B5hAxk1dWcmqxb6+akKZMTVC
PyHhVj1mrl0flOb6j3oZxmeyJzfRyBFKGkSH/qvy1oQ0uYs4bnTWpNyAGJCg/pGrtSdDE09sYFe4
vmUR0MSDp49qlu1iSFLcvW2ytuCh3kUN0Df4b81Va7jQAsF4uDgvF2Mk9ZMQAqIpK8DDkOpiQ+xQ
dyXMTrANSpK7rtEb8ksIrosdmSNVEfU+SHHzcPJ2lzQPmz1LZE78lGdq0tpXPibSK4knbFuRzvRi
KBRsk5Z3xNabPIfMKrlOU0vt7IQ5aaPKcZG2zfTmZQKcBsPwTZEW7cqE2LYAM5+uMdvaBwUs6QGA
+0cOIcNe5Qi0o+UA++kFIkbw2HRB/4wDrb73/NZ/NyaBA0i4rH7wDBh07KPOdGvPYz+rN5EV6i8Z
vJ4IixYlzMKdnOE1hvCK3gVW+k3udv4JD+hw9EgFWquSEnsFA9WNVkXreasRZ7VY8h3R3KXGrL9Y
lC3UE7drM/Sa+B38zqCi0gtWu6ou8pOVCbiUg13dpSOfi6gyfVlHtNYDhxuksOLAmM86J7S8SCHy
5mmIZbCuXa99wjMaPRZY4DHaahcgF+Ux7nrzg02cvch4wJHD3FaM+WNwgLemGX8PQ/eVx41/LhUp
fh0agaOZWvaq7VnTLACGGMbSJzc6YaFV2hAW2ph0MNdgv1SPB2pw5zorcTRoycOAdgMopBN0pw7r
xZsiQ2E3mqLfBTAhTmoskz1SqbUZDP6u0GoaQmuy5G3vucV13/TjZpQSq3kQ2i/wRiWi8KnTnh0S
NR+DMk32edL3r5kn9TeyQ6n1mCeSzeG6x96q6lXk9atE2rfRYFQXqxuypdcS3UKxVT3aA3siVbTW
S9mV2GbbDq8tMSiOsSgilhIiYx284o+WV0Fte1D0LRKGwN3QGDiqvLaHCK+GW5ZPuCWR6kCUa3fk
LGiEX2VlsomhK/udPoI+yCjNUJJgwUs4Ha4BQQ27ZghBEIR6Nq+5TaN/lFnkHFo0Witn0oqz70Cr
J3LIvI4Ygp5LojbXrHbUoe4cZSxo9GwCvMpSngk0pO/1WRS/I5I03l05sj6XdnU2eeYqXAkV1EXb
ZLpEUiOzOSpaNSwpYfuHSIV5tWUErhPmabeJs/JGw1tlyKXQm1uxfQScQlxei679bCIPXBeppW9a
v+IcLJxGt1elAP+wzOOwXDc43yMaZ829wjdbMQrBDvTiACfGlTHMMQZzju7EqgHixaojnq+hu5bo
OxSFwYmRNBoMfOzZksEVo32ty7/X2SQHevnAfBXKHmxCiOrwZShcSyw4EKltsY07HYtys3Vexlxg
GA41y30wdATNSWX0z5VukpUBbhNeQk81utd63c63DW4RWDpepH0NigF4ZGOXznMbwrJZe6mrbvSy
dc9WMc6Hdu+PHIzM46MlsVHDhm5mbLfAjgeMSKanvchwSMFKFwwhIR3Vw3CW0sn0HVPVUqGu1aqr
Po2rcD0MjTWsA9OgMa61PlYz9jhBtWHaxV0kZ2ZjT8whGkdfwcxRE7DDtpUyZDppm81dGera0VFT
tkFV2ihsNyHDo7iiUNQD1jSM4ZP2JWK3ai8z1EAgKNsefmRSj+EyaTVJk1fbPjupFMRBYOGpYNWd
GIcxTuXewJY+w7mj4UNpMn9iQl5vERKM6ZI1e0/xNlTpJUJn88QgtT6nnvioRk292ZF3Eew3iwXJ
XLAdh7SQm1YnYLq12+F1dDvGpaLt5KtA2uGiYU7GvS4DBDuRk8ptYHTOxSf/0L0JQB6AixKZAcfL
Uf3Giz1+AeWEzTZJPRI1JJK8fply+D6goxtmqkvwqIsor2gtRL0qDV0ngwMT8Lvh8lSxvH4g1icK
0bUj6D5rCbUwVbFBmESTtfYekzP3veJGeC5ZGN6z+EqOfeZAbkW1yRewCEWBTx008NY3AuOhRet8
TjKbULRE0+NoncucTZeD3H0BXxI7hKhFjqwPYvKiDr36UKRp9YQ7LBP7iJlYufQdZgPgPSB5MXNk
m53kfHCAvRhoanrNG7S7IP1eaR16bNR10xVaee6YhpQo8mbS9sgZarzpRjM+oftBNZoLvFM+2ZKz
89wig5a/OkAPNbQvHj9/C0bH9xZh4vW4amztBcTggCjP1R9gNPHQY5BCeF3uPUJS0B700ktvhTUE
SIsGxmthY2VnK82xsxU+V5ZDt7lGlmF0Cy8Om8euEyPErcgqXoHVlnu6MdCqlVVad+Qfux0qlkT7
mlcNHgcX6BPSKA9d+dL0XUoFDy36WxRCrtxqXUfUFZNJvPhxVBD2E5uZ/txkqr0rcj1/d0LhZk8G
gh5CkMbeucS4uIKN02N0U13MlqJJiuTGC2H1crnmsA8R2P3Rp7kCURSHtz3RyJik3R45ch+tmC6m
X/mshhjbv1s+EmzKU6CDKSHAaF4SFYL7hs+bKVje5Hhgcs6LW81J6M1NopEfS3KiCOduhQM1Y0Lw
PsDYCHZNpLwW8YepRtJyJMGzBBw317Mula+nY84g0CT0n7ERIgbzBuiyUcpVDbSgfGzrQd42feSt
0jLicwenXN8wypjOE1S4iIGPqC+tgUqld32P31nXTdprg616T2TAPpoltJghrGopeMLxzbBHZ6fF
cx5WYcB0tboErOyks3J1DMJ+6ljF19KwfYMNR26+sW8tHrXKY0fGilC/kmrginhpUp10feAKlaKM
dsYQuG8JEOBvmEJ5WwEz5UeUhT3XNxzZZgkn+OZSz+5k2nqPSG6KbThVGodfY14lkxWf09H2hxUE
9AnmVWzveNKWQCykgX0/i/XR2RZx7UElGNzjIBrCEibTacjGjcL6tceExiQpr60PsA3ZO7Ah62D7
WvB1asyRxKJ68k7mYF2FkEv244Qs9f+xMZo+5lsBOws/QPN//pOaRpvD6VdN4+Ety9r/+l9vWfnf
/3V8q0PSpz7hMX//+T8aSKzSzFAEFcFMgcVs+PcG0vpCJ2gzFtXxUmO0cP9sIO0vZPfY+KcBFniQ
XOn7/rBRW+YX05GodIQhoJ0SNPevdJAQez51kBpnlcN/FLOD+0ckJnzawGjbesLexYnFGrhneoL+
hnlj1F2VxMEX69kWAalMYx60aGuRrHnaV8dxQGNXBEG1wZdoX8mc1a4+IrElNYpV1GzT0BqfYqfU
AgOhJ2LBFRF9VAK+Vc9J1+M+mxleKbfRE5uRekt2vb6uK8JUOYmqaxQNyVMA8JjGCpVbhtR52YNr
OnoB8h0QK/CZozyDhhKqQxZ1SNpQpr+5npJHJ6KdIVWqxH9aFxT3LnJeJLzgtDp0NgvSk6hp4Q/F
d0WVEyHpuGCBpjagvKVwbd4Jn6hRJmmded/kWnFpxioaj1XVRccRHfqpNCGZ+27hw/UQ30U8TWjy
JZlYdCdQywnZ7pH7o1wvQul/Y6nV8bAU5rGKu5Ks9RwkVtLFa7jp1s7w8QcSuTviE2cIcayD2mdK
loaQ4mjI9Pl8yhAqKEEEOk6HRaH1/tGOnfKroF+AHFdqKzfQDJCDhJZ7ta7eQZUmTw6Z3E9BhElQ
F6X57MzBVeg9QqrFzOJxT/5Uw642Ut8IaPMPVouZeIuKKdEXsK3tfY+5BIhUjMBd00CynSfh+Pxc
m3ofozFNu5Q+nxVKqqmj1IPyTSujhO2K6LylloE3inQyXvwp5m+JSDgFC2+pZk15Dqppssw1zxJj
NaWoZTG+6SsLwBUAsqg1L9KkV6x6PoWVqazyMSF5kHBCAo+Dh9rqYQpnnUkJPskaD0sKM5S1ZeIG
15l0rL2XVeGNbWbm0igVjqOiLHqTy6agYlZtON74gY+LRNGaCf5K80bxFt9ahO3G2taYI+QjKkok
yHDIcq0vNj6NtolrLFP7UGig0kPD/xhLyXuq6ZRpPQyWgnhPESCt/b4yL46s/TdPbxOiBX2NfwyG
CS4+suNVCBhGbqwK/ZiPzHWFqkPdq6iesgXycRbW7USda9JWXCKRBh+ML4AB+UW5Hs2IysouDKBR
4FSadlH28F+wiKYt2xFX07/7tja+TSwFHixe1l7BsLc+dI+aexGidEG6MGXk+ziWq2vcP3XpL8qO
weg56wjvW6WJYPXopmZRrIYO25dnY2bamJrjCoiO2K/xFrMCYss65yFUYUuaAN2EfWdFTtIv4GYy
em7sOjfXsQE7Hql5q7/3Y1XsNVa2aFiyKUBXG+QgwzXdtw/G6IBRMlLPu5C/9s3UO7EfjcL+BhYn
3emIAy+Qb8vTMAeJTvgtb7gonlgabjk8EhIavJGFhGJasl8qR0iIymTTBTmh8a6dxDPvoO6RyGBN
IUKSrO/4nAbaSbCSU1+sbB5csLek15brXk3AtUItuPPMkhFLh1tXmYWREFij8dR3ovBrNMX918BH
qSDJuLiaiMiEV1Rrh2a0sxtkkpQygSIJbyEgr79qyMbIXXIs9MDZpBenlA+JnrVAyOzH7P4gBt7U
sUE1KzwidAnsA8gmIc2x+3RbdMcRm4cTa3b71RUBK/a8DSClsCVkN+q30bp0OHuoLMEFGYS2jcvO
hG5E81ccaPFL3AnYYaJV45j+CXj2sBslhqdQZTqmPRJJT3ZNtvhSaTqajUo5NTbjtNHf7FJ4D3KO
HKFY9y7FlN6Oed4vg2EApSfcfGNrMy55sNvyXtqdd8zKFHu5ENE3kLGCxoi0Pb1r9a0lqP86drRr
u8ZlDK492Zlke69ShttrFGz9iltdrYv5TM+xhK2qRmgHiY3khciOFHwAcrSt3VMaJehDrjTOvXOm
S+PaqzW1Cm2igBHY1Rebc/6mCsjay1WBGrNrE7Jy+lDcyFYk90athe+Gk7OoJyiiW7fwqo/kI8U7
kryiHSaKHtN1oB1KL6ROg2VfkEZXD4j++yw+B3bWJ2vs5NPXQMPmEydZdMm0EK7Q0Nyi18ALwmnJ
nI6Wznzhue0dC5Ww97btUd5OOqU1XlUggJWnZyzB6jFnfdAMjxgBwg/o+8GF8s6/N0vGk9wdvfcV
rEm8JF8UvTh19luPCeWpjWKyY/QJx20EHACSHNM8D2jVJpeOMBaEDTi32WA5p1RN5EJZU3/qlCaY
OrL4I4HC8A9BgOph0oOeRiaKNkE4WfuGyFHGp0bTbBwtTi+2UxN8G/khIs0yBB7F8iG8MolRf0Ml
b6CkYURJ7mRS2Ev61OEUgoNYAqiiu6d8P01u1r2YdRBvdKHTP/AU23ZeVsxnvAsbKfJ9sl0NkR8q
5BpXk0tgI0dgZb5bXZFT0XL80tcXHqHN07SoWrf+5hMVii8zNzddX2mHyZ3ad0Jax9ld0d3BWUCh
6gg72VokTRxY6iZvbIwQM+aeGVwHCSMplBAKFLZNLPdsTNm3rSBTFbxpe3R6wzh2md6vPI1EztKK
AXeJgpNO42f2kREkp6Lyh5vYDSVx33p8qKVbcTWb6sHvc+xuPE4QZI4YV4aivvS2mjbMrp37Ovbw
w3a9tZswuK1cAD9HvDdXoY7hrO40BGBTjebZiaVz8niufv2tNv13b3XOCCWKuvhofgMY/Vm4f/7X
/0/4Ro4nqZb/57XO6S2pw7fv/ft7+aky//3n/qjMxRfDnG9FR1qQ8G3vz9WO+YW1DlU5KQ4uGZrz
0udveCPji0POASF/Dg8Xj43Q3ytz94spf9vHULEzsJf/GuFoRub/wBWSHqgkB/2zDk3JdNGszNyh
H7hCdtH7oSKdE+gqzvys3vIoT09Bpl6Rv/KQcXRGwKhjY0UQFhoJIH36Y+iztijq7pkAkxcUePS2
07gdwq7dNVVzE/PwRWBPwmfRahEel1oslZ0+N+4s0fGSZzQCK68bD2CoqXra2XeNTcvs4+sfPo0/
Nlk/bq7m7uJPaNJvv5xrEYqtI4cBEyV++uXQNoW4ByDtDlm8MlCaJv4HspMbXTrLf+2VxLygk2hX
Df4naMM+X8ZAU4bTZZlY1Qa1KBtvyAynsSlWBhyRX7+U9fM2Tor5lGVNKIFICjlnHfz4kfF87TON
w2mFT/6b41fQfLP8qUFYz8TY2PtdESxT2ZGKXsly5XSgEnQpUIZCD2L81gMCaYkcjJwX/tQ94Osz
jMNpZdvqOdD6I0TPN8Bpwi6BusniqxqyESkQzRkwWcKNAs46O+o3vqVTAbT13qpDSB4dchWBl31F
btGb7KaXqopercqhUkp0+y8utzF/cn9+svSSNLKerdusP6FyseX8fA1gEYTdiKEdzZa7DZHfGtkA
+zZEhUzP5BXPZSZ5iOD6DFO0eUwRRZd9T3k8//rD+IdoEikcw7CA0uo43l3X+OmNjOFAElxgU6Q2
HK74RSiQNOeZtD8eoUb6LW2To0DDB1DoSNbhfYF1HI+ks6WSJdXZM2+tFuogvi7WU1sqsLcpDl6z
0SDQwb78xZv9OS3GkZLnpitMOW+aOVw+XzVY80AXWJ2sdX2K4Z8UB0fv70Wn31WaPNOp3ddtsY9J
z0WACS5Uf2T/ht5EECZP+62meNUZaNCxbgB+DnFZyPu+VGLx6/f5D58u79PDEepKVp/E/vy2j/7x
UAqIFooiR4Oqk96VLhBZ6hLIhf1w3UMQrP3aYLLVs/SUjLMTNb121QQRBZE0E9tfv5n5mvz4Tfvp
vbjzNf3hveiyNNLUSf2VD2dmAJyWeAbOH6J7sbTWf/lyv51JP78e634d4SuDGVP/6QsFe54pfup4
KwBnWB0h3yzchsiOjEXdKO6MIIV3QkrACkI6Or7MiW5kCL1DD1+dEUJyHPv1OuizlIokf55lxUHt
bZDE3k+I9o9mKKEoMAvc+HZ067F1WzXohDVrOlEvguGQdK4wh/A9oeWGtUIwYtAeQdNRJuZYn4Wo
TmmlBRsQuwpCOvquxsVqWNi0yza5SKho4S431nTz6w/i82HOnJMvhQRKLXlWgXvhuffpgxgh4ONv
4YNg0LEmiQkV89UQkxefnX/9QuY/3ibMyhiJUUPyQhD3Pr+SPUmWrT73tBU7rI2S99w2kBm7Jfoj
z2qZgIRP8dDfiWraN+14sUbzxXezufj2X5XPOs+uvxMvscj1ZKdSRjyNOg9Fuv31+xT/+NX8/D6p
Hz59NX2P2XhZJXCb5EzWAmHhsD6Ns2efBzSBWR1rh7IjpVSDyo5Q8qwGlOluCX1rYilf9JN2xaZF
Y6tWWTuK0e6sapXhle4TsjBcMmkrSfw7re8jW7ACi1xz1RVQxEXZIr9u2BlrTKH4qvHCuD0ZtEwj
i9tKwIHrR8KI4duuAfi09D3F09DEb35YopYu+/EV5/ojGRWSmJGw+8gYE9A4B2rjt1VwRE8xbZIw
ffz1NfvHLxHVji1mQCSDTZ4gny9Z0niUG1burQLbv2oKUABNt4wsZ+uX5ubXL2X8s9ei5nAs27SE
YRs/PaeHWIdSZBXkq5iTdWjb6QlJrHUsiRl+DHsAUGBAYBSN5zr4CBwoMIVVo0H3eMD2DSk902hI
PhRb3Rje+Bdv7vM8dr6ZHFaT3LUMfbmbfi770rgzMhsOwCrO0sPI8sfWjlP18BdX4OdKhVdxdRjC
usNrGOTxfr7aykwgk8s0YFQTzngEhgPYq1a+3WynKIR+VLeXPijLt7SyH+J+vLVxvTIqE0tH5C1u
DuIUKhXlaF2GG4ZA4Skl3XqhfEf8RUHxz96phDFqz18L5rg/HS4NXTGJ7+B1XFlwqkTMcWO8TWEZ
LgJGRCDNnI2u+0cXouGvLxKV/OfnC+EQJrNb6dg8lWkKP1+jDjr2VASFv8pK59HvHY4YujyvgIBl
XtiSL6Os+ouXNP7Za0rDNEng4wlLvuDn1/SyEQZFYiNEqvxtZqJoNKNyOJTCsVZQqk9F1n4Lk+4B
l95bHMk3czLDpa99bVjCLEOtKK4IFviImYQahbOM4vtfXxLxDwewi52WyNz5EJ4JrPP7/+GZS+qQ
Uehmo6GSbVcMI7a+7W/8mNsFoQMi8mRKj4IvUT+YH7EdHtpJvtaFghAn/RdVTeUiluJi9t1HHIab
DFBF0BXk0yXRTU8wdRliurNJb/bK4pvkeYsKINh0zFxwdCbbqSQSh41ktciGejUOLfk0dv0+Zvp9
O4oX7A8rBiubThHMHPj9urOwqP76Cjif2zLuT9eUtC3wOGzuHXa9n69AHkUN3UborNCr3JuZfctY
AsI/5vqSCM4la3y1ru3wXIJgJUGD/1LgrAIwWq+boL40qr8IVKBLndxeou0E4layBxoHWRu7YKeS
CJ085rSGpU4BfiYY5RzepN1sFJaghZMl7F1Fv2KE8uZiYERE7951FnIyMzobgbVKUnOv0LN1MbqU
XkeUO7XT93BeP7RmdaXaaNXxRg09Q202nIY4Ju+T4f1QQa5umpVmWQE+tH7bNPKM1mlb0YOsBxyw
CxQDExgi5vfYF0B2gBzE6Yt0KhtWo5EMm1DUSzCVGhMs42Da5Tes8NdFChQVrV7z/hcfBVf6Uz3m
WpTL3Jq0dvOC7aeToZW5nzvIeECLLCv4H86OQPrKWhiYO357pX/3BOU/aMWJpuXXK87r7xEDlB9n
J3/8yO+zE9dB/DqXwgga/jYh+V0W6xpfBEM9YRs6WXu6mFeXf8xOTPOLzTnKk82ZE+5oy/8+OzGc
Ly69IhMXz/AED8B/iQ7NjfjTdwNtFXs71LnMF1DmzkvXH88peI4VDr5mIuWkYCVfZDZR32yf9HPo
EDrOsBu3d2n4ay8DW7Q208w/4YRONzxsqiM+SQNVoo5FvoMRU5KwFbQL02wcIlt4EqgtxmcKRyMK
Gb8WDCuDBmHYMo96dci9sXqeImz4mKYxe1nEQ0H8Vbs265p1h75mV7EEuY5YzDaLCg+Ut7ItQV5q
lpgIJYpRwLkH5KTyvemm4hjRJWNSLUW99oktOCOtgu+ug+oif9obtHe/bnHuu+QnfyWl1V2iEXLP
BQC9A6JMslOJqi5Orm3Jp1qf8XmGHsJMTUqH7ZyKFAEQptUGqw6/xiNx9S89xOBzpKJ7H7M8Ktqs
Q8so1RsglfAozCq8oDyVd3IS6VmPYnM7dFq91lmSkCxDhFQ3anNEtM5YWWGvKfJp7XHp1kYQh6A/
QefoAEIuKgf5kHgY8YshPZpBE9EQJd9NkCILoiSii+/aWHsMci/QH42vA6zFU2iDM2V8rYGci2TC
Rjdm0HRIgEUgO9MthBp1W4aYNVPbPWpwIUDEgGiDkJMaaJjKoad8wAaDkC6Y9Bs51sQrdGkKFyKP
zHpBdFF1nVjDqDiQzfqtcMK+2vcdqH7wDaZa6Azmrgs3K+h0KxeMSqZYyB57ulGLJUUZioXmYD5h
ch54N3UXsHySDdaATU7+9IH8KZSTuE8Yn/suNIEAD3m0mf0FK4r7+CrwavMq6rT4Vetac+PXfQ6v
WUNUWaRdeqkCz30om9pe2407nJI6664boJF8lF43u20Hl0UURsnuzp1NtAvo3eZTa/fysSgNhZuk
V8YtkHZ5LU1GLyvw08WuhaGwyzzRM/Bru/Gp0RlDV3YU39YwndaWBpFtHUfjGJx6fiXcFKlRrG0a
TX8JYCe6hE7r7honAeWQBHOEV5alSz+ZT+TSKc6pmTY86u9MFTGo7DvWDOFj0VcI0JKxu2obrrFR
O/HL4FTtjV0ociwBWy9clV83ZHVZ4wg4ph2mW9ibGIYrjUvGVncJO6s6e6ltZduUDRx39TiE+GAU
I1KY1KzkS2Wqad16sZpIyRrslWC98g6T+KWxUnWKKys/95U3IDzvYwxLk1Pt2joTRIsMxSGHG0a6
nGn413HNymmRd35+hPym2I32Bk58pUfOLa6r+hHoeQh6HbTwufYM9TyYxI6tDFVSGTtuMRuY/XbY
965Zt/scPm7Elsxyx1dBIJx1V7usw2o7L76nc/5KsDQqKcuTy3ffUwyw2sh40gLGWvswxq2ArrnD
Rl5YIgEQJn3fO+VFBbnTHgFNNw4R7CgkgToQ1MZfvyRFcnwg6AxzHVTJJ8McRHYIi6jaRuR2IhBr
7DbegKUxAQkjPUlAuLXpUxQNZGV5SrOXHPaPbeX1J8NqagJ6AZOkyrbRPJqkUbA7HvTvjsMErWbN
emZ/mmygBsFOamJfst6bLMy6ZBPmtW+8pIoixFGAowfuIk7YEh9/3JRwnACdsNifbBLOU1EV34Ou
KW4nIf33WKvHXeJQz6h+IEzC1PmLDZ/tzJpdlxi2Q2DZ9X2kEWcAKgoS47JBwT1cxrqCZOjUSM+w
K/FH9wE2gVWTEzm+jhAdyp1vDnRdWcuA5kw6amnuM8QRGRA4QoRgnwTTveW1TH7iDtUVAjoJD712
hZLbmXwDCbr2kvNgFzCInIDUUSOEpTC1tJNm6RdbuOAEDHoFH2UaXKd1lp4UqYTo5IeBZl0EhLby
4FlkfV0eQLHiV2892W/HYcjOAciQBzuqglNDvEG4QFFSvraKX2epEm4JIrUG1P9OW1lHAmXcacN8
l6VplpZOvEsCUleWfpSN3/A5zb7lZPS+hpUGgqvElI+lzGENSECnDhweiiIVnp6NiMxEZAuSPUJA
JjWgH3OdEa0aHn1YRNFKtm0A14oDPrp2Cl0hLCUqZx9Tpu/7EjH8ORVFv7NseDMsYLNjwQp31/tw
rWFfDMQXFhyTeh82F/KY4HymSn+rmukiOse14Ef4UAKHRAAm0GqW5w2uW+QfeQet05wS+aYAqZOS
Xg7ySaHG9ZaCZPpglzRTF67bSk4SqR6Jc5zZcbPUx358DwxPf2DR2d81XoCXtejG5k5aunckwYuB
tGaKC5wd8YRmPztyYItDbZMsY8dk8fU9UD4vFcOylWFP5mRymjzy4xpu2AXL9Ol7lhZoQ1trFqxC
HMBCFkGonvOvZugQdCE1bmrVa/lWpML6oHAa202pudl4awV6+AAIuJv/dpggkBllsEV1CrdtiDnv
GDk1JNcUc4ehsqq51hz8hguUSt5TmcLGg68MtQBELCMjaHidT2cI13UlMa+KBRKWxIbvW/NBRwIz
zXWNLrNZu/B4X4hK069VrOGaZ3MgO2aMY04NgfN3Rbpe+1IBw8K9PGmrIgAMgfXZru/qSZAEz2rN
XNpt7UTrNgg4aPQsFGRFmgBqTLTM1/zW1cEP0f7uZKlDok/Ctn6vgQxYJFz0gUsUmCecXTE2OR7d
FhLujBCJcLzqIQe2nAwNyHKT9Wdn0IGzF3kj52hVo/xu0LBCLMy74lCHaHKXoq++uQwGdiV+jW+t
6CaQDIPvQmMxwZbDZc4mAs6qmMoh1oMXm8HWiYgc2MhRSiaxPtbxuTOKB7en8UGkFgU4ehjaHzNV
x+s46+J2FWb5d7YOWIx6Xz1PeVHsVTUHPHTknF0NSekx2tNnBkoBMCprY4avqXSTcYMUurqJI7Co
4M0wuy9SJL5Qv6oKbXubqJapBv0Ohlpz9u1koEuSxIiDtYYI5KgJN3gAax6+Ey8DYcgnEbNYF22B
ESKacr567Dyq1YR5CDgQxC5zUdVCgnCx4BH6ZkzKV9viHwaKjII5VFslG2j4FdQnLRunNVmXWwrS
XaInyOToU/ONGNkCko+Jvj4ZWExYLsnO/Yyn0muHIzDKkvoJNS9xJEED9i5LZ2QP38pDAEhs14Ck
PBW4kO4roC7LtPEzoOxiQLkt03RZK736GgAHiPCEhtY3kFlLHC9kXxXTC9vMd+jG2EoRme1q3wQS
7ILkDBYCeObCawtZbKEKjcz+4SxsxzEkL0RrlP5sCJ5GT2EFV3IxDZZ9Y3XS3U8RWuA17MC02gUN
jHyYkjTFHLR58hWfN5uqiQNixUT1/7J3Jr2RI2t3/i/es0FGcFx4k3MqNc/ShtBQzXlmkAz+ej/M
6ja663PfDxewDdswcO+qWqVSiox4h3Oeo4qV68fGAO4hqA8kD8h1zx0AwxdhchUk4zPyjWbljLkY
911KlWlACBjEQnFuIMvqg9ERy7xqyxJNElaK8dEn2QxURcM/GjR08cn+qn0VzACcTTFkBvhkAzEb
8wf+7slv7ziBCKhQpgStkWVVh3FjDC5t04qMDQLK4DZLy/aBoTyih9DN8no16rJ5dxMvQZ1Wp6W1
oUDTb74/1V8q8ng7vL5sghMvHoVhUsbVR+Cq7hGFprxklyRui8nqnnxJfupW1gqBtIxc4mNEpJ31
kBjB3hYg2nl6RqY3sam+bdTsyaGaE6JkpAes2qxgVLGUHn3EG3qhAaYdsbjCFPEhzwtgg0bnRa9s
0F3kGCPOhlzl/AL7SvbnGBHrI/A7dWG5Y4TxsMBIrv2lBFus82tU4qKlOJCseagJodoHurvUIWvu
VTNosptnEZrBPi7t4geHRPqRjqN3BQUfZ7eeCDfmMzNJB/ETNEI9POjNlJRhuLHC6rlz0+HEy4qD
LRmN9VBL6wLYzbQC6WCvYocIXU5VItGhJ2EK8yDxINBMZQyJSEdPZIOTGRgQcrhqyVP9nJSTXra1
E0CWSfAasoRorU+pEnSgZhxhk8tI4dT0jaNd1szip1MbIoMkPDLdBjLOb2Q6l7eV5y5mbSNy10GX
c7DUFbIjtgFrIAnNRwBjfoU93Xkn4XX+nPKGBVPt6+hKB2X6WQsYV/OUR+AErexVhIX5kICkh//H
HXI91HU47oVFkMsaSAwkD14s5PYYoFCZJW17ErwW26kYex9K5AG/n14DeNME6xGhyc99h4rBX1d2
DVVUeYF30lEJlkABfSPVQMaHaaa42LRuPsdrlP7xtytrisUq9LeN4xX7spVzhLeyjE9RH6hbFyrY
EVC4AaVxyB84L5rLCBATMrqRZc+QkWvTj1y4etbDoxiRi/ELDWm/3ryU03YK7Oihqeb/ZGT+60qH
aTySDGZ+gcng3F3GGn+dKPiSD1bWPTjg1krvUF/213a8iFhLy7tI2AvurUUI/a9HXL+Og9GmkLK5
DBtRQAlL/jKCFolVzaGXTXvs5fklVQa5SCHaRUmk22M9twpDrHaP3Tg2/8lw7dcVyfKdGZswWGPk
GQTnQfBfBr2144xeXiAPb/waDi6YqmE1Va5xQtZIqG0ehOX3/5Ih2z/KlP6vdRtA04VfbvLA/bOe
aR3HH32fdNFHG/91KMfC9c8v/mMwhyuduZzpUHbx2Jguk68/BnPmb+g//zJ840/+HMyhhDIXPzrG
dHMZa/Nv+cNuwGCO0QRYFIwGP+3s/47dgNHsfxzM4Ytkbo7Akl2f+csCwUQ/m/H/aefZVSx2XDft
GqEjMxKOq1kgI56pstrMohIcolCnixdXzRsCDSZj1aMqWI8soy/JMc5gLFXcNWo5IRzPyx9wHxlc
Zpwf0UQ+rLucKbAtIMS1y0nTTVmw5RbkclzOIVpvjiTwhX6M85yTCitn/kxuOcdXmJf+KbJK0NMx
O6I1nix9504VU5t2fojUGQEPdgsQyEoMhbMF89OeYp+YNeYvHKC6UipbhxODwbWXawN5qRib66TS
HL0qn80Htvz5K9rJ6AFeHVkhpkg/m/O5fT7CtTEgNq0C532KsR32vUIDylhnHViLtVhwEbQyd0mc
tDIBmDcsb6euy2/q5fYoiZSj5phOkdnXW6uIBavUVuwsMyfZeLmBmKVZn/75WiorFYpV7ycZUWnc
W6NL0MMqO99mFTEwWKu54tLzdYf0g6svEotZ3zFHriluRoD0eK2J/L6glzTWQOLsdb/cpVMFKPN8
vXpiYr04dyVX+PkCnpe7OLbnTHKYud6VWu7qZLm1zfMFTv/BZU5WTEf3ttzxc4DstHbIv6KTWYqA
4FwQuGWE7NqQlAnUTdFV74/BBf474jMRo/Q0Xktx4U4JWya51BwotOPX4lyIyKUmYbNrrKxzoUKP
TdGSoejEpekQ0rD4ARHyxgEBrnQr6rs+Fz5cRtOBEVCw95RHYSSWGgndOOUS6vpFyL1UUf1ST2XQ
5C/DpcaCiVx9ROfCyz0XYf3PgmypzRoAaG9dQPbZBmguxRvDqvrdAoSKKvZc3lGItw/WUvNh3MNj
TGBBcJkuNWERN2zfoPNbYo2PrL2DwDs9g4+mlOSyN36oOnWwwSy1JqvF4hOMVrX3JzQ5q2qpSrtz
gRrhGqZuOReu47mIHZZ6tqewhZFEiYsjAkJnPI7PDCXqeyRK81ESJ8R7mzUH71wq27VL2YyW0UTm
vxTTIejoz4iXa/lSfLkr+1x6m+cynKAG/zg4iXtLlgNlujiX7FEDggqGqERCzi2+D87lvX8u9eVS
9fuyMaMVVhcMS17jR4cZldsqolUIczG/jRED7rCCXzTKr2oIaCxMpu+fYGaYSKLem94mJt0b3CBo
1o1ufJxGVV/GS6+SOTZMinMD4yy9DLt/yIV66l7mc6vDPs4mU43+J106Iei4NEVy6Y9KXZe7TMPn
hMQbHmhECIWmn6qWzmpgG7pCp9fu1dJ34fELn4OlF8N/hJzIzQJ3bVhLs6bPjdu49HDxuZ2DJWha
eBdoi7YizGygsnGT/EgZcT/NXhyfzIzJ1LbpJY2iYdMzGrwo1q4RklYyW7pKsB00mJGxNJvZufGc
C6e5rUEq0o6eW9NiJh/IMmo8uOzhQdEtXWxzbmj10tv2RCa9dqYXsvIuv7NzC1wu3TBzc/cUB1ls
bX2FVnHRcD+ZvUivZh9vOmaiaXixlw4b7n78ZkEYQf20dODq3IwDIqQxL/CTJ2sieb2vroSOGhX9
l9kkkFf9pa/nKqHFj9K8+baNiBg+o1UghAiaHa/IkyN8MHDoTxB4komOYn5Jk7bHtPJX/Jyud1AY
qnxMoJHFctQM2BfbyJXW40TdzEJ6iJiCH9rzjMIlLrDgkzJxLQHOhfiUE4YiOoSUWNN6sbMTtzcP
EFYCBhKRxJBh5RAJwHtI7FlzYGLS5tFsfp9G7V+YfSWYfHUda6N54nAK8vKhNOgHu5m56iYfm+Yt
8TqmM3Xg+3c9s+pn7RH2tXKbDA5eXImnoB2aV0jvPllBeYTezwO5Srp5JG/q3i+Z4gfeU0NsMB93
6tL3ex1Yu52GJFlsOoRD2uvhgNqTHWFfxbm+mSrP+t1sTMs/8S+M5cYdnKWa97X/1k8+WyGVi+6K
99YpDqEtoNC1o+M+cja1l0SppdeguMRO+nCLp1DE5PgZbIpWOfSneJ1D+N0ZTZVcpjr0XnSKYz2v
puImw7O7ZipENPJYJbdkEwLTnC0LCDmJiuwqmmcVmdlTDQl7Y2n1VpuefOzrwb6FCSU2ioycQ+Ow
7CcI3PhBNMgUrgRTjk3NkOyYmqlHhkxih4+FGXm3XpU8VvBBbsNKh5tMsysmziHNbo1UWLhV6kqt
6ZdZlnDfzTGWtbKks+Bji9faS+0CkIA/LU9CLuuPBGjbbgI65SzwFzCyM5PN2Aq8Yx9ROsB8mL/y
GGE14OwU5J2q4hsSBbtL1FPeFtNh8g5q5q2oo3kP/GXCj67KtQcc4yNEu4BadszufY9djwEd8uAM
cblrjNGHtulDtS9HUta1iuGhiq4T7ZXHguUdmB/B2ixWJ39rgjogxLQ17WMe1RwukAjto4qT/rHB
7nQojTa+CjKz3WI+8XjnojQB65AZa7Oz5d7mAFpXIIwfHa6WO8BfMlrTV2RE02S+uyVfqsM4nY7g
9CRBm5wILPqqMIafOogH0wZzarFkwZQYOd6lGQ3ug3RIG2OEn1n7sZNin/qTf62xnvQnVgCEVrCc
zK/c1Ms/ah2Eb0pn2X3vWcHvLUse5AaaUgJCQe1AUAMziShCtwY2uEiV+W0y2aQDOJJfMRrjMQQo
0xON1sMzeBGzE6xqlnG3GNqNfmV3HkZW2VkSATRFM6PkKH5m5xa3uwXJYlxPTstuM0pnNjBjGO5l
jHR7nRLehE8m9Lrq0MMOeRkM3kjS14d7NNtQZLPCuhlFLJp173Q9IZ14CIGZe9HeLfL+DdR9dYeq
DDm0iFRyoRqzOblxxrsKYDolUEXqy9ZtxmENM0fdUcCOzaoJhvg1tnriQfJx6Cf8jbF8NNOpeYF8
V98GXZptJ0Ye1z7e+4GUENueNk7T8htl8cWKQhfed2WTxgWXVehrg53VxTndqyWTg+Hu2BPQ03nu
F+ie3tr4ra0/gLAgQeyK0tjCvR0+4ZSl/i6QpHGABgwOC4b8bsh6S/38KRvbg/dL0sBbgBJGpswR
x3l0Xng5F4RJUta3PqQJkGzFk5Pl9zk26g2DiO4yYD7MOwtQiGH1AIqNtFj2ILomK2kRdBPn6TLS
BuZOsmc9RtnatWHZrjzhy2dksM1lYFXVfVBV7v1QuPUVzUt+2UU6f8Vw46B3JIPrK9NzvJ8zY6Ex
I/G6nnyXZW2X99O7n2hTX1STHNgmBdYAxa0UFlqyKNKHHlXWV5hHaJtKk+CMxQaar6LaQ+8rWj+4
ZnM3QwcI/R+G1bk/oihs1XZIM+IW1Wz67cYt+F2vHKQDYi8YFT4NrHR3wODT19kwoD4SWSSxI1cB
d1s8sDcM4ntPi5ycUzXfQprof8hlmqzbMO1WfPAMrMYovNex7j5BxJCDCPDmEYr8yWpI54PRM7gf
yy5v2o62z8LWRIEa4PTQajXMQt74mTduTFIV41VMujS/59wBrWCWdpYdlEqZaw5Nx6EBxJtRtRLO
qxlZzbRSTQ9LxExaRN6mWX/ZRtMfxqpNrioQKndJMTYvLRjJ765xgkNeZtbzAMtvXk96io5A/Duw
tCAxSeUt++hoBPZsHLOyMQ/4tCcwulJbK0fH/XtMk8wCBm/rJStnQvMy12folFldeklLkBzcdhSH
mphFEtjCNNhaiADvHT2gmYhVWdcbWRdzA5XcmcGFg69d0F/dRVEs20doTwkePVKubokOnw/Eii4f
sFQp0YZdevCdknTpEfrsfcSTeRhRg3z61Vy8L112z3eQBYoOmMgPpmrVbZFb7QvMGH0kWw+nZMOF
v3ZkOK9rq3P4k8GkxCBV9tSZBMlUQQTsBL5WFa6heKUfzDXb+CD6JLoRVcGPkKHHQDHPYuZOkTzc
9tKVvC4Fu+w8vTXaBLWHzhUb79lxTqyBwZPQV5qPqRMG9wQqzFuwXpAWc61gvKTNsPjFB9lddAmK
fpYoNpu8qHNrKNmNCf2xTAxa0zhdLuWkAMjVd/xqmHgDt9GnwUHL0nMjfSSZy5qxTMKONEBYGIAs
0RvYcFP6EMSOQ4jLPPY4PbLOJdICNQQhTOwPthPJeHAgCVRrQRR/F74FfZhtJkHhbJOWYO0YtQp5
EskxAHH4Y4oyoqXajJPEiMLgrrE8CC7O0lP0Pnoa4rE0sQW+BXpRWfKycHuSP82hPAyZ10Gk03Gz
I7hlesZnIcx9kYJrNJohfCdmIWG0786sdgO7EUfZtnP04jGlpAD0RnQT/3+YhS+x14+6/vFf/8vH
d5GUm6RDVvrV/3UeJbDSMfL550HWrfpGofqjbfX/4Mv+GGFBuAhsh50kLiIPfCIzop8jLM/5DYX4
osWF1oJ0e/mTP315YDZswURJWI4bcFQw3fpzhAWNURDWG0jJ0wmb498iZixz3r+qDl3WGD7aN3pt
e5GB/jKSdeqAoNRaNSzknLeQCO3OZ98VRcpbc1nzEjRq2kWBd1mX8usvn9Ttz2/yz6Y5rFW/fGv7
7yNokVpgB82u2YJrZE8Yk6IVE19VZ+Hn2Fj+z0f4H+GSYvlJ/vqTLupwSy7rW0xothC/jOrIEEsZ
t5UawXVmY6gNabRQOm0mX2Q73dXcEGm65zfdbPNcwRbzBo88FdBpg6te8fGSFDVHz2mR3ereu3LI
xCJV3Fn1ZvjSLCTKrAG7QzDGyQJGvP3XnxVOzv/wz8dJ4PsOjjxH8ED9MrAXbUGBMzSERGY9Cl0p
uUorFGnsiexlSTg7eBu1T16LnG4DlSYPdujciKkxsQWwcDJV85rNyHBS33wz7PIyloSeVswzvMHh
xk2OOCpZuI78t6IY8ecvVuVo9Pdkd+DS8XVzjBphPhqliQsZhi4gwHyjSXPz5jtNinoaJ9vBie9t
B2i8Hj87VLjZGG+hJdJXEeAXJdkd7I77OtdYWr71wgEBw/Y+JdO89zT0DJbA3lXVBuyXLZCDga/U
UcREunSdm0PR5oeZSvlst5bci1xEj25m3pVGjhwu4DtLbolLGIX6g8wjaERBioQGGN9JpDllZ1Oy
W0IE3W5sSyU3uqX5tmlaDybBXjtIilSdRhhc2GBJLn2fvYAdpB3gci5QYBPlRd9V/jtjNqJ9y6S6
8aFDsGtdxJSIxt7R25CxOMbik2YbiLbqzYvBOlFPj9ejOVOrmH7X7Yg2rnaOK+aLUvEtzKWZHUp6
TCjJ30mSficRoZGU8RQ8ohl3tmvdGR3pE5WOLwjVeMNyftHANKAnYRXHr8bpdHuwoEiua3LGDmMR
phuWHc0VaoLtpKpHrrfy8l8/kIID6G+vE2Nfe3mF8RQzZ/R+NYcGEUEFda+trcrzMtpAmq+on5ue
SNqSdCVkN458hKo3XZIpbLzHobPIFX349GHSoN/05NMkYDQu+rNRKf/HRBbPg8zMfA/2rlu74F/u
Y1llL+BXFUqJ0Pz9/CP8z5ZB/z+3oWEXvZgB//lSu/9IP7o+/ij/dqf9/Ko/vOaYwz3Xw9Qh0TYv
2N8/rjQ3+M1mU7N4CnAM/+QL/3GlQRFe7OQ8twgxTa47zvs/rjQhf+NhYpnjkAFEshc+kV+wwf8K
I+wvS6G/PZss+pZ9n8+mD+IUmm7+/C/bvsqsJ4M+uduZBX3r3ginLrwSuUMb0wW8XDygbrVCL9S5
+yBNYZw0vI8lSNasuO7awECJLCL/JIZM7kY5yUu3CTJqfl2T0+iNLaIdekNevVQVQtEBQpr0Uknv
2niE+ulWMiUahnreIiwyxrVijHOl2rFt0ZeU7hHQYI2HVBX0Ba5OszeYdhMRxcv+ZOsz7CNBmTIa
P3VJYvNE7OqnZPi5jTyYgBNT4FvCxuarBhj3tmBFsg4YLWxrMMD3A0a9r0GYxocuqbefzDx0Pwv4
/68gsggQ1WJJtiwcBpi7yO6i78H00hdQiD2duim4C2piyvy9NxTTQ2cCj0hYHjC8Q8n6BvQ43NSz
nt6Yxkyw8Uqzvk40qpdNUVpMS9wShMeaEEQSV/Ies+fGRYCcr4YiQSc9tBbkkKiU9U3RMgKBwAk4
uK4sGX2Ypc+pz0KJDNCRqgN5GZpxXIOW80ZTTz3ejzHmDBsY4UXXybznL6W/3BheMMiTP7CJ2neM
d6ElW/Ar7L5UL0r1TGhF33f8AFlOyiLBT8WuQRr+KXuF3i2169s8ae3v2LKmp0A5JtIXHdKqj6x0
ALTP4EVkPU7AZMb6mVsg3w94ZFyUV8qLkIE2tNPQ5J3nmNntc9PUWbRp5iBBSjjb1b3lRmmz5V8w
PQ+EBd9Cdo3vli4Q/6HugwMTrW4vzSl6TaNp0cEK5pL+JinVJEHeYOZTzAzbC9caLWPNasqwdmhz
tDgQTJJ+OB3XK6L9LJInC6kKgpzWBIGqLSw8Bfbfx65ZMI0huFki72waqXVdLbOdXnuI9APtd88K
09hM5Pk4vVEj+ZdpEgTZCvF9yCQAxULNA6uRh3UQGoIVQS+l3IP+gfgYjqkEKNsUII2YYhKrlEJS
RG4s7lQ3+k9Z2iFsymK+q1F2BWDfoZhviZGWOTAkgMqKzJBD0rjy1orn/kSfyV4h7xiqryzLL98A
u2UnzyP4c2NVrftV96a3sUpIKTuUdT15gtq11+YkmRU5JRu8snLfgiilfiysxGrWkCGielMPiuQB
WYsc3JFoj77EIkruZqx2ZmVCD8OhyhK0Gvvo3p4Fs4QmToNXc0yaF+gO/qc7+DZUlaFHUmfwl2Mi
zNZ25b8omN3EUsrRZt1h2R8eGyCTBDgucdSlY04qxJSrmwbOG3n3IFou2sFmFDYT7ZruZFurV+Ku
u884jXwQBp4mja7lHEh3IpuVPJA2qh0yPky+M8HIkmgvF8baCYAYWNIq8XBXxDQJBNC5wcLXcpg6
b5NMdgVTq3q8IuOIGCxRi5aC12ebzBrQX0o+s9fMI8Bk4K7mgf2obCP5yIzaoAsN4vxbNyAo0yCS
lyVvOG58s4u/Whff4sKT3k94+5/jQLkJiQrS/mpVkd742nPt0zS7SXsdqWp4JzoTq3iJkcoyq+DS
R/v3xBO1DLUCnsqynasdl4l+y5TOr5vIN8c1GjpWxE0WiT3S1pKiyhu+0hY9NICtZs3YiMDweFqy
K1P2TKeitwb3Msrd+YHDxikecWHgJkvhG4uIB2Lneg1A5qjOXhPI0WwvGASQvpYXBuO9SV1nDFF/
V2AB0WWlrOdRvDU5kbpeBEFTVN+9bALJ2Z7QhbMlyPxnG15XT8ZRIYmwwadAtmLZ8pqNNuMXsn6Q
HF+RqdMfvLByHn1QsNbGGhVy1AX+ZXddX267tIpP0kneo94qDjJP2Fqzdv3IyRp7UOMAcrVj2QtM
2XiwOc4KhFUNiuExI1oDfmcutkrPwweqVukekkmWt0FmYOkYUBIdrbJ3jl7ezK997sEEs6rRJw9Y
VuWhDXs7YcZdgGke5jB5bjp3Nlcq9vMdTgp5zCbB2IxUuZrjaDStbxXW3g3qZvluGENxK8CawX2b
1HMeTX7C0rYvOFBE5Lgr6Yzlewqx9oAKfZJrNdbJt4vAmF0GKKstC4UArRobBu8xMtTwO5MsgW2j
KJp3pyWFY9V3XYsLFLT0mrUvq61kCoEfRxVpjPnABpJZpMYq4CyZpe0wm1svCaNhg+uQU4vJv/vS
AZrk4s7Cgzmb5k4UAbvSIBwf4BKC0jWEOERqiB/xnxJKYvnDtsadQ3Xdq7dOdyPp5AXUA1TxBRuJ
5T0k1ST3yktnaOVN37j3KicnQ7rNSxXRJYdRRaZOynyPKKjwhDhBARTr7O+JedQxigN/jX2QqfpQ
A5jXCYA0ekWIKj/Ak3/2kW3srSQnPxPOpFqrLgH57EANe+mzpPG3FfA/kIlOF9CbVfYojzAwM3bV
qN/r42iHqLdRdaNTkMR8kLCVa2iyEULneTehyp9WU+x/E1VIfqiweus5rn2DrE+zT5zDmLEXukZU
Wn6HWKLQq8KbXdtxTmwszqqKgM5U79gFLsL71NiKgd2DivPhxLjJ3wCcJNQ8B+h/BJoAuBk2233m
sLxxhjDfhEOQfSGHFb/7Sdi/5b7sNtPM3NdoZLWmIbWTzWiinF/ZTuhee26FtSIYiT/LypwRtNmW
GcyBtDKMJztOiNAKxyGp1j7C43IjmmSYr5vF6rQteGAwm9ZoVbcR3HtrOyzBDjX4/uvGWnTT+SQj
5MWWkq9IArL0GMyy+0HaolgV7hIoAXkBvm/RBSSlBebg7eRk+jfzmUU7l21wNc51cMlCGNUgi4P4
syAP6cJpW8LhQsTnn7XoXQqVoNLvdImgb/UZg6twMHBaoDT39qW74HJ7EwXAMUJFuC/OVN2MT/nK
an0hV2SNeeS6Te5FVuBHQvLoj6vKFd0zRRSGMEb84qtrdPuqqj6+yPHXx5uStTKxd0QYXUf0z9wk
QWsyED1jgjtywW/UGR4sXaff1K4Rzxsr61v3clgYxM4ZR6w47HbjCAuZ0sVrcq7VBWAsFpaxk/Oa
rifWupsC8jbk/7l6Zqa7JN76SXVc8mVf07FR6YEogeZuSOuoAuYpQCojJqIoSCpPJzetFUZXU9q1
JI2JjvrFDZo7Yivd+7Aj8XoVCrdnvT/MsuasFDwnw7LCz9hHm7uhSzftAoMezlxog8L0jlSM8aRC
Pp41fDdA0hzjznM2UhVzZMS6xg9UZs3WjxcYdeSk1Q9mKSK5z87g6mg8Q6zPQOtwYVtTKLCZGCas
YYQGdOaKgE9I2HQcUbGFk+chpmlS0hg4oOFohwtSmzAJxtegMPobxXb2VKph2PIKtD+Allv3YzbE
3cZaON3xQuwWjRk8i4XiLYYg+KHkYD5pwx9PvuMYb9oMifIKFxD4WKXqjfOXcsFueobhhd+le7Tq
zPrHwvSPZhnplyrReELUghsnE5Wtk53ZJDBHuZlm+6pPQLfbZ3p5JNGIUymbmX00jZwqpkPN1B78
MwjdG2jQqyGWx6QTbr5rzIyIPEbgiwsvjhu9J8gzSi7mhbnuKJt5kLIXMnuClMHYIEsIfh/Kofgi
PspnTzoq0JkdvdQzWKI4XmMxmVprjwiAQT1PL2RFzKQ446SR1unOmceR7DerrALjAwSid9Cs7Hz4
XfCJ0mNcpjMSlnmg3dlgka38V3YUln/vVNQl+4AnrWbfMFmOR1KgIqcKEp6O3HTHcrBe9VPuAfO3
K2M/lWTLSt4nHswZq8pljA8Fk4q0B7lgMClYZeUhD/adR5P7Zr7IQh3eZQE1wW2uQPZB15+DSFzm
tmuES0qdyrcFyLItuTKmS8hrMQx0KjmmWp2sykXRdBXPbKJu6ipR9kZYdWFfg4IowwsH2l9844+e
wsCICX48pB1xgCBLyzv8h42B05Wa5FETP4N6qNGO3HXTHCdHhxzb9DWJ6rY4YHrUeldnvu7ei1mb
H0GSZu6q1soJ3zM3KsOVN0WWR5HUyxC5UTJiXUTB3VFmthMRK5bQ8BEJMxfmu3QHpGZt345q3cAr
2YSJo4NLru9mPGS+pS7IB7TarYC4eYCfkO175EXwcuGjP8RlXxRH8mZScxe3tfRXpa2i9KoiPRPm
RGFV/bbPRIccIB6MTR+N7p60jQBsbwsBf1djgG3WQRl6IYl5SjdilfSCOC1uhiLbGgYqhLcpo9yu
G1RfV/kyJceGi5MWiwO67voC9rwODphwFmm1U3jxM5cU4cn21BNPqswRiuQofWQqSdINxVPsajv9
tHiHq7tI9RreWY35N25CLFRm5w5IOoLgLaW4W0D2fQ0tgR8HlUObaHanEZ7GE8FuM8lqAMPs1Wx4
kCdFS9jv7LfGCU/JW5AaIRU5mLbbOKu5E+2wfjfkBMITc+Bt2kX36dBASWqTDNgT4mg0LLMc0n02
uTW+FGg1J4FpCCUkLsTf54Ra72hh/DSYWo6s3Po81l86aqVEQQ06gdp+6C5APasHhfdyzXKd7Hjh
6OI4yMawV6Od36sIuRlp7V12iibeWKoW5nMbkhMdFz1ZNHx2nk9mmWX6pssthP6UxAv6mkPSkV2x
7gYgMx3SIX4f/pw6qxyD0Y12iXW+CsxyiDZ8NdoIuxxMY9OkVVCuqoJ13xpby2JwLL3vhqM/2U6N
6J46jC68XqQ4fRTkWhwNtpus1Lzw0qvzTq2B7lruKo+cNt+g+5I3Dhqie+Ko7X2CSuSYCm3On9Li
43BHt0WCP/WPfPLBwQ4i0J09WqFqO87dsSYC9yPqzOhZ66R/0TjX072VWuJikJZ3VPjeSR3xkeFH
2eDV6wxTj7n2KgvF0Tg4NWzlJjXy60ApbL/klRbBzuAHe4bUGZx8dyYGdMoqZkvgjUbAqzT7m64N
3QapaYKEbU5Sk9h05Yec2E3g/twY/G+bbi7f6L9TM//PwGQKzAr/cnB5q8r04/NvU8ufX/LH1NL9
DZE2GzchYZpwF+IS+GMTJ39jtQIaE2kFiylzYWf+ObaE8mABrgzA51iM5Rl1/jm1DFjfITPnCx0c
FCia/52pJYKFX6aWLAJd1oAiELbD/xYU51+nllEUZQj2RLlXdJSH1srUR5m4NSEPMryVudGdxsbU
m9ywq1M5+DEQtDI6tpOfnnjTeFjxLj/7pXa+Kf3KNT20sfPAWmzgXU4nIytjaGZo7fA4hxc2Ydmr
aJo/XGXfVmmykUpwxk7FiYwVe8P6wVuh3FPY8AnXpP9fU0E/03x8hzal2+AUF1lH8LRAOYDT14SW
0tQsDbXwExzInvWUOwm48Aa01gUG5fIK/dJ8w6q9+GJWaa4XUtGnTpAs8/3GG/aQxk4giGRJ4CLt
Yw/uIG4mHNbWIF7aIMzeHdTPZBPyXcNCRgXyz7xmfCmHI7bq6MWGB340ykpusAQMm6Ys7sC4Vx8Z
coyL1OLYG1t/uqEY96HZO5NcdR0G7iUMSN3GILsPRka2chWN6l4XnTOt3VJwDRDu9KSxFkftND0k
qYyuu9gGaQH/cg9N/hZb/PBEMlr0o2GS+Jq4o33H5I2anYw7oqca4opboOeFS1QltCcBqVg/Iyto
bmMnsdh5NM5R8Vmf6KITgkn88nkE10HhakrO4wioAqKhtmnSj7Gpk2uCv2j4mgRE6KoaveGBNVVx
7dXxj9AGCsfNwBpXuc2rm+gQQ7auv9wZzHuq/XnjBdNLLOpDFjsXimSCbVJb1t0AK3+b+MgJU28M
Xm13qi8tXdsnWbQSsPCcf+PLR2+UtfQWHVHl17qUxnU518tuEbjiV+2oZl/7UXHsJi7eLG7Hi8K0
Q/KUShTVOGfpmXyLwYQhrhB4/gjbkyVeZcp3RmMdPGCpri5yp+s2MyQcyglkwds50hEhtkZdkkdl
FcUtk/vsOmBUsw+MWT8J5Jk3hOy0SCCr5oXgWH2do77boOMzL4kLpxvGsLsm8mrcKItfEB43EVxR
tLXVKq7q7mDGoVySs3oUny5jIJtYLOX120Y0wc7tOd3RrU7HnhXENT6jJxJim02QOf0OdCQZnOwR
Hxm8DMBZivzDjQ1ga10ik7VDeYjtG8Nt2qKkbmZqtJmgXsRECF8MbTZ4zitziyqa/Tc6pqvCrfRB
NMrb56lZHAsi2sqp3RcS5bznz/VV6Ic2Wdr+2undlaenej+jmKshd/036s5kOXIjzbqv0i+AMscM
bHoRgZjJIBlkcsgNjCkyAQfgmAcHnr5PqNR/ZWbJJOvF32ZdiyqZSsqY3b/h3nPbLCY6FEHJZFXf
UCruuEnlCdl6sKoHkT/gKpdYs7t2l6PMdszc2Xpmi9mfJCFoYyJ4y6WeGbNwaROp20wXD9eB46lv
5ZIwa+luutL/LRtL736BZLWvjdbZgquIOXyuf6JqA3s9mVOxrpfL1DmXAIb7ShVtH7Ednx9J/UZc
PiEVxLjfrLVUH7ZbndH36Q2m3XJtDp5xqbx6eEmvIQfCzJddmzNLRSzcr6u5NE/ATPpj1dnOhpm4
/9nDldtSFtq3jIL5MbH/38TSDx9ZUPGuasfi8GDY1I0jc2AXzh/fYzK3zRmJA7Z+/ZIQLH2w/Qyq
as5qFgVBddS+Idd+Pna7scrQQ1WuTlaonvGlLahdiR1c7oNkcbcYHjrC15JrQTQTmtryac+5m65d
9NTEjFxjsMKm2BixT3DgPLBuH9zgyhK1v9WA6hr+6Wq+oQ5CEi96fYQ/Hr9A+VjWY5XXN304jUeU
WOWxLKZgn6qw/MbSqT+xYialEvHrhR854DiwPTHSymtWrLYm+4tHq22t+7moGaLogc7USYNzl3Dw
bVIZ2NtsZCuiYy/50KH6Yk9Ns0E/v6MlJKMx7/ZwDvyIC8N9HUvjOsg/z5JXHpMpMsryaqYnYBCg
YvbaJojfVRFk62yGtl6h647itghJOsO9hTUZL0MXDvz+iRUgCtGUOzLYxX1H3mNOLjqeSyI2SoRX
GRqTIXOZftFlrnMid7Ol6uhcg8dyGfXJrbi7Vy7BcY+p4aFlH6aPHCcr6j0Ctgn8uk1L+ZDZnhOR
QYyGKyCqW6JF3/bgJ3fkgtQ72+UEp29CzhdD/BoUa3qwCQ/p6H9Ba96Hq5E/gPiBen6tiWpjEMGo
2t2PXkzk7+LEa0GmRlfE7a4XOHkWEc9fJdKDC8rK8cSfTgbuSCpk8tYzntOFfMINebZUsiE0cQJf
wQwB+zBD3SJG3K279Ia8guyoK1pygOn0/bzyF1eF9ltnZ2DRmiA/cEvsCf6qHxMCSnaM5WN3bY5I
KAH/lPWrXvzk1JAmeOezoDxVNB+fsG+MFd/c6zVID1rkqtx2zFoILSQDofMktB89bDwxvA7WeCbB
4UTw+HI2VYL+IrW4ZsltiCETTMSsyor0k4xDVZviSGZOsprs7gao0Fqxw19ZKSFTTmbvkITuWuhm
q75hLQQGT+WRufSHFqauJrDrxsLwD/cn+zS7OXS3Xgm+ASaB1T7aydTc1MGnr+3pu/Tn+NxoIkem
2LVOLnq3cjdOoOoiCur+feEa+iQRK4jQTxb3SNzra/QFkZaRn43LkyqD/onNhm2Qk5iTnjIVsnmY
R9FHcw3pypi7NHJ71borScPwzNGTRU0d613XlMTpWPO0ExZ+84XRCHmabbaezdR7NPJUk0gxL2rn
kQ6QRnbaPdWpwSXdBHeBQYLEis0UJjHWaXVFiZKI+rOotX6qlV9g5vAJ23MKbm/bVuEDTK9n7Y/3
FWOTTVmmZyzKW28ImFfYwyuK6S8tupOVXeb2A4Kwagtpd95y7YW3ZayQ28ALYermQjvHyndI3Py3
LHV2dnV1EckTo5894ZxDNOHITqLFUaQYXePRNgRL8LZnmypzK1x0zb5yh3vUl5dcpL9xoT1P7fjR
uQ7JrpN7rq/hSInphGtSSfnuzovJvUsVRna5S1JDlNHt3NadI9Yxq7/IZi59Bmu7LaBRpKTSMSAO
U2dAW08gk183WJ0MGANRBpnwieM3uJl/jwzor+kBlPDlwTSpOp30LKpcngzdGZGkZd83SyceqOLm
xyorYPeNk3tvsjZzVfbhJBSwSjvDaeCDXjfFgBa/I3E1ZTbfuS7hFZ3VRaK2QxLsmbGYtqn3tjGK
ddUa7xm+p/3cFMUNpvBrskrjbaAOoa/qPB1VS+resBcwMXc5zZGGH+1uNSXHJs5OytDN25Bp/5mV
XkDcCoLfVY5JEoB1H1xaPMd3YWxiG8iq96Aoeb5hS0oLt89K+94B+hMK5qZ/baCSNWPlRtLqWScq
Ij/6PDvGwjReXKmC11JNxkY2qfGldNoIrTjSI3eGQUXwjfGpmTBsqCiZzkK2WpM5K1i+wvk4Yr8p
IOZDghpGUK9T7/GmquQmToz63g+4pJKKGOHryhy0OfZTGbRvlcTAl7vNFWLiNQYHD75JmF7d1owb
Qk4yGRNTruL1lIQGO7acvDfXcXfsWuMvJeLVB5FYQdQwR7mw57TPHsOqAzXYdKmsonxpkxa8Iin0
K8N154tlKLEi47z4qJTp7xrpld9D/Pw7PdXOOmiooIH/ODeWyaCFEUup3vEF5DTtYyIu8KWDrZhE
eza8Rj53ouCyIDAnsoY4OZuFELvEVuJssmCNhpHpiJd23SFmIIX8q0y+ls5iMn32rWgyJvXhNEN4
NoLafZ5N01gN/eStPHvo3sKuSS45vJXHCh/ccWLWyWVnypE3HT8m7BFJML2Trbvueq2W6UOXOdsF
piylWseuPUVNZnR6Ovs2SBtvasqz0/VsMbEyb0iu/JzKieRYgkq8bVnMFG3ajrdsSoI3U7fwkEpl
X6bF6za6N5tT0mUelafnEnHvkq3jcrEtKgk/6z62opDW75DOpPR6iZRn0p3k3nV6SnGnbI4VgW7c
F064hbgPuMGS97kxlXBvqMkDGZqwtkzICRYeKWtp75RI2VFqFwC135P7suRssWpSt3G52DcorPPv
vNBmE4e1f2JJjU6w6Kt4NRXzdzdefusJE10FAkpUPQVJZLaajJfQvDLzSTtRZFae4jQ5j3lOzWiG
t1Y95xFsxBHlgStfpJHN0bQUb1UwEhWUZP5tPUCYcpdsWwJ4wvDTTadre88wrPxspnrnMpY5VX04
ky6dhgxhmuw5TS1ct74mExRdQhUVI7ZH75qUOwyteeNQfK0byyq/JJTuMV3c+JwINptGIx6zOYm3
TrxlCbEz8yY/xmp8yCYv8hOMusSbjiv2jQTFzWdEJM22T9gU2LO+y5zuW2KiQsyIiDizGScHYW67
iE2zT7ftObt2QTfKzK7EEWTzRS0YF/Zt5t0NRfq2pOKccHJuGAOLa1Ugt4Agjc1YG9aGDi/eBwCW
o9yR7cNYF/K6uWv2YxcuG8O9xjO5XXY0R+zlzaiCu2GZnV3HjgeCeHI7+jYWVOrQ5Cj1YOJvQ/AX
sSCzsPtVV538Elov5Hit9ZVD1hTZaiwqrNdVbUDYyN19Wt3kAVuqIRmnG+SHAUQMQ4+PnZuVbyq2
+PHYJI391sblYqzi1NcMVtNGi7UYswe0QMZFO67q1aF1xmBlAKJnIViW2blSeXnO+sz8yt3Xnmuj
oMFNW554ljcBQzRyLdemEb4O9hI/W+bgbJqRjmXVS5QtK1Xq+VDiv8fAFPY7v048QI06P869Nxzc
uXIvtnac3TBa7W9ei6WPjccg3yqwVMB7CEHuapbgy8ixyVsTnmKIwYeeJ7kPrQlAkufka4meBpFt
67zSRU/P4yDVY99Mzjn3LUI0WWksK4JU72w+0wdLWTwZfErPiTV91kVmbeiB5DEVI3NTk78adAz6
y7ZHJgbulYWG/f2Oe9bcKIcAZeoOHFGzcWNkhBAiagKqTUmxCs3GuFIhySG2yN2mQM/42Yo69B/9
QhugQa2JUrtSt0KJDRBByJos7Nc1G8C9N+MaClsbQVBfPWkvf2+RjiyzNFC6yI8cI8cBEQXhai1E
LMgz9crWLx1tT8Bv2LfN+XYI569kEBpHCQv54f+LVPP/ELEWnaP7l4iMR5nnUv04y/zjX/nDVRD8
A+jEdVT4z7BN//9JMIPgH8IUniWYWhLswN//Y5JpBQQE8TdCtHmme/Ui/GuU6f8D7jBNvk3eAdJM
nAj/AwGm+fMkk0gNB1Sty0qUloxsA/dKzfhBf8meUJRTicjCGVOirdoJv3Mlbx2CJI++nq4muqWO
nGsu5FQn+ouc8uRYmnTNjejTyEQThgBzDKhmO3o7ev1LqUBNVni6b5Wv07/xBlwnq/+yBvz7871q
7394vq4xe70MZnMfymLaz86VI8guDzVjTL2IIpBJkLgFXxXvftDV3v+7BcL+Xbb/Vw/9iwmCWaeq
qY3mvUw6Cdqrz84AEIPt0uhqkw1GFUHoo/4wW+adlnunR9QcXhOqiAEzYn7amf28lC6hkJNaVWHD
2LZN7xgyo5yvefc8W98V7Pxu436Y19KvQOq1pdhj2b7UJHe2hUSlJ9Db9Y2Byrymg33NpTEv0dxM
zX2VKs6wXg1QuUUCoJXVaF5ouSlqSx1VKKpbdwjlbYvA7S0dJupqo65upIk8acbAtm3rfiPK3+Yx
FURfJ5AXMgOJR8pgbjLFF2eq9MEfAXQXdgE6Tydym/kDeq+wgxZeWcMrscoCBJaRbdGYs95NGlLG
U7faVVb2xfXiO1ytDyhhWvZe0VQYr05Xhqe+yBRh6eFLt1jGzg3rUzs7IppTcCvZktwqhQ6jZogT
BXOGbHKQO3uqkaoG/nuvuJ9pLsoVpc+ROg3i1zjfwblytx3W3c1AMMvaSBEg1qMm4gTkSBQT6FfF
i43kRkBYq54gKx7jBbd20tbRSOdkGdyZWYOWM0bSZ4tmixVFR3Wiuq1crJH85AAiwwQgjXsrjyDB
VRteWMrCtu5RaXji65S0ycZLpp75v9nPjIXkwzSE9pFfzUoawymeQ5wqgcU8MtVPejTGB600K2Xl
CGbrA6rfqWboaTxBeIIW2gK9bNlOMgzF5B0OZKqMtl3c0LHhNYEc3QVeDE3YE7tepvHBIVhzHVjk
gzZM6/AUE2AfDiQzjtpenmiFCMGD71eN43pM1WGxW9I4Ue5ATOfbrF0Uc4RwofwMgF7Z+TCfpiQV
DAR7uROj+oYP96nP2T+HlrtruOPDNHgSguWZhyjYKngvXTaxK2jJe8/up3Xe2P669GHuFFYAwGCo
KajwLo+hi/GcPQar1p3nPpdlxxQd6AZKKuIkUZRkEbrSADpOhq2kodXzg2zX0J+YpRAnIyFNz5vQ
ZWvEDKuq7qGBVXX+mNmmEc2+T2fiPF7ng1EeaLgPcwq4b8jOXgAggzBhK+orpKV9JuDJG9bOmNqd
a1G1OV5yGXC507eGjGjzQ6OCiwyQp0PneOq1BK0r132fnkcWxjTnS8SYf6O756Vo7vwGoKwvhkuK
jAsxSS63BG9sSjGQ741K10va2za3olmVT53Bml6H2yZVv5HPt+lZDkSFj1qUbWu6ZpR6Dmcv3ZnL
iI6jeZBUsUSM3Wk/OWZxaTGRbgxrhbrA38IkKatVZVfdNxPbGu97KR51BwEUK87FYJW6jSVZSWU4
ahToicaP25KxDl42fE8LoDqCl3XQS0dgYRE6M2zmAS5qUyPKnXuyxFIWzRqA8b6tJbTw3CKFgKCl
qFW5+xDEFkOLkcDMjLyTfQE7+GhzLlL0YqvEabLm9JtOs5iGpzYMOCx6ZmB2YghwYyZDTRRMyGZK
X9yYvhaHsBnaSxOr4X4a7HovKwun9pTxD6LLZNtFs9tDcEX6H9/V83xsLRgurpc/zWXWownpuR9y
5xkJJgD22s9xqibmqrXwfhkWUXVWEwxrETAl6p0ix2uNpwpX9bIKu04ekmsJnBmt2Bk0ZhtfMJEJ
q859xbB+9OOF8w5wn1oC9FRTkAFI9JZ9O5H1Y5jVdz8p94j3+p3rkRZg0DDtu1C+2czkN46MH3wJ
WcFMY2Or6TRX6I/GzWRk5gF5XHmmR7v89T1GUfHrBcr+1HJB9pg+RcQvhgsTZ6xp5Fc1SFg9VFJ5
e5UhSZKpe/rrBzJ/Tuz4/ar+6ZF+KS0IFStTYN72fkwGkk3j8NNcOqzDyHTXKAW/eRbjCu0SHhpe
T97aBy/310/B/tld8s+n4JnUOC4uPeB5v+xpg6qcsrJbmBuMcJXXwrHQ5Q8d1KLCZ2zeEicmGzN/
7Je63+elwSzsepKkSArZYMTNKZyQuJFdyX4uax+wyIUR27JrAgx5yGfXX0D3mEJG2Vgke1ST5d7S
utsQfcghWIpj24hgTyvzndkb2RS40taqVQ88D2OTIGH769f7Z5/tjy/3F+Nh5hSEKCPo3IObjS9d
i6Z3prWKGHQu679+qJ8pfX+8s/41TIH/Iovh+v//UIeZEwOsHg3XXg7+9x7xMtwq56uNIzVq3fr1
rx/Mvn5Vfim9wBD+69Eox398NEPSu+sqs/auHO8xcNgvtkqHQzYlH6akw2y8vL9H6JoScGst+97A
kGHlNcgmL+lvw4ygaj5JmDT9rvAavc26oT8ym4cmrLE8SslHmLuTwFmeuZE1V+U9nEPg1HnLnkCD
77GYoa0627jR16KkuZYnDnXKX7/O68v45WVS8YPVgicR8HKvX+cf3tRcTZ4wuEf2XuOyWPFisVa2
lVO6ecY9YH5IS0NT5H/zUf7ZD/Wnh/2lprb6isOtYmZrOACFyFT68HOTm7mNcZYgTT2Wsz7H7CPv
IZpVG2xT+d/8UP/0KXAoka1qQpxkU/TzKy+EqbtaSXNvy6JlhGRF0u1u8adBku5dmuXau2MhR71p
e1859ZvtX7/zf/J1Dn98/F9+OcMUoi8oE2ffF8NXu5P63JexfVSNxxfbSP7GkXntFH79nL0AUiIZ
q5bL//78atMJiH9fBWLv2iAmzIkQc9nF/eavX9OfnAa8n/96lF9eU2cjtyjcytmrnsZ/4gUyn3A2
PbPov/n4/uz1XF+KsJC9uta/HQZ1OJTL4on9Ek8TzQnbIC6Zv3k5f/od+fFRfjkEaD6GHi+zw1XC
RllO/V1m+c4uRJZF+sdgP8LPw+GSXGvj5lolW3Vf/00O4J/0y44QPpb0QGCQpHH/+aOLUz01eBjs
PSbCer+wfHmqLcc8ANWy97Wtv1R1mEfJyKpZjjO1W5LCxWoKoveU8W6A2AMBbnBcUlqUpzxRLx4w
xXtTWs8oD6q/6Zbtf/9kgDJjBAmYSPCMCbf56UQBGpzHaml5aslwQm9EjnUq5I5kdWQ9xnKrQ09v
EB2QO5FqLORkltCBGlsJSTxy3bLYjIR6R+1YHqhR403GnkHVNDSdwQKaDuJ7DSbnIBpF/cYi2EQq
s5Is0Fb4PhhYGbLf1EtFYVXHQLCKT6LEzNU8NYr82dG5gVD2z/rmf01M96OW7j//L02prh7eHw6I
6L1//4/P38kZ53cFOeNL37+3/3Hfvn98dulPw6p//pt/DKucfwTXX7LgSveuTAu+MX8I7xg8heTg
kVZt2VesBbfTfwvvxD8YU3lw0/4bdPGvcRVyPYefzBW56pjo+P5HyrufL0h4CjSSpoNfGAWfD5X4
lwuyL/vQawd33NVZHz6iC5rvygo5wNoOZfvNCJf8NImwqf/uhvScnw/T6yNjocfG6KI/tthj/PLI
Q0cPq91x3HnOEG9la7v1O1NaTF9yNCG2DfWV3gasaHgt6gw3sXboP9eBX9gDSoFJeDtR1JAyO37u
bzF65R6RFMp3x5zhCAYtSmrR1XG6zhWpSvvJujpjm8GEIWZOPZ7JugrmbwhAVnY/t+XOQq7wpjCG
vc/ANJ+VyFS6wRQ8Psx43Ooo5yw8ybTIJcS+uM7Wo8l8pnR8uUU8iQVLqZMjK7kj321mR4VoovxG
us067eFpL5VZRV1c/TYW7FnIjcge8C37L+HiNTsOCPDiikTYdeo6EPQghMdfjLGQGSIwozrMgaXX
ZTx/+hWAeJx3W4ge1qG3dMaCO70P0sHfjpqRfUlYDATK8llKhV2u1mi+JutxxKPCuslC3NeUazdD
4FCoatCr0HbuynpilI2DipI/YTI18C+2jbsta2JsoaARTFcjA2i19c4OAkJK6JyECx0xLaBp2e2u
jIstxvBx1cR4Zshx23ke+83OXQr+oWpaW0Qf3U3t0NyIgWHOErdXigY4MoYECik5skqTwJI1imzE
0ZP0N8hb7IjwmX7Xw4g7WKIzITba7sERPuuo0Wo2ZjsM7Ie76+wKKu6SaXy8bmntoRIPW3K+yMRR
OS53BCcRDYTccbuwNsIJgQuAjN9DWRrOR80OdT84KLR9wzPOCzIvEhcbeZmXosujknSPKOkGmRGu
Gaf9NWrCJtc5SFUSOcC0aWACnCKbyXa6dyygcO7qBY35mhgD/y0ZnOAW84/5rRwt9dH7c+Zj4Kpd
G+kIYsukym+EBihGdSjkGRhwc+hnVpvCMUj+rutjuqjqRTFt5r3OWgi3YunTZdO6kyQmK0QQtBKi
8jyWgl4FzGpEOy8gTuCbqXJsYspyWbLmC2Mmk9FW0Slzp0niUrvcSINH5RptExkMyKLGA9u8IW6k
F6vF94Jb0drINbBbjQ8WeSIkMaZzckySmiV0Ixr/resDKPcxbt1z49uMDhrcypd5CsSBFl2Xa69J
1A3p8BZsrQkWZiqgvDrkrjxVbYsRO/AAuPFmXn35SCcmTDBeDS1fVeNziJ+VRNPQx7roaeuahuO0
0yZwp6Q5zlNvflYNeljPVuZzbqfNsOuV6dAYEkuzhdg7t2ACGxTRq2V2jUvg9dMWx9VyyjvEnpgB
LPY54MvyYmUXQNgHC+P5SjaA0Wthbmv+YwMolP5lWLBX8/wYVRaLcRc784eX5N86ld6YmBRqYTjb
Yca+pkar2I9paN95DrrixsH61ecsBGcvvwl7cMDkn+AqEyzn1WL0+6xuziQxdvdNJj7SHH1/W7Uw
q3u6XyCY9W3p+/nWAqG19WdVb5NrFDWzjX6njS44DYu2Nj1Mtm+L147bGd/AWcwZqlk1x9NN3OX6
u1K04CtML/LENBFRb5YFTMqWch4JGptd85vPmutYWENxCn2f8ZfSJXoRs7cjkzQB77OpZsSjSKJn
tAilAYpUG689wq4SuyqZYab7BZK/v+1g3j2ENpoayHRxcNX6j8dlWD5rG6DhGt+Ic7XFxBEaYP92
tJ216+SLjUncSDaTSiQuylTdEzgZA3axB7ZtBLRdkM/m9tNoLG2/EnPeH/KkGX/rDTWcu2no8k2K
uZP8+X6+C9oR4ieoViK1bO3zzYpbpgRj8i0Ysy4iWzvY2wH1F1YpWGly4t3QlvUlKLAj42sAG6An
/gTIqYdkys/QbzokHvEeiqpaEz14xGjC5t3yyEP13O/cTvKMa6veFW2TZCuPb0p3gHKj15RnjIJh
qWLfAQZvlpExN+0HywWgCmRAiRvfA52JlDrru03akqJECtGY3JLTfJFzkr8giMo3hW8HnyI1h90s
bTDMNChy5zYjUru69jJnM45jcG6gVz77fE7rUZssRUCIf6B2ce473cTfZjajzmPXKI7ZfinTPqp6
W2haUba+jIlwlDFZS9pNXrfLbSLJBMoG8a1mzUCYA8EBhWWOJ1+GkW7LVwOLtrrq9yxmv11us8If
PdvcSXWdAzEgDzBON7BKp9xy0lVsZs7Z73woErPXksIzsliZg/IhtgFNsG9uIxpV477okUtrA7dI
3gEnDpytwBkD7uBq4G8SfK3JAW1MtpkCp4WJx83ktiNDdJnwEuChjuKj8TW7Fss5TB0zScr3+SCX
kKBC/DV7w4AdKBMsQ5ZVILcr9GYZWncXjAlqv8SCxJ2iEatSjfzSTZ4TO7zSmCe+APHE8ZzYPZHR
TkdslbGkF6Vr8tgzuQWYtGHqZ277ebBuUjJIsCn0JqgEX37ohGDEeBj726ILCGsCSriqtEY50GHu
SjrUlLU/1xGf0LShFrTXHfN31gnLl7gYeSPV7+J53tiiKeNbxB+k5HT1l8llhxFWZbvvQ3SjlBrs
hry231UMBHacQCDv3RqeSt56G4HUPUI96u29DJ4ncIf7zpj5+SrLudN87mIqML1Z7aidHT4AucmZ
ge9aGH30IK19ZQ877olyoQPAdP1Q09B1t1i1u3tP1iHJ032HU7uMpzfYNMXF7xfGfWGRf++062Fk
Ukjfx3B6yRDrREz/q3E7uaKCVILvKkp8EX8X6TLsPXcO1uRWWujjMjaOxhi4El+5md4nBsQyiO6j
OHqMFHdgEu330Gybm1FY+g6FA00/UvlQ8n5b3jEJFRlKI56DY2INEg226Z5EMJpP6GDiz6KLGfvX
ZaB2QQuci4PJjA9ZL9xjwlst1ouGS5nYhjzyU2E9KRJwXztsDflOCct8Bg4VrnCyIJ1Xsw7XqVUk
H0NeihHPVuhXfAilukcZYjwxv872Mu3mE+lfy64U8/jqIME8DQ2K56uYOMVRUKLB7oYQ0pYQhBsQ
H7Y85dk8fw6Zp/iZBhB1W3gvF+DydbPOpZdGlLaQjyntt1mcd8/BXIlznJblMY1NsZuxq6MWm33U
snwPklfpNE6klCiQ6xr6aZyUsx9L5FtGaPdUkx5eGzBft9hjzRMBXv6rgTWclrupXm0nPjDxYPfU
J+c2yLwbK0iMZdMY7ujxPXNQsMlUdGtOPHMFUkgSb2QviPzadlcZFgXPFJPU4zd0FquhQ7y6KjAq
gct0Y3UGcpruYGo3LBtLCkY19xevN5aDX/MMyqA0v2DNRAJSgdN8wivqJZvFsDLzniuC+41MpHHm
ADO9CGIsfvcCL0WIGH1LEv2yRWTUnAeUHGAyQ+K2a5NFhYl8Bc/QzoKOtwVek35QtKBZRw1Nfimp
OMlq0HO5U6i7DnUzdm/8aJeLAQIWtZ8uyY/hQQJDWJvMD/KNq6oEtoed3Fe6tc5TJ0b9XtmWbh7a
OrPnp2utRdpCveBXaAYavHVMkCoDnrLV8dqxRsyC/tBjHfICYLou8UAX5UzJk65N+X0hZGjHxgof
/zI5yW5oRfdQz5b5NlSh8zToiXHm3FrogZYE8VMmZfmYKCP90JOXHQ3Psd8bx+qB1jVS8nHUnr4I
CtTP1q6WYzJVGFaV1M1lbk3OiqWxOKApvDnV3L5JEMTmHNltZw+YrZV4z4mIZwctvPYpUI7Xn+Oq
cezNkk1Wubky2TaAkVs2qnNmrgPA7kMUqgTKhRzMWR5qky9hNCQG2vrB7aBZq9kjRS3n1+vMWWBG
FffhqTKz0MME39S4++Hko1G0MdEYtY+StvYRvlZjnRyaarDfCqLLd6UZ1s81IoB3fOYKL1jdXFrX
eZAGa3dddFHdBcGpnwnYTvgeYjf1xHtGNuzXpAyzg4eA6DlbRuPVrCs32Hjh7LzhJtLHsZ8gKMKY
vrMW23tInABFt5noeO9k13ABqH1U1OmNtpxp33QDaFrewvfRT0ayHg3v3knrdqsMf2fixbyTfjYf
e48QjmEcskvpGM5t2NsDJOywxxeB3Wle6aBBg+EXOOurdmk5cfz4NkmDr0OSfsAj0Q9DLWKAG02r
OK0t3CiYdsPvCKn9dUoe7RaAKoHAk5U+QzweXqaMX05hlP0LCPokIijFvgXGVx0lLqUH8j6+Jw4r
aUZ94aWhnL0vFBMoLWX96dhImGUyWXu2yd7TMob9cUmE2KBzn55zEzpsh0z83AFuvq8Ykm3mtunK
jTLr/kbHJJ238IgOXqLSh5EBAJRfWdW4d6b6noCt4lszW84DgXz9dl4AMXRB1d4Br80Pld+8DILk
jyuxEl+XJNlwoyvQIi3K020+9Mt76hXzytSDWOeFTQ2Ede11xL10O45MMUDThq/Sb+KvseTMh5zQ
HTzwUJc5AVghqcXOQI1JzWNsfDsA53zsqfJy5Ju4KBbAQEegbniQCI/4Mnac9zCkh69StuUmXnr5
PnuB5WLkoKU2y9G/DYCyQ6OZ+XVJbpUI8wiKvZA7JZjQdOIYESs7zrdLnWa3JSqL5wKk4pFY2ezZ
qPhedamn6ARJZwmuSlCV2ua9HwrrGF/dXOQJF096rq3b1FDld2fSWGqAPVjwdgiMF4o7j9Dc2P4I
kpwOa2hVexJJh0BugS6zN/iimRu7GEmS6PscWhjKjiRCD1u/9LpuQvoubT7m7lw/+S3ZyRkRInoF
Lh/yiA6b8pWAmvh96sV18ppwvpw6EFX3C6ff8/I7t4QkVhgmQOicFqkHUKKkn+iv0JrY30avJMPY
Uss69/3qHZhBDdBZ+C+Vx5AGMWR1A4ubTmni7OAJZSrKiZPYytF3LqHB6W16LfgWd+yganTj7ZKP
/fugBijaV0RLZwXxpqtksWeMjfHsinLpAg6MKpH1a+uz90hyZVzcInfXGdqmlemve454FqlVVX4A
PPX0GX5D6u4Nb4EwgyV6Xg1TYj6TzAtKps61/D4KoqAxnM4b/IXaW8ULco5VVc7zS04PGSXAA/aE
aULT4cUn1AS/42qstHPUliqgvZnFmL5ZoTSf/KzkCyQRIzD+6arLDBtcMwhKymdHNd+732E4jT+X
7wvAg+8VNSjmGINjKDYWUiybKnJH47/YO5PluJHtDL+Kw3vcABJDAgsvXKiBLM6DJEobhCiKmIHE
PDy9vyxdX0tUm4r22ovbId1uElVAIvOc//yDcSAf5zmPAbasOsfFaflazC7mohzN4dT3yNS0Kw/F
2Ec2mfoIDffBjCZxwObcuIgzXHxwt4RzRQ7z1vCgtg6K2IDBvyfRyrmJ7KgkEIBp68Z2tD3QHJFg
1FfVBSoL7xwRHcsBizD3uJbtAL04sfUxVe7zukc3CIrNUdXxphnrxTws/lUaL8kW0KM9WEFkPics
n2dFtNG6yWFr8vOFNtk33auRDmrvFXZ/ny3yFt6BdeBsnu7zyKhwnbFgb5JaApEKW3ICj+z2xhXm
jcaEPpsomGBYq4mpY25U2Q2VnU43ZL8iQt4nIXXq3ASvssSJQ2RY2IzJeXXA39Z+a5MB/RGlSeER
ddF6d5QGhUPqaR7diCxF7TPJ7qwnPo7cJhslMa6B5MovvJcFSe99gUhw36890r90qNsLp9WJDc4g
8M2NR0GArOo+Z4ttXmEDlHcQ82GcdM7o3tnp0Fzhqou/GhrC24R4tytTGZjcRUEtLwbsH89wCM2O
Ag/CC6zh1EXqpP69ZxVqXzH3jLei4j1durG/AVzr+h3DMUoaX2Il0YzGMhE9rLJd7CzfghX5EB5W
drjGwnwx1jg/H6M1evDYmTaeHPBfadQqNpB3832cDTqGy1xvNJ3jkAhJIpOVlf7VnPfqbjVmyLnk
I/CvDAgtHhq0r/NYyKNyVfYBXi+74FzjZiZsD9Id4BWMBUN1N/QE4qOXLE69Nc2Rmks6Z3bHYdbX
iDORfNLu4dzSCuOD34/Y6S/k9yBujnmaEL522VzMdzISRdgsvnHeF546GjWRgotBmKbJTGtrQMbc
diWz5zXozmjXD4TzNjejWff7NsdZy1pnDlL+6kJ1xiGlmOW0h52H8UWVZMQqLJgW7Bw74R2H54W3
i79EhyFvWouDBz2ZVQTdR8ykrI/M7uNtMSxZQp4PJuXh6GXQXXDWp09mMvRI4ntp7hnMzst2lUQZ
7Q3EGvXFCE0fSFbVgnUL+IH/VR4bn2DFdEffxGUKiybAAZLmsvGenNc2vaillz4kckV6XQQGYO+K
4H7aZk06vGayXA/rMHlfcrF69/4c1NZeVoVBDnzmYXdD8gb7VtYkAaKFwhMIERmA3XdwaXMy2lJ0
brkfqE+DY2fPo6EzAQJ/Ip5k1qYOxxWo/zF11uqpsYmgNLKquZkHW4vs3aa7wyUDPyKBOv5WTQBx
9qiDhPP+s2uRXhb5eF+j5g6+GLWdEKIJwzW1pX3sfFF+zDpyxHGRmJs9NmqwKiurAEjpz7kL667D
7BRljaZlurBvHvp+nLfoEtdH4Ev36DdC3pLpBMSQTSjwYjxvOqaptv8CagB1LybLNcdmi9GBMWNx
j5/m1J6BIZNJBIlxfkp9jwMCCHW56ktH7obkLlVyGLZx5QWPeR9VlzHenk7utflWYIt2RTDvMp+h
WyewI12xxfIThFhhsswDeVL4mo4bUGcYXcq2542aliLYIvnD9ai3QWq3Y+1X+da2a2QdyyJuCyfo
7+xFrJ8Azqc7wxtItgms4kDAWnfoO2V/sPN8viHP0kHETpL7vkbXh1DTzW46EtPoyyff+9KrPPmc
kop3QXjUeNsaIm+AIK3EuWhIEDN5BDpdLcF8HcErVVbYS2N8WlZt6uVRXO8Td85wMErnmzloUbdI
JyciL+dG3NVZuxphrET8ElmJHMLUsayHOALoZXZplg9ZKnFjNiIa6MBbXY7Tzg29IKGRmkvbvW5r
q7snfdy8F5Nd3SyGW2WQ/dPm84rH3rW3Zg29fON7Vybp4cA4VZdVZ2nfWB+8JBAXKR4iKOWb1GSQ
OoB/4mVYymO2GNG3NC/Xr4oAVWc3JRRsm9FstI3WiujFW2zauLUdi0+sNlibVZFyEoB6zjcdybTf
JgNmZiJ4iVyL/0hKm8ABq1+vkEjKY5JESKuasrtgb+cA6gLzpXOGNtkGZDEdoHoaHzwjVXckvMjj
jBnqpTP1I7zQZHjtBic9eCzbZkNWHdzlpp/n715GqHJbDFt6iCILSUmszpBnySPch3I7yrp4cDBI
OhoCb8k1X4aXKmtIA17x8TmowqzOMkfO1GgEj321lNklO/zs63taJNBvVXUfcsIS73yqs2+rkvKB
/D3+0bIPdTHpVHHPGLrtdFqjT5yVceyRdewG7uFDNXX9N06g0t9oo4RHY7XsKKzKVqS7uktuh1J2
9zV0KaYH7C3VxhkcB4V839+WtiwulMUPkecGo2D15K03V6AJ5lIOX2ArYvtjWqO48ge06JGkK8Er
dyrusU/NkV4HmVAPUVSvd/jK8EQobrCnTL07hlvVOWyX5L4TrgpFPpNuPDa0Gk5NtnprJZs1maKb
cly8Iz8WoyZpjOcZg7KQvz4l0ZjvrLTGDydY/etBruvtMpcvjUWScz7EYZPUGBhmwXLl9UtJ4K49
Hdpa1mGWBA8LdmG73CuIS/OALs/7znQzlP5QxDNheo/2xPcKPMnLs2hzsoL3etMih96PtK9MaAYQ
DiMto3NiUPovMqm928g04eA79tzeOxT0dAKFa4wbHwfjDXxrdUxHl9ixJYg77Hnm9pLp6rca0mu+
UX3n3iSxkFeTVzt3M3DGl4oIBLzosZ7raXcZ3yQDq2kihJtdNbqt08oPYxNMIW8H8aqQo6MYhWQK
h7LucAMAdm+1FHJaSowXRHwxGLL6ZGM0T9EZULIkIJy5JSaUbExb4DZb6iPz1P685P7ukgbH/plw
kC28N3vnL6ZfH0zbdThNY7JI0r4vv3h21F0xOxx2hbf4ryOZnheTkRdgwZb/2ZSJ2W6WoSBfDh+O
QPPMKGRlxtzKXgc6GGEl0wUCV6CcsoHTzjQHuFe5X5XrVDq/vjfOoVuxIsFIiPMBx7jqZ6JUwkA2
asZ1M3lwK2Y+eMlOj6mcnZd6WuZnHFT6R6w+hxa666z3/6gaLr0g8+vNik/tlybX4eLsCvhAsefR
4ZX0eCjp2YzHwZfMYfLe5qDJ++RqMkzzubCR5aH8gNnI8IWDa6kC7zzCyA2ptw2rkDMY0w2Fscvi
9jEnVxWTSN+5ipylWOCFkUXF8glpvGBukwR7IRRnftUk/S7yTJ1JEwlSJXuZrldDCm2ZEhXGmwy8
7hjPXWlv3HyR37C0TMHyTB3Ums81p5VIFVR/K1gQPZfapAmgDSp6lnCKoSUjBHTjeYNNYtM8cxlk
UfFZ1CEWC0uMqj8UY8scRVQ5PsZyrsn1MYxzQPZSbt220//HxEu3iYZUfGBmaxeYCIqS9LLKdV8a
rBWuFRNUCLRQkdeC43ITuRzt571J2PVWinV+Am9GMIbDwSOiAly3/R5XiziY+9BhPribUlNHgBcm
NLdRvOROrQ+xItgbUY6pqmMNY7R3YRGEAeDwxVqa1hHq+3xNCghOfJYGycukxuKwFTvckizerBGF
YTaRoQYymhAw6Ufd00ARflyiqsD4kYStPre67bQ043dLudnVQDlxjYKS/WtFbiulWV1i5SPCaORP
uITB9cG413wyjSbFmCLJr/J2Eru6NxM/bOaxS0Pb7Z+SQa137ThWlzWaGMbo8L8cMr/PC6J0vhWK
KLpY+e1lqePpkFuSVKfSKd3iZL1+w5QsOYsxij/HYxhbvQE/2emUeHcivPw/N+jx/WwcgBYbldl7
7KBDDdf4B13o/OU//v1fP/FPOy6HYBy8nS3YP57Hy/c/rCD7H55rO0Ja4r/laP/NCrLcf/iWA4nI
kgRBYjAKr/SfflwWLCPfDSzTtB0ED57/t0Rsv5I3MQHjg0EsgjbqetKyzTecPCFJv3GLadplccxk
FVfRPceTCC2L18Mos/n40525/UHU/DkN5y0X6Mf1uKBLVBD34w2pDhs78MSCOmN1OgAqJ34dV0UB
OJGQ8v6VYKxA0Psfqujpu8FrRfAXQGKX7tvUaqa2EH2SZNrhboY0r3SpGuAUWucoftVVjpny1bDa
GTPPnslU0wYvXkEAdYdw9hxnEbb7xsito7lQ3aF46Rx0qEHcfnIKiqINDYN77XmxdRxMDFzhAblY
x1uS0WM2+5SWgCazBNaqvxsRAhDPz63H0m/7cW9LmPMXvdOat2khOiIb05V9PJPO995LaqRIUzaG
flcMr8NsJN9jLDNBxdBw1VGx3gaNoGbqmwWcHjg5BBNFne2txgWOq+Z4BhcBEIL0Pz7KIKPoE/RG
bXCLHBFmUFxIujUczDEkiAGoYbBgEVUWGY0J7vHoWTqnFaQByLF9LdFuHCWmQDJmPVjjwCaJP3S1
eI+Vm8JzJN0zAhkG5EmFS5j1XMDyFnTNmLiThKOeMAvM9Hz2LqNrPFSkTLLhMxcIoCc0Cv65HRiA
Y/DPQ3Ngc45MPKSQ9xYJoJQPlpK7VG0GWmbsTJ5SIn+0+0WOai+tNwgDkEGMEsZxlu2LjtkcrpNs
8DMQiBHsSF1ZDhis32HmD1Jo3LN3b5F3gL5Yc3JAReoQIROcC5yTCUGyuXzb4sZsITogHQAEM+MP
2HxJkzBOUgiDEHADa8ekQ0HtcHHhlcxwfew6BpKu6Q14dar4ayzyK2zr6BS9+HmKWOpWh8eKUxkH
tEN3dd5iGswdhcwSbPEteiD6IQ7NWby4Q3Rp5ZIhR1aEYEoHGl8fTkdMxdvZjNIhHOAc8cKkcG/n
ZkNWdn+wzezVBMPe5VH75PKXMfKvbTt7zYP0suwh8qgczGKMdJhq8xBjiIXMAa4Khp4RvqZw85MC
c0rs6Vh3tIR4w0cY4FxmtgOzP3Oi7qbp3evUqJ+qMVMh5zcIzVQw+qWRIax6S3nq7fOSh9fOZFJz
7lYbpijBDnQALozPKZkGtHaQpK7Fgv2BHc3PSdR9Ym7u7VwxddwMHLm9yHjEbQovbGgbK6NIJJ+w
BACetkuupx9efBFHeX2AYfCE+Q1fIMLFNuJyxZQ+R7i5ZDo8tMC0mZqghqZQM8c3ubQ3CYPBZj9u
KbImpPUJE4iFyRwV4MZgjEj0Ni9qzuTvsTeQ2zACeAT7mKHalZdjxXNwTPUMalr/4Gf//+H6x8PV
siyHs+1/T+n5z+rla/m1+rev1cu/Xaff6meIuOddwV+7Xw/df/6mH4duYP8jcGHOehxpNu6P2uny
BxU3IKcOd2IPtp4gnAlK6r+ouBbnsXShpnuOA1EWuu6/Dl1y6lxIrNhBEktm8l/8rTQ66w0Xl6ge
Kjc+GSZRASIDftsv1PKuw22nTrG8Syaq9MzFfY6h/w6bcZqsqFV7SOavkFBp9oP8GcQE1LQ2mBOO
5mZJa8zT/apjoEc0RjSlH8ea1/anm/wX5/QbxYBOE7J8fFF0WcAdod749SMCBlM55OSp+mU0b4zV
ETvo+DaCz+BybJqvdK3XXjdsu1jw5nq8Xv+nD+DYgeBWyUDbCPws6BHIaHysewl0jfkA9koCrrIK
e2OnEa0mVfYQRchfGUwOEAI3mcXneP8jvKlVTrfAg/1vkWbhQep+U6t0TipavA6bQzvEGomTjwOG
kGnzp5CxN+r4H/caI1Au45DlJOw3XxXXyq5flro5VPVYn+EyDQWwV091g9lusEBzWbyoRqiFX8A4
TQwkI/oLYxZ3Lm4CGJEQj2QbdvS1y9xpB3fXvAc8H3HFNwMosXOLzW+9HFrw5Z2h2M5o6CQaT8VA
Fr7SDo0dVd8gbhsjwaou4kYujfe5i7pzs+04tdImOsYVpx2Kz+UA1ze5WqIPMBNYreX6WDMF2tNv
z9dzl79a9prvurF4hj7ob4s2ul794Dsa6Xt7lZ/ef0Ja7PNThccT4pXAktmEPaKldPoJ/iT6kmtl
FnHaYIBjR/6OmdTnLIq2sMZgYgmh4x1QfctmDP4geRJ69f96Yce1qebJbxOnbeTXC5cqkKpDfXvw
YUbvfET45xhX9mcUlpjK2XBF8EYbQ8oB96JceKFBMVUofUgqQUEDWyTxfvCpV1zJO3VqSMmrJlej
mRZMMQlt1KYYuKAYuMu/f8+Eptu/+ewejhmBz6oGkDLfLGtzCJxxkUlxIGCh2kLq0cG0umoag3sU
4MBDsi8OfdSX15QemGhb59q4YmDYwQHpYXquNyBn3tfupSc9uIwdp2Zg8KXlwrdhdIdDo71+e/9z
//6sHQ/bYIp2NiQXK/9fb3kvUsOE81kcJqO1N47DpuCb6IVON7r1VADPhvrMcArxtyRn+vXkyg5N
nOm5lukGb17PQZQR1gNtcYjGToUkJzA5Jc7qbwnBflwFiQjmzCZfjg3n1+9XFYqUHYzZDvBrq4Ns
cV1qo+T5DzfRedMUnb6ME6DCou1EKyjePP26bKVkllTgKlG84j7fEqDdUTwRV9YB9POSB8bE2TL2
/a6yVgSUbvFqxc56B5cJH7wh4dyhaLKcETgIfeEugRhyVjDe3OfQgUJEj8Aalf8IxX7Zmx7GkPPS
nqfT4FMkUr6PjM32Bu5sOwAc4JfaPZgz+5trzSIE3jd2xAfAL0lcizg2PlqGtfo2iPh5p/GB0Zg6
bsTKnxomOWenxlWJNNhXwDXwFZUDUtZ9JLWFGBmFHD3qs+dyTZ/dzL4jVyE6IumA0Ed53IqBsn5I
go0ZVGfGHJjhgK/WvqjT1zamrhywYUXlQMmfjwELzmJ9VzGzDNynCMtiDTp5/KFZ1bofi+AxYXEg
owCwlvZdlQbG2ZSAK9mif2LQEIST3r2XJe8+KW0v5hiApfNciTDH0ZhpXuZ8tQieZuwp8S+gnO0I
HtraTSNCQlSakB7rS9WKLIwJ5Lsf0Z1usnTlIF49ouGL7NVK+NJjTGBNWfJ5476/b0X+HUiT0TeS
gHgitJ6ML9wfB9Xtcg6QLYPzHmW18SQ1V92J2iAMEtvfuhhyh4PTJXteMRhwbvqM8Qt8ce3AanSc
wMXSQ4R3yku3UA+ZFTw2OvsMw4F+m0d+cqD4Qb4yEPFU2DyaqmvvvZQIplINNxQYh0hWzzDb2vNu
INXCkEW3C2ZgiHJhs2ybzAv9QtP1itcqgE/sNeNF04/AefkrXVhwmLul28YOX7SbSpdW+yqyWYE+
tuFbTG6v8whc0Go4A7AbpRdjUL2NFOucaDBjt9TUV7nFpXCFeqUXZsXyZBcZMwECOqS5cj+OOWmx
VUwjKjDeJuA1foXWwCKATkDA+uRvMV68xPoxY3DLSV2s5bNdl8XNAIITeqPhP+AbsV+z5Nmzzfos
Wcz2wovko9kXfEfK00svo6s+PRgqg+sOau+O1MMRXhZrd5lYNiYUt00XkQWokvTZxxac2CT7zvaL
4ID/7bOPvRhhHemz1fNqnBZuu/K5o2reg3DD0CtJnxD+owooZBJ0ED9egZIVZln2Xddj0eaOFJ8Q
n9arilhJXA10tWHw++pS2Rs/YQXZFo+/M3ldFIbOGyHG5HIykeMj+EhD5bNoCWJ5Pn1wPi5VDNrW
fWZwpqEHJZ/WHbpPYAzBntBY9muFZUchE3VVB0GzS2GuhXIJ8t3ayHPLm/lMJfSTtA/w3Z3HyxoP
3DBD8rOfGcduSjYwo9MblgQiYEJ1x9LNfzxgXAbvRNE81QRebbw5e20YHuLBkT2ftgtYX6/9zDGG
ViDYVFnMBTpa1153+Iqoyk0LzxkSEDeRZoB6aKWeokqWmxGLAN8V2WVR+/mWBEd/y0aV77xVPbmi
vjydTrik19CIuQNI8qKj8LJX8m6iW5HV+5IiKUwJdt+1XaX27iy27KcvVcFmYgtWbkXRtYFt8YH4
NLY8g987stfmXs0NIU2nlcVzT32ltzN4X2x5hXd92pQGl+0l6bsnACgOxsG7FjV+Gk3h3tHvEJdo
8ap4fva8GCmgjA3UUYw83FM3AaNgDL3UNnb62PFqeX36hmQtvepXokndO30USE/c9YoPdnoGSgTX
aYkFKAmeuMJMl36c4dpb6WUD4Rq9kFsSRdU+mZljXbotiISKC7QSLJUWnvWPnc532Exc/G/qxWVH
BcmCZx5MN52/9MySeX8z3kysPVZ+yneMM9ybo2Ovnw6TZhzI1/pyjSHTu5AINrNa5+NpJ05nXYh5
MZT+FEyCMx7caPUJCiYJcMNPeHwSf953GrHwOx7AkA5qn9YEiuHqi88Rpt9bH7XIFo07wwSTO3Y6
V+ycD9Xp4jn3XNClaLck+YK6j6EfAQBjqFfYvLIZJ4oynZ1mTwQdaZs1i46sARWiyse3T2MpJBVV
BzugoNBPl8TMpxTvy41M2PXpgqpDE/MLm5Gu4LT/Fnp3jDByPFQQMTdGUNdnTQbpR59xhGIxjoD3
D3bFCyTX/BKBHl55DdtNhtByeyqH0bgVuwEnyysjKpYPmBQSto3zNv6FFFfmnD+f1gohN8+Zn7xW
6/wYmRmsa7cFQhq51fq0iQL2RcLktBl2n1/NKOK2nuHh/a2VaU7fwm9loI7As2r2csSu0PEYmZym
N7iOUJ+70NmbJjkrVM2Bt/TNNbtkA70p6c+dCcyoc0tvM9sJ7GFrDaB/Eu/HICqC7oJ3bN1NcJui
xMWJSq3xM46LYIu25aT70UKk2PspBvqSgVkKhw8231PEuHI/01l9M4J8fUANpi4IzsLXXPUPsFni
A31OCkPRsp7w1IA7VC4VFTGEr2SwIugaq3mGbIAgJ9qksY51aaBG5nZuIm+todQZmwuO7BMTtpzU
1HNfN3B5Qp3crO21DQ0DI8MZWDmInwejmLeZFF2I1tzGdXbt9uhd1wuIf7hYVWz2us2rpcq3iZXy
D5+ZuUv69llglM11CqsRT6csZeRTAHlC1Q477fg/F7FDjUIMNbpITl4dFTAK7SZNwdaPLhmpTVWc
mRGuZRgBnPdB81QEhN4EzKI2o+1NiLZgYqHN7A7KQtKVAgJyeQJqERJHOlqc371qFZ1lDft2cI9g
51/iIp6+E7iWnJWNH20nZJQhDdQ3DGqYMCzfhpni2bASNi0DAQEilxzD0Z7gHQFdI8urFGSWAIaI
iR42yyIlIS61z4wMENnuJnM3xhgvm96tgVQAIwjKRBOrrwXskkiGb7A4r7Cfukhr9l9nnD5Y5nRs
PQzX/LRUbOXGd+XxSkvmpBhGWUz0B+Or27PrZo1ln/ercxdjCLrJEG21ho0mlKHjxsyGjsAiyzhr
IFeiiSt5a3Xns+bMLsyVbSkd0lcLmvI+SaifLHSS27pKlg927zT6Ca+Yc3MCQZ2MXqfMqENh+cVH
kp+cC2c1n0bBVmFY3RP6WkoqKGbfYrhWbG/VsINCgcd+TRGc4P29x5q4PTfp4XKclfBdPe3jjpFf
ahQYaRpePZbb74yxDg6DIrP41NHjDMd2YPOa+opChhH4nT37kMCqFLuwknVb6yVKw3xwpuk5YKZ9
yMlISHxWTBRgEm9UI5smR4H+nBrytkAfDp1n0RZyWm8CyuzBSp5zt34y84Ea2TXvOsQ1xABKVmjS
zcfTWCk15YCQK77F8P9SLdYXGshmb45ue9GZov0wGPnnjDMtJty+EUtwnFo2NeJd8qsMVtkOwYS/
6YKe6lpvp2tPcF8+cOKNfq9QG/mPQM7PaikvKTDm21XOLVWgfaVa6hrDCi6JFPPoG9GO9JrMwOT6
IRATcmGmXz05gIwnWu/ambLk1mwt9Tk1ufcVZfJOI/OFwwpTBathMPyaAot7SgQu99mR/sfarlrk
q+n0WDYGpNGW5cZEe0SzixNYjtAdRRx2YB11Tt4k87WBxmHYeIHepEsqvnFU1N4dxKNsosYU66gO
VZptmrqtz4rYOkTm0J1bAZMJI3mNOe3blnOoq9zr2OZznk70fqYJ0+VOo9dqzDK5jhx8/mJqAppr
VCz2YuCoywUcfWZWS12UG921EKML+ZvcTeQa7VNNdkA4TsN0ExN0iJDW5GFXfXXoSY8+LiCTm8As
5pscB+/7hpBgkHb0NjHDn1lCWSjo6HenUw7TluoyHRmxYInmb2M/sC5jxWUKwRqekUB9gTqUvLQp
jHtQC+YQxFSHAaNs6L6spmCJoq/F1PFb2vJVB54+lxEz84JT77T66TexMs/SI83qKyAE36rQFEio
V4G4g1tBqxdxcmUKD3GAKtdZcQqPg/HKbXgiS67PQD2UGWqBFTM1FJtCrO7aACtzpw8ULCIjC4WJ
hCtlGwOMzHelFF5ISMrRGIjeHJW6gMC37pyGyy+FT73qUGClhrghAxCrA4fJoZFMFk7xoFKsdo64
gUc0Vs7d6ewNZt7TxIke32/83V/dTH7AC2CMAoMK6Zmmp+GVn6CyMRvlGGdLfoDSQCNuA9i6PV7s
ClCQEJYV5YPFjG3gKfcrpvOJKAe2GvXRbT75jXo0/dTiHabR1WXGIE1j50n5mI/xLaK8NbRLaZxh
Wzhskwl5v5rGW680MCb3ewrgPv5wAjJPPRLz8Je0L5NXb+5HmEZQu1AbIfbpNQ8D9Y2n5vJyNiwK
ulEXpZIeqGdoSr+U4wPXu9ReSId/NGGDZfv3g/9C/Fl7UXUNpsKYhbOi9HyQnnfrxn6EJt2a/z5E
zkQAFzjBgB5UQM/of76lGQTCEm5pjkyTntKXU3TsmNeeeYKiCy+/j6mGUvl+nP8Dr5uFg/wfIOq/
AMX8gGEGtBsIS+C5v34EG1t2NxX5cMhk5zDhXJMzMqw5hbwGbrwBUyTxcP7HXsL+A1ylLUvewoi0
7xhO2VC4cKN/c2nebGtI82A4+DBZNi6b+jZD9HqfTl65dValvgzYwO0ic8VNUauExnJ8CJQ4QMS0
nt5f3RqBewtpeqa0UEhLyfJ+gwMPYoAUXk/5wdGbgAYMCJKmhO6YA5/0YDG76/uX1F/vzSXBR4k5
ZDxhWhTeb+581Zu0m9Fw6CLb3xWw0HdNzJ+sAmPpDrkynsDTFo97IgTjsTx7/+p/8TYzJ+ADQM4+
jbJ+vXrJTSXGAG+AxqcYywF0Qiw8uj+s8L+4raDMAvq4D+7525iK0xTnBGqJw2qlTjigbdi22fyF
Qfx1FxSfl75I/3BF66++mK29m8G30TlIvep+2qaaqo0pS8r+EKdZdwF1LtinECXO2RKAcib/EZd/
vOVM0DM9Wi/nYjkghFebOW7IhxjTl7X4+P69fkOR0YipniPCXNHuar8tLnxQ2jQwFe9Ynn2plbt8
/1H85hk1XjE31+9fTk8Z36wsF4avdED9fej08g0QPAjMSSIiYw6wcq9bIYItLPJqV0dOGppUzdAw
vK9wUD4osrMKU35oU88gUmK6Qvz90vsTQmAXSuD7H0tPZX/7WFgIQVhi5REe9nYg6M9qiUmmP5RQ
7tDWUjx7DVvNYGKXOghxPtTNZQJI9on8XbXvah6RkZBKo0kDVjsDTFHH4UYniDpFOEWRYV9PFh6R
fZZ987oztzfn7epQgvTy3IbrgCnxK9pHhBHxkO2MPt4lSO1CucZ4llbMlvTUMUf+gssGBGqn7HGe
sHVvbeIEgjECRlmRUXJrgLL02O50sBGo056/f2/E7/dGT5Lx67GhbOH+9ObeBNY49zSG6oB7x4yb
YxOHsickoZhKcDHZ9OGSYEM0oyzY9ONonr4m0GroFA2SFV8C1SJSx9imzY/KHIydCxdkN+q6ec2p
SrsyXq900NCGnHPcBMo/7mcn97VfNzQJW0ogDSYgySSS5tc3DyyDfb6l2KQoRW8T+MYWTA2+qSSB
W+B+hkrx0g/cdmdlEulXke7bCcHq+7fy98UvXVhvnsChCrM4582dxE/Vhu8YE7G3tEcxcWM06yWt
Ru8PFxK/7zSMDnFMxMgVUzr5dqdhChI1osjVIapABTPqHmvJ130j++q1WOH3SAkqlWp0GV5wvanw
s9wI7P9DDDXj7aSSZ0ELn07Mm2RJv5fTAp5IOLXuGSuad/Dty9ZmNm8XwHBGRO/y/t36q4fGAI8B
qCtN3APfTo4rOldBGrg6JBgvIEtx0g25DyosUYts5nJudvY0vOh+6USeGZrkdSn9P+xYv2+QEloE
80RMK5zfjwnsZDqpLEsdTKf+bgcLblwCMvJQQIaalj9dTfw+wYJlDfORuS8GM9J/e/LWVk9Ir1DM
L/HfylW9bPVYckXxFgZW7ALgUlBrocEG3mN8U671U0302JWnKb+OieyQbLyrwmnWs5HGe5Mjb9k4
JZ29ESEwzezp5v3H9Ps5yid29aBYeuzob4kErTvLspt5taSBNVXdoQ9A4J/vBpP+CSgbBplZ/GFo
+RcFP1djRZj4cLBtv32TCkqHqW5I5ogygM2mth0a8RlT+NqZsVPvwVPJ2KGjHc474KmLwAao1Jgh
eLuxKwVhaCl+NyQB0pD0+Yj9gWsTlUMO3b6hmlUYZlBd0nZrDrNYqbdOmEhl0TgJxs/7XurdLHXB
a/X4xcGb4y6nowpL5F9nKF2cQ5xjz40l5IcC0hVhggz1lOVBrmfosE8wkAidaAoOrp5QQvS8mydw
ktNsoy4ccpSK4JvuhL2053KzyYQi+mIj8AqVQnmBr2b1f9k2PNuBwMNM2PxhdvdTgUL6M4R5h20j
XvrkFttZQAHal71wnR7xPpkAiUOTC7/xGdgcNNvlQVcTvO5pEMWu8trpKBcwotNejw0eo9ElxTXf
6ZS77Xvx+TTadBSppwHT2mPJuPsaOeKf5s2/F7BwY6kuYDNhPmq6b/b7NnYYwbayO1SSwxhLiWpb
Sv1KOMl4EbdBifBvLT87fiS3cEHzP5yZzu/7L/4x0rXhvMA1woXp1/Mm8Oc8mOYKiQixj9tatPOt
lYP3+wVIuN0EzsdKuWWY2kl+PminnNzhhJwNcGwEiPSNedVsBxOpVLyyTDm7mChJBkDIo76YpLfn
S/1k4BcenuYPQBsWHjMMr7NdEiXQJJWeBriA7Bmg5MHE02jbzhrOXVV61zaTgxjY3SozuGxHLSVB
zYbbH7sKsVOv/I+hR2GY3+ExF4fKh2CTS8aN7+8cf1FZYCaAsS+qSIdT2dN38aflRlR6XmVTUh8a
hhSnAUHp6JEwsm5EALyGa19MmEyt5yhxUWOlVAxR+pHhgdIRtECUWvGg2sAOOa3vCr2/Nd6jk0EI
jnr1uWKiv40XZhGSaKnD+5/+933PFx4VBe+9SZv6tkfC3kR1sGDJD/adgxUxX9RbRb7QFZ/QKLKf
/rDr/VY8S9YU9SlNGc6cHOxvVhUO+NHS5nSCQNtqgxJLe8lyHJ9mMd3p8Q4MhUb2F5gckEYGPQYc
+8bf2Jjk7toGJy4XMgtKI/ac9+/H24Py9OFc6lreN80a0v/+p4eJ4CnLyBvND2kCj6Bv+QwLZcSg
p6yFvit/+3L6FYepZFs0E78dO7lySSuo88Pk6lULh3UxKKjwtQpCesc/dcT+2ypYssexo8DohMiG
3eibtZq0I9PGNk0OSUKMYJDiUZs4rdzOJK8xaiKubMqpSFLNi7YpQ89Sd4rOyJ0jGq525KfJKYPb
bMQbyh5uOuIldo1H/q8zjc1/sXdmO24j2dZ+IhqcB+DgXIgUJaWkHJSj84ZITySD8xQcnv7/mFXV
Zbu6Xd03B/iBvjRsp5QSI2LH3mt9azuyRgO6K90Rf3a588bZxgNXpqfSECioZcF0c+lJ/0z54als
7XV2fZfSDj+IodTCSnSgD+FQBMJ16z13GBNYWJWOgRlbwleNRB6maAzpSDbbNm7MXYFH/goth8JE
JbvpZhWGHXKwnaPj5jURlBOZoAgCQ7P4Bp6DHsKRkUFeugTvJfwF8WuftFVtp43NQCqnq4dFHonA
SbipRWtuSEZFR0ewpa2OIYvBb1YYVwhULXRgmScCG4AnZE6TrCzRyhGlBX5h4PHGznAalxQf3oNS
RzH93Xs8wTdxkuqBQnf46NoKWAVcm6/QuY1d72TW3yw04+dCHcw6RRgBO1yIkeHhQvnhWYbY2HpK
zimPgsLdv997jBzVSNmpTLappYReqDd105S7qB5N3yCLbavX6xdICmyADwLkihio653WEUGaJ59z
OF+hi/QQm8Vo01KS5nZWSIWAM8cgvGzLkCGC6a9didA1FuVhrkbz5K0/XlT9TZ/oD5aD2mSciA0E
lmZsh7YgVkB07t80nH4+vJD9saBYwdQxbDTqT486O6dmGbC6YYkR34xBgBbR36zenzfP95dwUBha
ngpX8Wf3Crcwi0ZA7CIYEHVQSdqvspVcM1Y4Q9eTfzgrAEF/vWX8XBTwouyd+IrosK/bxk87FNnJ
trCT1gkbODxbhl9YzRa1YeyGf8A1GOkpBjidqlWBWPVkKP/65bWfa3tnRR2jtqOAp59Kx+XHp2pu
gJqKonJAANQKc3nR8W0byzsijlLQ8g6117s7drsH2g7ZLjdt+fjr9/CugPv+Ivz+HmiR69xlEP2u
AvHvd2mWTevorWKHws6UQM5Nty9MoCNLtoYhtzL1gBKp3dukLtE1H6R5XU2oTsted4nOdSC0SAcO
/2iKcCDZ5EXtINiWTUd1l9RhQQbGheDSjpwjh1+nT5xT05j2yanH5kmPUSVssEvDFvb6W8MhMDKR
Sv43xdc7cvmH35EC1oRSbRhEexiczT/+jjMZw2bDERoOrKrTaLRTqNax5nuyklfvv4RHJMStOsbO
qUv4CwaPke8t6hLkGtqRhRIsMOhF+EYSxXsPTFVAgLnCulY7sm+wF6PF2CtESvsDMZZBGht3mV4Y
27pdSaFgevZ5Y0MFtBYXkI0jmWqTKGMBvLDgJOMO7hcUPtU6Yy+VsKj1JWjXOCngH2HWNt31xP8M
a1sisUjiCxwBBe/ImAOMqcESCYNNaLiyRvxRiwmALm4SedZTp39RoP78+pEx/nKw83HShEdT6dAK
xpf348dZe15EuCECDWif9E4GpcWzLE8AtO4LYpnITTE1gno04Kw2TCudjpcvrNrdZ4SpbJSU7lXG
fJm4IJaZKGVyhCiqvjWYYBgve8uRn2KfpKwGJsJmuaeRNGCxSewdLunPi6hJbBQRMZM9kj2r78yw
0YE/49dvfdA+T8AhhlBOCpHRI0lCUJv+Zt8w/7JbkWbCbZO2keWygLWfHigBktWmnWKFmuTwdpEI
v+rTyBCMN44tbnD17VC5IJ7HSQkNpSBZammSowaGiCQ64CAiiQZcaFXxmMarvCNl2WVkKEHUtYQS
6mPNg2nHStAijgvUlmcE+qvwtZRU9kF1NQhkw26aEw0tgXk/SuPFVHAhz55zHyXpF+46A6lv7XAs
esXZx4g2znGZurc99eQ2yeHBeDLnOl4mdVCMU7+z6Q3sTEZ+IYNJHnTJS05ebvxND+efPTtMLkya
3ux9fykK5ylNmFHy7BA48Q23gXu7rpUWT5U/algUf/2oOn85uUAxWgYKNTq5WEt/FjMXA70qdejZ
YZFTBYI59AvCsuRYL6Xmq0sxhYYaievE7pOj7rZseC3llzbyoU+yoYInE9Znmvgsveg0xvY5Wiyi
klH5TPbVHIsqaIC/8i+QvPJvyQe3lwDoZOS3guNDH1nNlO3fgAItd3qFmE9ryKfXqgpGj8EaqLkU
nkSn2lvYTnGYIIl/HEGpXxj4R4GmJ/KuTuFhmzo6jczUaHHBL9zGGLbOiLm8AxPZux5/zN7LZnYO
8HLEe5XOqcVdcR5VtuWuzrKwW98OE9N8LcTlozXzbHWSc01JpAsAQXcE4bM9q7BXyAVWK9Wkt6a+
GpEDs0pqjLMTMreBghW0nWWshA0f5CZxNHub0AuiAmVBLH+z0P7J08JDQi9m1aOvp+SPO00Hwycr
YlSxLkZF9hA+v7a2OJwqSEqOxYL49fPy19djqoginRKLi7r18y3dzoB+KEtlhXlRUIDUrIYViHNA
c+Tuk4UU5F+/nvbXwpJr23uYDRdehnne+o6+uyS5yNsaPY7BbKP62KYzylCyBexTWjCIKhc1OU6e
mW7jjjzoamj3bcd2YZOOt63AUPjOWDIKGJ3In7g5E9nHQaVKvmq1MltECVq/qxt+ldSu2kvRsV1b
5Xq4g4/m5EnzW6us3uZ1G4lLDL3pSlgAtPWGfhGGko0qVFSpEsT0Jh+IoekOJFafc5lkIVOGbw2Q
l2AZrW+Zk7/pCe9dUfspBCS1HOlr6VttgFPpVe0DwZTsVAo7//vRWmeUWi2e0BcUZQYptgjuNUS+
aERYTR7Akl3CI3isklw9wiZe8b/raVqATIlr6pIs5ZwBi7ds1HWtzjr7R1sM86eSVONtJnnOl4ZH
PGvbbo+ymLMnY9vtsrohQCAjrbDkzMxb3lANqA8aM2e9pyRMAWZSn37725znHbSWEpL+xW2+QhkS
DPrY+ABvZoCk/ASR6N3BTDOHxcJ2kWoj9UA/LXyIU3dIetU9aw0D/CHnj14fu1DzWKFlwj9RYyqI
MvJImyKZwkfz3e/auGuvUw0VUdlHFecCv6ZiaeJaKssS1FLrtsNc2Ts8Svh4i5TPLrfcXb7Yjzbw
iwK9LrAuUz+wOuUJTw1kkpFVE1uzuwOaS8mSUka/L3cPqDduCJDpisIpUHtUOknB558AzeXSztfx
/rT/n/k+1xf6XDEKSWNkvf/7P7+/8Jpf8sMfwLNzAN8NX9v58hUUVP9H7O36L//dv/wdcfA3lk4N
ngDXQlbtv/Z0ntOlat9+SP3987/9w8BpMv1lEsq5uKb7/unepPnvWqspkW1p3f/+yP01P5DHyygE
MIKKh3tNhvodmaBrHzyqXS5SbGMG/Ub7P8n9ZcTNFvRn9cyFz6KFw4jMZiLGvuj9NKGFFq6Q8RHJ
PRj05AyShl5c1WmXPLtN4vZ66SMyImwHDFJNPnULySXCca1FsL01SyvA5mYD7APn3tX6s27Uw3rI
vsplIjZenBGVkZuHmYVoS+NbN7XZjWXLCclm6kFPdblIb8wlf3W69I1UNS2kNWG9JPaYMauLYY4U
eOnTDproMn1qvFHbDMP0SSclAzZ0Y9mXRjB0hJTEUV28dHF/W9oD/S4nAWnsYYAY4Oz39dQy8rK/
6d4SHagL8ufWG9Rt34/FNRGeWyqtFZRM28Mc77vOOBvw1fJy3mrgYDcpI+RNU07fbChuNLlUb5OM
9QugGHltZiMmkl5t/b5w0lNUA4jUs2OJAHs79sNbgdotqCZQnFpvGVsHjAqILK4D6pS/1HDbbquO
DAk1bYogUslZQ5zD1ALpYMXkV1afsgGG/iSzE13rIz4R1LywCyfDbsJ8rIqtMNPlOMgqqFIGQo1I
E5hazoXZNZ3SrCDsHTrmnirf5Ai32ic3uUXS88AQkKwCGxmp692a1XjXlDPcz+m5Z8q0zxStPYvc
S6/UBG5CUZApb4a5ujypbrGHrgtkZ03YkFpGqHg1mGQh9BHoIOW+ja3xc266IIAbA8pp/sZl5bMt
zVuNeJONGes3Qk7OraBi4rtGRa1XRVgzHT3ltKDCyqEjrKHaDJZIvYkRSm1TrT24hXFoXUbkaWu6
B0XwfRtzKklrTVbRKng6mUSmn1oJ4WY6jN4CGFWcJN42p+wORmxiGwS8pIumjXU3ZPErbeTRx0/E
u1bBYgwfmzl7BjFU7PqaF0aFUAjjsjipfplN5eK58WEqODZdp7xqItf0J3MVMqLt3UisY1c5Ihqa
NQQLj9NCpI+eEwbphHVrR/tEOHIjFpInlVRhZFJOCeTwkem67kSnHFIoqC7lUa+M02oDQhSKzgmw
AJEscfvJLFaqlVE90k3QNkk/fnSydvw61/T3l9j8qrbRqen0I3204R4QMB+9N+FqUkzXR6gHyXoC
8aUN5XYw1/hALF0gsa9N1SoRcqZfSou7AXyOnTbgPa5U9Vsjszv8CcaxacdhrUL8puLZFEiQfKNH
NY+dSmCT4z7aVlVQD9NO1A5OM/tL1jTPhZVcJlkAphjoPXc8gOHcJtq5bXRvo7RkULtpspX8HDRt
m0IbDppzmhYjSN0233ajV9zGcIKAS91Ms8tz1k5p7Fut9+IKYnmrAU5mArO3BFFCGIkJWGqMdx7e
jU+Ak2k9m16r3RYlAkFn4YtPlHPpwhvB6HNjW+ZVkn+zcvQKPXLkPlFvFLCZG5dvMoRaDsKeDc0p
dTDB4rb3ZgY2KPJRzXPFIqDDqp0L7k0QzlOLEy9KTqkt57A3OcfRexfpVaMmbJXM1tKv8eT4FkC3
gaeRvovOKG98mjVr60jF1+OzkShNWEhn0y2tX4FYxS9zw0O4upVQnFjL00Kz/4KcG9V9wnJIqcGG
i2lNBUEf6gU8pEGnIL0v6grTGRjBqdGAmILP66ueLCclCxFeUI0BmwyV3vxWkxvO79q/GYWnHAvG
qpuiGH306GheLsuQHeKyBvkIH7Nqhxco0+aI9Vgmj71RNJD9FkPdValAnd0VKjuOrnVPIxy+F3ce
YF7OQGCeZzqXNOkHff6Y0iElwtLIxM5IrThYCldudSaKeDoWSLs4gWiBZEwsBq3+VrPU9rMyROnO
LCz8jFSlcBf5frSws/hFGOi+/2ijrQrfKdzO4a1CcfGJeE0IR64qGj2UWvQLhKEDfoy9WNtySyYI
BzG0QJJs5NTYNWNm2JxaWjA1gYxj+LJgVNu7MroVlrWQzTu46+ykIoYEeA7QXiT9onkwyupoNYm7
jxZtuUUd2m+5V7jwhUhgPBvwbbemNmucGk2cX9zRVk4mhG7weFn6EEvdeTMUoMicbijcNNzxu7TV
imEH8dJ8HEHE7ZjkRNfxwHCdXePFk4QKbYu8y48JHr6Q4zrfZGr7VnqjdbsAye5Pjteb+EPmud6a
9uC+uNAANyWYwf2kN9CZZy1LX2QJjERTZuLSzQHC9LCY2U2NfpaJ+Wi8Woj+MCNUKRcDy7QOsWHB
Dl5FEo8Idzo4a7Wn7utsTs+5V30xMwEHVidIoctwV5mCC+UytcqhioblrbJjnY/bLiqcAh+tzHwm
wAJIuVYRcZ2V3ybptdvcHVCw5z0eAcWFs5nksfKFDzy/HxsN0ziaum4rFElLpfK29mCCc28wgSyG
Hm87pckevdHZaBGaqp4uUwhTIg3MBPZPAJiv/NQsZT9iq2QOjIUXBT39OU4fpxf1Gxgc40BOVveg
F1a0VVuLZ55UCvtW0+P8xlWugOFHxOPUCxEgRmI9G4i3/Ami92vTmTn+VFZXawA0wsszDPdrROuc
p5ncDJ4qb2I1umhu028qI6/pnxXGcotqQ9NubFnmm87AG1K3VUb4CKVRMs+EBuTyS913iNzTCbVc
LA+inZqn2u0IqyAzOM/g2Y86R4Dvifi3EcD/We3+fen+/1NY4u+VOg3Af13gP7RpPbRv3wNa/vxv
vxf4+gdCbuy1u/AuIv6uxtc+MO5gfMh92NYcbR0t/VnjW9ZayNOWJzjZ0L+r8fUPgL5oVNDc0lck
xH+ERaNj+UON79BaMRgg8wNtGwGs9zMYrS4zRZlNbSAx1QSqn/X6RhndfSGLHHLi9MLkYIV0Jrlv
dTj/lqr/Oun6M9PFl8LJ1UvU0FG0mvFLP6cOJrli2PaTDZVa0RSEgE15n4FsPa6i/A3phGWwcJXl
ii7umHxQfeGt3Zeru5UMtmv8X8x80jnBtGy9EELVhPYwXypT/VrU+a02MxjMYwsRMBZyXEnKFzM2
rg0EWNCSleaVJlqMgEFOe3Y8m46qEfGqsXxNu3xPe+fEtV8mcBtxgBV2TAJPBKtYR6+mQhnbgE8v
iVFyjGMPxeuqVmr7lJSgWzdgu4tVBzE/RV78oKbZ24i0IsPcTIppP6NZpPEJrHsCb0azxk+GGVSL
bg4XPN47DjHzVNMYOOiZNYRLNFdw2Dwl2zQaHdGNM8zTCB5HG75pg3fdzbG91VrDuVtHcr5XJ4Bg
umw3YxJkoN2UZ0fAqFSmLvpk0OvY20yfryAP1wHtYt2vRiiJGYaeK6gh9qfenl/bicwoo1ia1bDQ
+bqHyb4ujfrTYHvKOUI7f/DGGgpxP4pgyS2T+IF2CIl/+So0tkoFmu9NqwoG3DHN7kEQ+qSpYGQJ
OzC3WYI/bvSa9qopJv3CtvSlrvGrVozBb8Z8yF6Man4x3TrBGTRDKPME5vhOPZlNNpB1ayY0X7iO
ZDL/Brw12zuV9+r1eP4on7Am9vmchKPm9FtZqFdwwXkA3AxbX90mx9TJH1LbfnD6ToASX++F8ZQ+
kEPVBZlDEd8xY0AMwpE79vAotUJmzLg8A7pm0hGRYD46BgJ+J1as8yCaZ55X7+u0nt4qZODrRa/a
oOiTYivr7iFSIqTZ09auJq5mS0esCpIvCcN115XGamQzP+blpO5F3100q562We/UG1KquhCuZf+k
xpJboe1e5Ow9YBq7LQ2FZ5b17svEtLk4FQaKKAnSZpq6OEKmpzftrkDndyijlP4zLsD61rSneqtZ
CidEm+VQ69FcVWY8HgjIrkObZ/Am7jt5RZBQyhCAyW2eJGxnXrdb+hqkp8Cx6OatcaQPKC6dMN2d
XpM8Ay/tSYu76b4gUeBqpBGx13rixHrTxmUo9F2WyuIpFyDM+Kq4/1szeVGZ6DHGDUr0sa1quY0y
vSEmsIuvlnm0m00kHZMcRKvVgyFqv1Y1mUExVRmW9cW7Jk9juqMc9oIa4t12GonJ6zv7CiyNccMN
BkVeZNGw8sb0btTyBLmLO9yoYmE4RJTF5372AGcv65XBqfauKnq4wYt2F2U9dloFaPucTFWIFR/L
YBc5QOtjgqb60cVzU7vpXk/WFOMiL0pANKodeKMyPM+dZz9CGXX2DTj8ZwTotMtUmuWWVMUuNZ3k
gD54PjaOlT7idG5OcdXYxibBMXvJCUW8xky4oCLPxbNd6s9cl/uwsmci0uJyX3fTbd1L/ausNcLx
RpsAlLSjv8n4BSnPRHqRmyhoAbv6U2oN41dpdMWNUxvjFXlJ477v3ZxBcW35ipNnobbEz66Z19eQ
No5owfXAsTd9DHwAUxcJ8bNR+a7SALKNkKVrqSGCYsqodWXiHE2K39txiepTpPXiJlE9za/U4TTY
qdwVZt88l+owbLiMt9fQGAfQ77gthxRlfLFmP0ixiEdJNhpth3m5RAlIa6ssAt2FulHNY3qoxXDH
OaRwj4iwFKtW/IkifdlrOeDbqVG3i0EUS6WX/U2VuRZCiIXgidIdglJPT1AmMd3FZnVnCZVJW2rS
SNIcBaiQo2+wUUQM2bSZASN4rwMD0iHolcYK3mNx1DZr8Vj1K+UTInlUYB2UjsEunFpfsWmWgWfn
mm963l3R2p9T3UX4LLh7mh505UmtaU1LwS1ooNiSQ8T2EqHrIBnuCRkwp+L6HhgIGts4hUpQ9Z5O
RctqhqBtb1G7e2fMkKBMdGmhTsqMePykgDURG8GM8kGv3W9WJ87FOLD7glwYE21LsvKNZJoN8jEz
FJQ8yQhFPmG06WbKxlLExcEKcnZUWzzV6PS3VPLj1luSJ6DGO0sh28/mTCCrVPE+Ig5F7e3VX6qJ
B8ru8gfZZA5iwBnbTq5eL3I5F14z+5x24hFEBg4HRfH8dv2mycuLQkNSsrsFW0/vlV9KfcEWV71K
R4/4UAG/b3N6aluHXjYg5jK9Ah5yi/KrPbtqjGYPvW2q2YY/R9L1KzJjAxfGKOpWUk5M4Rj7Tmbt
AzOwPlg6FPE2/Oy9MVVvqsIuhMEsiPRoa/fWp5kk3NG0vtD0AAjXky1MfO5vM+7/lrv/Tj+bEIpf
lbvB25f27TdC4VsMn3D/Jr/m6V+q3/ef8lv16xgf9LVZjVbOMVfvIIXsbx1uhzpWMxl90fVm6kZW
+J/Vr0rJjDuC8sxaI8Ppiv/R4FY/qBTTqgpH2DV0Zk//SYP7p5kfk2ioTCjVof9h60Mh/OMETsD/
nYwopxuLu12IaUd0X6h1Ovgmc/fd53T7W8/8exzwzyREfneK63V+tyonaNL/9FpxodRYquj8ctyG
WFTX1Op9lzlhycxx8ZqPhWoRE/3sGaHiLDdxQbhxYrzk62U5nY4TCTgcIvu/eVd8kt81+NdvhHfF
jNU1uG5AKebb+X4GGRFW5qG+i7Z1MkP9bg65PQJ2IHxxzU5dCE13lMK3IZ660BW8WAZzRJB5FEOi
A1Gu13e/fkP6+2f+58jh/R25RMejKrP5Tv6iBisSp1agyhB1tQzJThcmPSfLvJieFt1MSQIswlLy
mzqXQ8sgfkGmj/upXyyq7UyaBxIwXgkktO7YHfKjMbjR0TQ5f5wyrEFmcKaMrySq5txDZN9v7Ko8
2xL27riZXAm43sL5ssYbABrsaLNCMliTF5tqCZrE8pE/ntVGCbxahLVZBiIn3i4bwiFJr2zlMup0
yci60GE3mA3KbXdeW3II4mHvEHNGAvpuaIjtsvV9Sq3RtC9zoRyUpPEX+Ukpj7Yz0IEZjauack03
95n3JAf5LAda6e2Mg6CenIPZP4FpA7dBKifRqQYQqqLLIf7Hd4t5RQLfNbFrPgom37VmfNvRlUU8
LuCtjRflp9lCqiPLK5Lhw6kz9nZGQCw0j7AR7hwqI80c3YHmy/WCLj6izbNM7JCJ7+QQ32PymvlI
xQ7bmYDiznq2Xe9KFJbvlNlByy3GnQPlhQxjWBfCqphaj36cd3w8vIwH8L8ZL1Vr3fF9QnUw9kNv
F5tllMz0cR2JNtAa6CY35DydyqXfpKnr45feqKp3VZusTOluSbGnV36fQSpW2mta3URgJ2+SEt40
aZFUr133ucSYGrsNsVneTUf/xZtvybXbu9CNCtcJ02Ly46gbruGC1vdpH73GTqGcZ4qMwEEFq9SC
E3eZqt6PebT0PvJuo8KsPsdGE9GeIYjdL2Qt6KmW+dduLpM7fYmrN89IqbsMa100azQvHaiDM5r3
jjboj3amy0M3xsNHWORYCRmv7cbRIVAGUHj8VNQZCfazQXBbVFLM6hl4FxIDhuKeU3gINbtzgp5U
GqBc49pyrGt7erPaOd+XVsGcZWqIWk5knZ6Mwbix2s6+axfpXHoSJML3dfrfQ/LvD0ke/1UW9697
QtccjSu296dj8ff/93tTyPqg63R3HJMZMqhHW//jWATou7aLVu8pz56znnD/aArZdH4AQrre6sih
u4rk6Y9z0fqgcZhR6nHaMjPWnf/kXETS9sO5QMsJrwxjaX4ecHePE+vHcyHjzloZ3RIf3DjOr2uz
rWg5drK7boyy5AqHgbXWxpEZlTYE2pgtwYiWaGutqeeMTh5RKyphbswNpbYgabjvNLL84lQNwZN1
fmKm8cc+GvBrYbOybu1SFUdSMa6ByiMdbLzllm4J1WHk5ucZ1s6mbZJHK5pId+fQ2OMxK3zaSNYm
ma2Htk0SRr9jcWMPMSrqcR6ih3oEgg0UdqbD2zkLEY9JyQ+GrgI40bcd+K7lghQPJH0kJ1wxsKTA
qJvVR6g9DTn3kvwYa9HKR2Ad7kc8d1dg0cFl6UAYHAVSCXOE2bCDupwtv+mdMoCegjyjgFhrxOZ+
LrSed2Vc6qk/EZJ6HwHBY3yu9nTTCDvKCQ5euNDDwIMbboDVYJgmZl9LimO3mPIYtdXJSYlySdPZ
CmUXo01JMfEMLbs6jZlNM9rx50Ra41UpRzNUEJWsowPrupoFnSUStUI7Vb2PEcK2o8gTgpQm7DvX
BEYV14k5R6c0HyygbM2GQKtTVWd2wHxL2TUMoN8m03LOwoXIPHXuTlg4zOia536hg2hTxH2MiQHq
rUdzbFjNODPElzEz5Z1srYJmtNFiHR3ye7eJ5KYxsuchS64mjb/TQcTudYPESThOEN6iuwFfiA0L
bCv66FthTJC9KiwSMWCnjUic6qOTEg8miZDuKp17LRmIZ7sq0i1zBGAjnbtw8fJy7YZxDLM8nSD5
gcbfXBBaNC5tSPAONjw27twbDxCBAisqD4iGKkJ6mbB3WX8rSvJfUuvTOD7SNpE7JYnEshmXSqOw
0FUadfFDtMTLTZUWVUgCMlnNBP/Srulv3UQnBrivjZOYaa6lBgPUst8lkaUFiozVLVgw1Z/EKszU
5+U6egI/mpyhOV8ZSoY/Azq2+kVzy2/MahAj2WgFDY1cWBtejXjIcgGVdvAAkmH1UU0tDpRF7JV5
uFN0S6IQ66bHIV2sg85QuRoM3AQ1YNHJaeI9+c3JPdq2S2JIoPFckmNmFOHE8JRyk+XljUkYafI1
t8i+nDET+QgE4f2SXc8V1uWHesv8wKAJ1nJjJvRIzSEQRTLfq3m0JAD8+nqHcjC+mdBIjvNT4yrt
bhF2eTu2iuJjAz8D5CflgbqhdD9miklBMF8DJJv9fqDSFmN7Uhb1QkzewxjDHFqjplSEZlVUPWXl
vQrSjX3EM/aWUyOyoKO67bkkp8JBM25RAkj1RJoT4x85n6tmJsNPfUTdgb3E41JZ6PoFLsahUZVN
m9fqIwiu1Kd+soCn8DSGZVJ2lAWjtmugkZWW9mYS1HpU847sIudUJDd1ll8t5nIgXW7vYe8kYLax
P0rcASSEV+nWhJV779llGOdMDFmx2A7Ql8wM56FnAN3rFs9iqXMP6ULXy3ICnixHjKGT4tMLAETa
BRM/o52R4CeFvC4d4fqq1Vio2egBLYHuTZa310YvElcl1+T6GdFry2KysppEo5Jco30VtzI+6RQT
9FK61CSTnKHlQCZuCT2ubVKMXmqsIPdwk2SOA2+emhiankWo7cRgU/Vbc71u16WooJ30xo2hSP3s
xpN1NymOFuae0W1bFIIXZtJWhtclKtQdyMmciPFWQwUb0ZjG1FPTmEZGTMXoAS/YtIzale1Q5APo
ILEMue9Iqb4sObgWn5Jd45yYhfD8qdUaDSt5r18y0lUbFg7hl2QzLkKMW7Wba7/Xy32HwT8UTv/Y
y5O94BCJI/WMgbo+m3DLKNeUyJ8xVBIRn0Y+FK6CmmqG5unFU1BU9bhBPEU7X4pX9IhjOIvxs1Ya
je+2BjgmMgojtRmvYXzqvt21n1LnEwIU72rWaWrbzqxzefDGk0E2OLlx6s5JqjtuKBdR0cOcchc9
C4avpHBs0lhadTs0pnPs7cne51WE1TM1rgCzXqpsyCBRasZJ4Yncqkv9Oe9IquU7ijdiriEoJuMt
D9njotXpN8scEwiyiyTBuVqOggbmZhppKWuuOgdCa+ZvpGDGtg/biNF/1/aqQGmfEoPy3+rvXTj4
71V/v5wInt/KdST4T4o//tvvxZ/5gW436j1S6uAJYSP4R/FHT4SikCwCSEPIntdZ4R8TQesDwznU
gJqpYT8wVqfLH8Wf8QE4DjI9la7Jaif6j1R/lHl/Kf64esP2oL2CKwtn1o/FH/mmZa2ombev8kzZ
9wAbN3HqXaFMM7AixtAHrHh6yEAk7uBfkgSXLNNj0fXKPXae5xgvGY5dz/1iq2l8pRuF+bGTJhC9
otkYhnsTsV9AgIvEXp8qlRETPb9N0nIo6m5xxocI4aCpQ4+KZ+WfXhTon4Sj8DO2Fnmy9FHzW+Ey
f9zkAlXwprPnnlFguQORahN3mnrIZZkBPhBv7fpT1EfcL+f6zL41JYEEYbJfUP7v0jpz9krpmdbe
67zpntoheUnr+mu2KKUTxDjP0FGn4jXVxacMauwWBP45Nc1rUdpEqlX5G236Ihyh+ASdYcIaNOdv
qLxIhIvjY+Q2EFmqwdpP1shYR4mKiwCoScPAIsKbW99ICpzfphZ1YDvSgbZbzYd90wWC2G72fbtz
mK4Yh9qlRREB3GL/aoBPOR6KIZW8Yspo3GlWi3Jl7Iv6QtuqPSikRWBWmhExebL4OBb6jdupr4U2
0XKGCycBJIMXhsgT32O3JFRjcPI7mdvKLh+pi4KaSKM7a3TcGkXeyNwXwwSSs4zbx7JxFvhnGzc3
15kmETLvVWXETBL1j1CoLvJGJaGtaZRDu5anqDGh6fVxWCf2cGqpNVJWRSjnCJypNZ5UMxmPlloe
dZElR6a1gpRJLueZ7iWgvWPP1wkT3Ejq6GUtqPF0dye7RArTNED9PdlD4a34zIop2nE30a+Mwem/
akh+HjkMq21jICTfZl2DcbbLUKXvBLzIwbeXlIQHCpg0sFXREntBk7LyzVoT2T3x09p4nBsaDbkY
uWUAL8YSg0Ca7k8ReB4J5sl6S+GSD42Mi0tateI4x5p5O5hAZMnLjsuPM6e9nzfOElognfGNYRpm
7NyIG1kDcot7a8AkLO7avNKvWC1lUMWF0M6UeNl18b5x979t4pAfyTdCRnBMOIhvIA4rO4dx4Wc3
ksoOdX1/Gyk6q8SJ489RkxL3PKXN8DpbKnhKV+o39BHUu/T/sXcmy5Eba5Z+lbLeQwY45kUvKuaJ
ZJAMDskNjEwmMU+OwQE8fX+g8kqpvLqqUi/aqs2umTapTCpDEQj3fzjnO6jjV6VhvFlZYOz0ockp
qIH48HWU54zHaRHbYpvlePy5hw+6asjE7bT+6IVwHZxB4k+OGjx/YoUyySPedTxVLZrccBrWvHNP
GfBBSPFxwP+Jz/DLi3rEQcYlJ5gdNtywI8IUlFEG02Qw30PdIMC11r4CEWQXWFjGtorag4lNNjIA
Twvj2OTBUxCSf1lHe1T4bywS6A38a73vqVa7zt4MU/eeR4NxjTPiGxtQ1i1A1leGq8uNN2jeDozK
q+01zSGapz+Nk0bvo++rQ+94zW1einHfkPSxSKrYQ+6WIpbvm68cxYz7bPO9t2aIP5uhJVtkaPNG
HB+tRPsygcTb5qNuXBe1f0VY8Lg0YYGuSUIeV6ZrlBvoUAGMeJZI1KgTi0Yylos+wxQhDinMzXXr
UdbicCmrpr2aKkOyxRrHrWtVVKODQC4bDFeZYcTI/QVdpTHCiW8MeKG4O25B2jd4OMK16ffxXpvX
gaj+Wg6fwmUa6dsCVZuWWd8AlKOqmxV0MAyBwMyqOmvW1+UNtmwzF7PmDvVdMuvwajWQz5XN6rzB
ntV0zjCKJ/dTvtfPSr7YjttHkMTI+5AvJx/NhOav+ZT/YS2PHpQhiZwSRO0tvFQnIg6D4zIkn2Td
wyeCcJzJRV0Tczp0eIayzLXBVmGa8v2Tb1MW10oxSMxZjyv/uYYORitXMO6LglPRFW/AYu8rjUmw
cnbC31aiD5dydKJ2iR27ve2Ina2H8INzdkXq9LxGP4sWGwuZVre6zrVSoqxl1K5vUlsMK7hOb+Z0
mxOV1Xj8DHCf51wTyW2j6/vK4XBQkvU6P1E+VLLHZlMHBGNVGgnyWnP2nJFhr9fve9vjspo7qM6M
Lk1GcnOt8WVPU5ezOTPDXe2Gs4CbL6Y/aqSk5WWzHKdJX0c0SQTwuVsQIRF70BL/uxsexs6xtsBs
Vq4FOHqZ+Ga5CoyivPIwQT7HvXEDHnJaAWHogQRUxT0BeZvUInvNMN12qRc+d2nb2+dssu/cUUUH
IRLA64G3Z3jJWtwyr4eSt9l273GoMQfRFD0lE5RFm9vrMcmyjXCmZtfU5mpwoJRmKLBZKLwTq9cA
4jDubWG9mJEql/2EwdZqPOKTe+Obat1n7hTvvpvCj38Xnn+j8MQD8q/Hjlffwoi54/j6J6UnP/ib
GM3lyGdGaFBF/mor+XUd5/kEcSI5cwhmcb//zj9KT+cX9mSYNkGIESbH0fF76Wn/MiN1YGBQsvqw
qv7W3FH8VHrOYjSEbbMd3vEw/7nWT6Un2/XWs2mbdtKXeA1EncJbhoCAR8Pw4+h9SLPsQCM1VHsW
SN09clovXDvKSKYNblrzoU6SfF+0DoD2ykl7vuuI6rEKq3aot7kWmQ9+g1o7UEq/yTXNxnpuF+ym
XbAbOBAsK/F3CIU9uCqjV1cnXSuH/QjcZWnbIYeYF7ThpbEJpkKFnbXLrjO0i484/uh1bvcMBiMj
ZsHz14aepcu68O50Lv1Vb+rXBF/1Cx8bGuSdppdf66yu1BJdUF7Td4fhSU9gPTPgNKaTHTUVMH+L
wSYuJ9y5U5bvXCAPN7WIxS6wPUDu9mTuRphKO2HBj+LeGciLz0bnVkWmf/FKYD/KSNVVRXzGMhnz
fmGSx7M2wbEsso6gexE5VNNs8QhW81R3F5RDRWZ7U94ZvlaxeAG8Q6oBm1j9JGh9kQMVqr+tubRG
XINctqc6bhO1DTAlgGFTGWecT/xwuGqMYKhWoYaGg0o5IQs0NMaGrVbva8btZNj+eCNDzyluDUun
24W9EMgdOcgy2Edgy6Z9p7dOcgi4BpjoJUyo1l3n2BNihCh7BruPVcPLZSuQvnhzLxBheVsKyJDj
wpyavtsETtNvXSKI3/WyCkllrnJ/W8jOeLRBbUmcjWE441I+fH84dkSdn0XhiVMpx4p5rK4Rk+P1
z64DDS/SgzNuXWfBSKPlgBxy/8qUapUTznnL+Jaxtg5WugR7AoHM1tW2sYrm3US9vyuFFsXbuMcG
ucpKnfxvJEcXhj9w80cXPdAqB+p1D2Z7PJEugt93iG1cPm1238LVX7EmygBkFRH5nmZ50F2ENdCe
wrUeewdmwf4a7ct0CYrY2PR1aR8ctGaLKCGAszAwq3jdMi2b5n60oOdHLJFutNAIIB6rMF+0GPYX
ViZBrJdl5HIP5fz7bYmC5MSagZovYY47oow6yZqqdGHgKbrwtHbHktUFPBmBvgfveZzsxzBVFYkz
3SrvqNKyKuz2Ya/SG58i9UvLZxtQugVGswzFgNhypFUC5KRh52GCT8xJ7j4OcZzf1mO5LRW5DbWP
qyhPYJ3aQiPwzXOr+7yDzOlGXcL7noxbJwnrL7PGfZ9pU3dVteO3suuI/q5Gka9Jg28xLBGZ6mDk
TDFVKedelWjeGbOn7ks1tujIdcK+9yrrNaaiQ4ccFMmPo4mOdrPuNjrFynbyXQxBg8342zCROQ2J
vrRkmO0yXzvoOXpvW+XMpG29ew70BvVQE2bn0DfrQ1MlmIJIE8ShUQevlurRr//7WvzvX4sWy6t/
fS2uvmXRzwoV1mPzD31XqLgs3PxZZwIA91Nv8o9pjOvM2dTcey73G2LrHxUqHtnULhoVrksOqD9I
VLxf5uUcohLHRPQ9D2r+YUL9rhPBv4omPvxW/oluZL5b/6DQ0L05Bs6yEEhZ8+7vJ91IXNhVzsur
sYJE00h5XLeXrg/Vc9S3/Y05qEunSe2uMNsmXRAuXB1HC8G2XRnwoWy+RV/yVPavsi7jfQDFeg0r
HnUAsICFYbXtJs7IuxkcfbjjP89tk6jqHMZ59i1xnDfV4ZZTE5jEGk3lysF7f658FVxqEZYhO5Hm
ySyt/LX0uG81MfYMGNL0jHb7jhiH/pghqKbkd9SjmTg6i/uJIyDyWZakbXlPvMnzoCUWuGOgpEVa
o6rVNLXVC657NObxqmkqZthjfa/nqMyihv2fWbU+KzWU413X1vdWbmlrXGQ5wVINIjXZQtsK0nqL
2FM9iXFgWSiC7MMPquLUm2H05qF3IRC4ad86nJiXpBP5ljBFRiyWY/orq8dWyH5j0OhFnMB4SfGD
LMEjdkjEPf+kjEGNSzF1eIyauh1ezDyJuU8JG4hx/PX6l5IyaQGVjYgDLzQgAcvevrLbPsFs46be
o6dlzTGqDWoK05sqthaw/9W/R7S/Bs//t0a0M5fmL46E33J2SSv552p5/uHvR8MsUYPOPUNLmK9+
mrC/i9f0X/j6/6BrY4T7j2pZ/4Xf4W5ETQU7i3iH36tldG0Ohw2yJhvSFRv8v3U0MPH9w9EAtcm0
cI7wj4VT/J+cG1KD3VgYFpzi+KNznWtX2tvK8S9JQAWjJ8Y6G9nO9ijW41AQa+h8cWW47fyXSKEz
MjSGlNH0mHbOFnjpxiDfLDlB6zy0xO0ObsZWpb8i5OCxFuY2nWd4k71NJonsfllGqG2y6mjIJa6y
jaP4WcDTWSJ3Vp3tU8e8daR9jb98q2rr1goM0HeLmWQ+hNFmrHzwl/W9p1X30wA7nwrcwtGa5voi
a9+m7H4M8Zrl09YenI1rqSu38vZdmJ+MyrourOGxMsGjtcWZG3ddMTTJckYNKKHY0Fwm8ihQjFuX
xgl3UiU3eWBBVY18Nr223E0Bm0Imsbdt6O7MqiHyx+5fWulfdE8+JxZvWahbRFw5e8x/a6a7X7XW
ZBeVnyyKkh+evD85338GG1ufH6JLvKOJSJKnhgfpRwXemEvRRLpmQdavVxBHPvGFoapv7HG8cSVO
T5Lel+nkrjVSQno+mb9+AT8DjT5FkLrr6IhQuBVZIPzxBaCJoFMQZA2TGTNViIe8Tm4GnVFMP9o2
1g5xYwWps+2CaTZmP/ZFbJ64TrV97oD6dhffRmy/mwmRIOFOZrxxjSBfB+V0GjK56+qUFZcXansd
UX4+Iaqz7CxfbQvFPg6PCnkSKlsraMpkOTlUoYG9C3zzWA+QvyP6rHXXiK+jwrmMd/q20+Pt1EAU
4bv3ZNbiiDmHkUh3LOqoPpR1FR4/35+/pXS6ir/Ksik/2k/uxG8cis9r/Pdf/cs/Nf9dv/2x/zHw
irkI+kux7zJCxBQj843+5IzkJ7+fkRRJ0NR92vVPTsVsYvt+RpIlbngoPImW/s62+H5EmhyRpEJy
DtLsz6a434VM/BZrL2YQDvJ2w9EB8/1ULf1V9WTM84If1aQzNXse1fq8CnKTPwEXPzB2ushxkbbM
fYKS9UMO7O+5do3wyhNMGmC/y+FLq+lvQWrIb+x+ixcqHm77Poq6tdWocu32OLRdW/OfpdGXhz6v
wpXhxdm7nYXd099/1C5lzj//d8/Zj4/Z/1dGS+4vD0UbH96/vrQf2vZVvqbzM/mHx/H3n/31efSM
X/R5d8p8i4/8D3e2+4sNUoVgoNlr+cNq1TR+sbiw4YRb8GN9ML6/39jeL/zGDEf8nInNP/U3HkeG
Zj89jwYYwhkBzTwNjZ3p/XTYRsFYSQZXYhsmdp5tXeTWEzKPEqVa4NqvzRiIW2OcrfNVqi+hHRfD
Uk9HR2zYL7YbZbvq5BP9gFNOZ4GWdPUyqh46QoWKvkdABv90RSROtnfbqn+L4q7d60lscje2RHXB
NYQiu8CcMu018Pgp4W4xDk7K9E3R1tMNiJaGDZ7V7pKi41VwtUeLxOmGtZ4qdqWV/IbEBNmOm3bI
ifMYBZhveNd628WnkCN5PYokZgdLzFkuKNmtFpFW0ybeMSFTlbhdUAa1wWwiSkz/PclhIhCzO+qo
7gNrW46dfu/CRrhJK6cGQIsSGTUYiCWrVdMBD7dY6T7BgGKCwUDYQFjGi0jI1wxuKtDdMEu2uVcj
UA8JjVPIDHu8Tnbn3SokVCunrsozmcDVmw5+DjwL/sPJeWl9/WqCWgBjLdtRO4AfdI+TPd5GGgwL
2+rOaJuvMMdLAL9uuzElV5ATyr2COIGjS3MyVi9aXjFoG1S7itLAubQM5hHhZH2gQyyJb0WZHGU6
QH33cmsVFHZLE1J63SbKR+qS1pd6vyg6Ub5qpjZejVIGL34y2Ptk8qrz1Bho1SahOZeMdcBBJmOz
GxxNv0ISj5NTb81wpTdoqaHsB4ArynsvgWjl5IO765va3XFa9Q89t7+xqEI7zeFEs9wBqkOCs4cz
X7CFa8wWshZ7EUZ2DqSMrlDuk8occSwEDQoKScQ6wMHHNR6A+D3mTF3rPJ07PyrBjZQ2SZ16aRcv
Pc6nGxc8wyLDMfgmq/JL643uF+he7tbNi/QuRyh4xjrmPEImzhYVqp0T8kz3lGRduKoNJ1rJZjgx
kAxPvT4UG1mb2s7X4V1jaBS3rpbpMStOtDysG3my7RQMgRF0114RpVfZYLF2y1IxLA03N07jJMtx
AYTDfWxdEYllg+ptX9bxeA89ZNjnqjHOwsg6ax3aVf9q2p46UPRYKJyaBOHh1L4owtFPQeE3O5wk
5qXRPS2idikVIqlEvmROgFwgTdAuLAFQ2vU1kaqo8gMF154USShibppq69RU+KUD4Bw7mMsDIlSN
v6awHXXuWQ89WqUmoZpofBR1SrQczS0X+aIgpfI4hYyKTQyiBzfBEaXFOmoK10bPlcYivk4icGPe
ZGVn1U7tqUdPch6Mfg6Ede3x3kfLeLDStmkXVm2UX3Gmhzd6O0YZCPBEbGCuNMSHuvocLOrC/6CN
7pbKUKXBX1okNwKT3lXQT+m5Af2yboOhWLeZkXEhkrTgusql7dZUdetVKrjx2GOeotyLgOm1Q7AA
MgL02B5ZKWO4i08iCcTGLUfnZNDYH3WoQVu8P+2p0Ct1FTFyfLGrTE080WVPZOj4UKHO9Zd2ZQYX
Q+bizRAToQ+K2TdzUnlvF9Wwiq0eIS7o1i2SUb5jo8rT6yDM1K3XGcMtFa0C51LKdlkB5VtxtK6x
Fe+0WpeYjol5Tu1AB6ho94fW1eqz4QCciW3Xfqw1xhj48ctvyqxCAiKHkkH85Gn3bEfFTd8I+9EI
ag09Aq3/ER81UDhi+lA3+DzShWl+FISFs35X1aNdIkLVQE89xhGMKRAoXbvI4C2uTba8mwQxGd6X
NNroTaTYr4XNsrZk0i80hMj3lpsH5G96rTZTKsd9mRbmKczjaTvmjr31IAfTE8ppFRqJASqi858L
bWYdN6K7q30ZnPllsK9a5T7Hysi3eSijDcK6+lo4mCJQCRSEOjC0R4uUv6B39F98L8/PndPHW0Hk
4mqYCKhLwQQSeihN9tKaK/YSDMXaqGG4LslrjQgmyLpD1RMMqjpP7q3JyM8VBg2yreOvQg7e0ima
QxUxYHW53fKgfKnMqR5QTrp3YR0jnhvGvUcY0qVOsv4byG21cqQ5bFupQGW4naiNtTNOSFJ0Rl8R
yxOlNhqy7HDZSrM6Va7Wzlhccq47RC+ZxzA/0FEQ2mAd2Q3ZC8t8liTw2F2sXRllv8vnCHQ3Dq8G
TcJcTIe1MTKpyRPsWn6Vy3Ur6XmNISuqtZRtPC5IFDOzQ8oATl/wmeTM3pkssVzpAPi2SbZnWD3/
vxhhsZYDFIFIyheKY07mDvj00lMmzLNJx5gjm2lkMyumtaiVvWGH29+ZGnrqNZI+f4fnE+k3LGeG
54O/UNhAJ7wxGYkOZ73hXqs6M6V7EtUbluX8MFS8PcjT7QtFMPmhQ2VdsVgywSQF1cpoivFoKLEl
0WnaOf0w0ZSJ7NkYgvd57ZblwWs0uM1O5YwCvAIpGNjP1mK1bZfBnrloCedKM++AaHUHKyn1ewv5
s7eQWjLcRIRttOTS2B0Z7pFurZxiMHDAxwLxl659DJDiDgbW+ke+H/UJtVG3M6e5Rwy78j1v837n
ico9tKKaaFHA4+pRcZ4LdUQD47QO+zy45wPIeU/RjS3qVHqvniBXw4JVd22EyGr5g+YKKzuyEnLk
zplZ6KeGDcOzwq+/7qOwgiSs9T1ZqqDTd8JpWUgQjEbqhWaaSyBu4A7S1ELAakrcPKGn4jUybTbz
ThFH+8IqtDv2+mG8jgar3xWsD/Sl1hROBjChKO+oM+LiCnYNKBgNWh0aF/670V5vWFqtRF0n6sYf
BnlgH5VhWTPjbzknDtH1lqOWRK554GCc+MHMc3RR6OPw4xrGpXF7FNwCfxS/xj+bw/3dmInAAF3G
LPh8HcuaJ+KdnsfgiF1V3TVK3WhlvigQlfIXNntJUtCqw1+88EjBRlLfGMwzwTHJRg3vKh6GD1WJ
9ya25Yub9a9O1eukXFtheeNroQMiqGt3ENDiZVGa6uSaMqNo1fvjZAm5KgNs4W4T5TB+uJ4avTMP
Zu1dxKRwNwhFKDGZsqRpF2SANq7BtqgJV3ZmF5uo6eJjUhTqpjUCbRuUSmMRRlCesg0Hy2HhXDnJ
GLx7Zo1VUjLQKqLJ5GPo8ktsl85VbHrhWUcStG2mvt1oCVQch+j4e0Ld5MksuDqXiZiSlW21WbUQ
vY/aQgPM3RBltpeo5t8MMHRrhlPBOY8lg19VukRycnEC5LOvu5IkYS0LcHzXWrgiyBhZs/IK0H9x
PNjrKUORbKf9HH4cK5cUFj3aJK1LgEGXKuYmfmkdXU/2MD4Ga5cPjnEftH60lpUOgQId184erXSb
jsp4bCWz8Uo05i51erWPs6A8uyobgR06k5CMqrT42Y5lu6tVWt3pptmuBhGHN1ZcINRzJ+uRiy7j
+yc9uoTYEWtLeekhRmOzcwMwZ11YFR9ekXpXTmNnDz0kXCzYhb5GySd2UwrwCXc4Yd6At/cFuIKV
lQY+V82If5tqADQbE/tTo7e3tt5sqFdR47tTwoRPPmkzfJE99nU/al+wqUQLMyztB5MtxMLxJMyu
kualIvkU/r0+HCq8imtJoh0bACtWDH+w4DldrhHL1nSwXXNiYO701HYuujXZqzGELdghiFqAiQgO
P3SYfzKcE5/BLT/OD37u12ap7A/zA9DdjmmPcbQrG5i8lbtCGousrffdA4KBeCNsOND4+LWH2hfD
xTMM/3n0+uqGhOXw6I2i/hLESL0sFuywKmwRbqNurC6D6U8b3dbYBrtpvMqJmDgXvRQR39tYpNS0
M7XBt6gmNMLBnxlNQ/qIs6InK5xU4qqHukJKxtED6vo1dMpwZWpDeaMlGRB/6Tx2dQMJoa3sdYAR
6Fl0HQJ0A89uUgPuxfjF95ZYjmsrgxANvEDaK4LMp72MXPeFYj3c2qJHppSo1xIRUdeitaBIIV0N
Ag/msXFlT9F423fFKYjTicBjkAI2lPeIhAjpQ3VjhuKwKJUTJ3co7XfR1oA4NCtsud9z6sJ1rxnl
0yTyTKzQ3qWcspHTnwLXHfdRTcGLoxXCNbzs/qbJJtjoAyfC1Ril4htixvi9IkkQtaqGSpZEjLty
ShkpYqZdTMyT9XU59s4RM5q2I5kqWDXJBNZSgPScgAvpw7e+GZ6baKo3RWfHG0vm2cYe6mxDBIS+
cCrbXJhyipGK2F4PQFS27qKzgad1Zd/AcZviG0THXNIRotOAVvYcgypBYTX08R3fdX8PaVHtRWn1
+0mnyDZQlX6gb6QazJUaLlGuQPl3lAxq6dVF5y49QytPYi61+8+qO/uswMVcjHMRU5cnlWrWvJFi
o9PWZwtdAf4z52Ie+wfHkzeX+BBjKfZB9WDMmlsApXntyZ/bgnRuELK5VeiyXkBgIAbjho2fsalK
v7nkc48hP9sNh+KM82juQszPhqSbe5N87lLyz4YlmHsXJSPua0eJpReNIKBNvC/rMGJm7X92Pd5n
B2S4gGF3be0O2Csc4zBIG82CVSV84CkPLpIY0M6Abl8rTNJAR5NiIQpsVRYj4O3Iqm7iHKPlmurp
vsKhssq06k4TcbyrNN4wE2f9HZIDawnmVC0JbUUpjTlsOrhDUR/7iD7NkgG9cZd0ZFuzlIPAyOew
jBCgPiEksZcdc8ozOXLuY81nQMrJ3DWmc/+YfraSKXmVV1HaMjSgz7QKYg3UZ/PpfDai/tyTVigD
tvXcp3Zzx4oGAnkMTWw1d7M47fjY5w6XFzn3unS9cu5/s7kTduae2Ju7Y1sLvS+FVX8ZmiR9c+Ye
upu7acjkxUsxd9jeZ7M9zX13NHfg/tyLj59teTZ36Pncq6PQEcd27t+HuZNvP5t6bDUBFnY6/Wnu
+RPO6Txo+V3o0FAMP4cD6Twn6OaJgT3PDvTeha3COOGvD1br59WVYQndZ6c9x3RjNfg52rDxfZNe
oda2I0zZQ5HG+1YEMBVHzV8LQbkufNM+o+hkC4vwSyztuIN+KFzjS4N3qVhKlM7vY9+pQ55Z41Hz
DNSYDPeeqQ/KR9OrTl1cQMzW/amihlJ3Mm/hl0BhSPlcExOvvzumO2hRDR1BmxjuiswF99B46JrW
7cirMn3RU2AFU/EqsSxhkmydCKXSfJiln+caKDHOuOnzvLM+z75oPgb9+UD86zfs03D7zxcRNTVq
AMI3TBR9P15EvmzC0cKzt80X7v30bD7Xr9pzfaeum1twWsWNlv0XWZd/dvVBwkf7AKOD49L9aTGl
mLPkThsHW3TSwVuGn6xFppaM1+kQT4IEhbI6yrFG+oLSIHoz7KldYx1IPxB3YeAcxzjYkOg28lm6
FNbrKTC5ykVZufoWCL32hG/QuWCG4bpzihIDRGq5XgqFYpS7oS7rk5kTq+igpt9T0HBGMVVZOC72
W7CnW3RkITOHPNlkllFvxkYhwSvt6cVRSbBvVJDt+xo+ejtm2kMeYzHs2iK9xVsXHkXWGdOxpy6+
j3xnQpMTE3GcqUGtkiGWjzDl5jMsF9n/4wn//8BNEqtxlC6eIYQ1b7Rt9uU/PNozdv07Tv36Nf/2
v//XnxNk/uM/i/f/WP2rtfyf/hXft0/gZfhGMA6xbBCvvIzftk/zhh68IiP/X0f3DPV/2NAz6ccf
aeq8bPq53+f9OtsDoHqs/aFe85/8W3BF4+eMh1+3u5xxBExZGDr9eT/1Q/1YA5JKQmeyGPg9QO+/
8i/GBt8OGYVYLfDEzrtnZjx35gP4K1wpcLSaOgZP8RQM7SoOtKVHzJee5i9+0K/SCE8hc1ltQ/ew
7StvETT5PvLexsFawRWGyxc/depFxO1aG+lY9enerDTM2OONGcmNqR2gTclhme0YUffiOnyPGKMU
9mmk8S7UVSm7ZeB8AJEipkfARl7gt9jbCUMNwJHXfV6sRqUts2jc5g7WK2foGAFARNO2upPIDajA
cFl22fUQvRQ+xLZCvel+8dC0+m1eT1yDoestbBMYbeOSXlF8bbMbx4Mf1/VpS7XJSBpiVEYNhyNH
ueJsJDjNs2lvmnKjj2KnWfkBW0G2JKPZHBAgNlV103QSv3soVx0SBifRzwwlF0OFLUozS2pFq1gW
tfVFZ+/Ax7Tuy3CNMXiREINnNelmhHspIcUljoQ53FyZcXtuyew2AvNr6jrAWXmtJFnZRLYKJIrj
Q6mRg5r76xC98CLxLMjbLBoXDq0k+qb4HOag7ms2FQvLi69rECgY1n/42vxJb2L805Uwf+90oEUu
+6wZ9f/Ts8UGqBnikgtzmPIH2dJtWlZzHnp7hzlibQukppnrHFqccVl1w3W+tQ3r2OZA1UadCzBv
ABEGhEk4EH9TTd/EndrIJA0WXWCezb5EDmnfm5Y9w42bVW3Gx7o46p21lVVxNEYEIx7TpYrp/XRr
Z9HOc9FoGv51y0dYjfGHJe07O/2i8TYHaBegDmzCJEUIHC0Z3NAWzsLehqhteDMMI0Kp7chgO0tb
bnrTOo8EkjoWg7iRCKiBIWXUXhIsNTyS6DEPlvHi2Ag5pu5QO9O1XgLb10qshK47RLi5cEOMQH96
BA3wMmsmMoFc2Ln3lrfjLsv0HYKxkO8SioS0m07TQCKrF7yOlb0BvDs7PsDf6DGkbWNkUGU9CRHi
/LsIKa9kYO1wiF2K4WVK7OFYiZGhZmG4X+rApM9DoawRERJVBgJVHhHlWOBb/F1tynd94DX2+XgT
gqnAJ1baoAPM7oiyb1E508tfPyZivqZ/LBzmpwSQh6mD2NKpuX7qYKdS9wDCF/DTyvRbCNYw4O0L
pPFSS9IAekm7IO/qIL2eOtDEjdwnaoAQYS0MPHMbqnYm4kQ0Jk21l5N/E4mcs6u9azwfokabnpOo
JwKt+C+ebsv8eVPK7pYtKUYcmwsGdu5PuscGB2TVGzB9ale6kFRxTAOYmGxmjh02GwlqKMgi7nfO
xYp5lMbIEEFi9wq7aiA4s46yceFqAMJlzY61cl2e2VCgZo8R0pOoJJzsmpSAew7WrZkN5zjpcBYZ
DxOrNEQ576ENfM4iwNX02lUZyXZBo8tf7LTlevA8jsZefOhdBI+zbTWKFRYLyVQxjq3UXdT3Z+V1
x8oJQqLQCrA8RLE4jv+CG9BYUPxeyNq56TOLftKuPgotida2WV1Uq334kZktvdj5oLm4b5zkGfPf
VvYN/anxUWXxNkLo7xe8grDeywYOrucv28h+xFC6ZSEAT1a+qUjbj8y4y1ytYXiEulrqPXEZqf1U
VGIB+hTg7wBIpL1ignRuWm6PShewBv2dZhRoSbvuCUXVQ01P5hTW85TWD2E83HTMHVd9x1gdvL6Z
1Ms61Hc2mF87UjudxUjRJl8DvbrPsPJ1wlw5TDVkYiMl985hoe+x35+Vxfgz8+5zQ0DFzp0Vhfra
Z0Mch/YmjPQNH/1JNxAG9YpbJn5iFrrrXZZO5CTY45VentoAQy5glNbPlpkbL4zmOZnuZyVZGnur
qDv6VbqH6vEEB4k20g3jJS6CTc10y0undaSKnLFu+wE7fzm0zrljRl3L5EsNaXXhNwlxmpAUlpPJ
+Ddx3PYpyd3bEkTDQkOpVUjoN37VsxtKcHKAWNfER+zl+0Dzn6wGF55WviN72lQs52dV06nga4gf
rTy3dboTRCwnJWp25dylYXK0BDBGxhYgVmxAjIivAq1doQslvUutgpCQkyx9ToSCizjs8g4uGaBF
QGxt/mBGxXPY2KdBmo9ZC23edp7tqb4Medeuear3deB+TMI8Bshh1oopGmvZ8DgOcEY7MMkrfBjZ
2ramE83fgvSgGyZBcutK/dVqpmxNcvddaY6vaY1Inz3Vs55BVjDoswj/Hs/Sah/6yTv0LvsXU4/X
WrpP2YU5LnjG1hhYhCQXo3GeO9Ed9WF4y4eJMU3B2jAzd5oaVoOun4Exr1i9PeYwDTyJLdry70iI
uArTL7T9C6ZnSz+Irps+voVivB552q2k+phisRh5x4bBvx9Gk2ae2PmWMZZR3wXaW596H2Q5vgwA
MTAdbIzO/8oYfRXnbs/Iwb4L/G9kgUNZXVvatfSuK+PaNm+K7g7TwVli9e1M2L3mXT+KBSqGh3xo
luTALktG79iGALIMK5F8g7TP7sTDZvzs+hdlRwBcrYWJ7DiOVsb/Ye9MluPGsi37K2E5qNGDDP0F
rOw9s/KG3rB3dqImMJdIortoL/qvr+UUqRQjFMrMoMosBsVRBEmBcLTnnrP32uZ9G16JkK6qVxOv
cImbFAgLGLTW5HLRThN9xwKH/MvpRA+Yao02eJFxHeNKYGgHI2eZQgjyE4KA3XOj/wKybJ4J62PT
ejN35L5OzY+ef5EN/VzISz0ET8Kz8q4KzHTe4iUJ4889oomsfRqSAhuM/3mwLHkw2H8G+bmOa0Jd
YuOh6xP8TH6UzdLCX4zMAmaO3y9M8ECNX3ibBMfEjNYnNN4wuyWSO1wO5mg/aDXJFx7d/AKcwFEP
mcKp8+soxKo+Jca1n2r3xTjeFen0jDueggZiLOmYcwte8iZsUsLipZcvhUtCd9fnX4p2WnmTWDcs
wlwa8HOd4RB11XCl2XiVa71c9kQKZPQmG5dymAgYtw+MOQs8TPPic9Z1W+b7j97YXvs5QJsqMddJ
AvCkUJQmfpCly0AcmgxEniVdcy2tidIuW1KoQ0GynlIddp2xCht3a5M2ZxT1KdYWnr6MzyoHI1ez
YvpgLuyA3L7aRjZv08pbMImOF41TE6Rs+80SeMI4+69oCkyJh9pflo5/kZoH8LXXXsd69rE+RKBm
BT20UAU7KzK2HJt4Gfjo6M0SwWMhcHKKvG1nOk7qGevxr32Y/0jc+GPF2d9wpWm8SL1Yrf25TGwb
7es/FYnxL19EYuKDT3ynQSzk70SL3gG/xhKQguStZtGE2OaBwyC6Em4HFC2kW6/8DVK36MogZySL
C2W3+x/JuolJ/F3JBsIDtimqSjaH8PxAm/t+0ahnehIG2gg62rDRS0mUWDldMKImlqp1Wh/BWODe
0RDS5ULVLou9UqWgrOGChwaeCRO1c1BW3VWv9741E07DW1Jq2ak3tM2R0UfNrujHfJYbBQsTh+BI
ynUZr6O2yI/ZoWwB6bBf937r9qcjUpjhxC30+riE2B2fO20bwid3LczRUiYiOq6FUCZ5eIXcgb1y
xtmUjeM4d2BFQE2osCKvCsGMblYkMUV6C1ExJv+LZD7Whk63hg6V7LrWqdYVc7h0YQz5RyipA+kr
gdE+8OHoDRGaBScxtNprodyDw1wD3Dqj4glWPbE7yRxrF3k1vNUtHplux41pVaI4iqeeW1gNQXwW
N4bez9IIgdgiFCw1tswFrBSJzsDyN/HSQKwTWHg6rDAGkMugtmO6eW7vDvM4yrVPRRv40I3kGJ+A
pkr2FePsE2Xqtj4j6kjExHsJwgRJdjxkzFiidheHFEIxK7rA+xj2RXsvzbS30dU1xaMJyfEpsgWM
LAY1sLchUpwOPdiTWeP4RKi1CoIJTp4hXRua2V9ok9Zd4sfLvlgZwevIL6JQLseq1z6qyh61RQAc
o1jZlXIvAIMx4jftUPJMVAhI5qho5DWRIx3d7UZvSCSe3LKYK7RzT26pU0VBhpL3kyBa96jVKp8C
myneClockKaoRJEG6yiFPtRS4xwbkFKOjDLvFmatqoty1MqLqEMyYTVFtYsSTz+rMDJq1MRJ1i+k
4/B6dLJyr6tmAN+QWO18rEbCCkqRbjWMnEvXTsu5P5RqoWJmaLNpzMdVY1fg1hyWm1GYDpAIAqq/
MMeli+TrdiiL+M72E2SL1gR+ymMZ9JGm9nRlFMNwkYe8H+xmIILe8PvzxKC/KFMnBvNRpaetAdqh
ZVvoMAeFu74HEaIab0HDQEc3wC4BjzOJH4/Jd0CBgbmxDraG0RRrM4v8o9xy85WjR9ltbdh4Ijzr
BhcXbBbXhPjll7OqO6ZnzZWPVHKcUTKmO7+D6BJHfNK+1b1F7MXqGOurvuDRj8QpzIETtu2wtZoc
F6eYunmluxhn3bH25wZpmd0sNeFrk683XVpm5y3GHLkF17oFDSER5SJiVPDk9QcaQlBS0LeOcTWF
/XR7oFispfBGVA1JJbADs1C6lcyv7qBylLdp0bRPbVQntzTWeKV6ZIKkbDvRmWHOVUqRjKmyuq/M
TF3mmW3soZGxIKtM4V+ZMdKHPJKxPk8yBmoUx6NMZ0NiJcveGtEiIXvd91PSjLNSU/aNaVYMqTsy
Huq+y7CFJOLcQ0r0CeGiWkZE74SLDgvvzvJEsB7L2NgwcZEPQvGCnBUsS8j20ZzxPBE5C0IGXuWT
GVfG7eFCuLYmMT1Fou/Lhdfr8mZimH0JD/BCEGrawX1rMqJ3HKPnc2pVt5C4/+4t/GHaqrWHnDW5
lMGZZYl2O/KM2AXoBB+zKMWBhlJmvEv9XDYzxaN5bcF1pZlkBRQOdQFKTWH7xEmXmu41LmvDxCSO
rZdQjZApRJjvXSAojyajU9yyHqkmhDF1pH/5eQ3V3htOmBI3pLJO8cRKtsGSprtMhAHFLYmTrylx
uAZqWu9HTJ2gSZLbUm+RD1Wkf0gGbIvcaKc1mVFk1uZj1B7mItA4gLIpCkhsanOvMdUuNCWmwmKI
CgAcrboiwCpeuq5VbRgduseWK4NdKG0bfGSebglJDT5pvbrSy2w4ScIWi2upj8mlX7tpti56Yqs6
xTCX9TK+X+YjRElgaTY3hjFaJ27qNaeySiPWaa4fnafO4J8BFWBtmUxay4FgJXzZu9Rna7qXzVWg
x/I66kLnE+F3/bLrQnGMxle/RL/Rb2NGFuBhEELGaZuFc62NymWaDv45wW7juisAbDKyI528bzvW
eVLvY23JhNTVjry4ip157/oVxLjRvHEjVVyGVcJYoOnc7Uh5uB9U5e81dB0rLMjsc0/78cFoCJMe
iti87sjiXk52LpZgabyTsK7LL2EQ9nu40Iy7Q8tpCEbRkE9CJOzrtTvGoDnjRrLUMPKnQBX0Kw/V
xrrFWXTUMTOEI+IoZ4OmsjhJ+tQikflwREcrjmaidwivAA2ziZgvXZI0o5EvpXtZeRQPKe9br/SR
m0Y8XuiAOBndSJbNCIkl4+goM4Nd1Iztk9VBCT430paCs/DsFIxcJhB0xrTK8jYeL2vAirzZa1Vf
5oUg/EwxFYZUkgh7nqLKOcm7tuLl1bnpGcjJ8EhEWbGNHEUGjo386EFkfUC/jAGkPg8s+oXgV3v/
yDQ7/cYVMr7lnU1sCJlKYGqEX3RMNDXnWEoPHhB8iRs/wkREQwrii1ckhI6kZqsdyziY9E3cqZyE
tcpSYIdUcjxVmm4fRzmrvqLUXZaRTr2JyY0uZ47KsWocJkJNIczdgMd2a/sAJQOla3PDC4FrFVN/
MeWKA+Lz0J1pomnuHL8qniKvm+70nhxTSXjRRk0eYY2Tl+/8oLJPRG0xrxpd5d41Zk3zp+ktyiEn
tJ0ApWWJ/CiK4jMZVOldgcHllIKtslcB8/1qVilfnvhj6937UzwgX3Y/6pjoVqObsow8tLbjkBRn
vy7ta/qH6SZyMyTEPqp8FMBCiRsEl0Q1lkD9Vkji5H1OX+fW5NFZ0iKry2M/Mvxl1Ey6Pksnc1ib
g4y2bly0m3GkW4t0gOZfQLYxmJpqhjGejJ647z6NrPLIz0xtdy4tkd57Y503tIAsb10HundmjW1k
osvWu8fAUf6yHUh3pDBa6mVMroulDlQ8b933XP4t0+Zjo/GuIczWq97vrgzRlXc1mIFVZ9fwE0Tn
8cRKOkeH2abosxYylFcxl8ldNegAbxEZr+Ne67Ilk5UYELffDduWdA9W3m3ZhMscpv1HXzXj51J4
ZgxiIkYI2UsSV3j9APZeT6ok4IY0YZaPoURexGmeyANsHVIn21Lex5XbcxD9jlGwyetzFSSmAYyy
pac55typfjGCsRo17cIt4mugmgJjtI2XUk+IHimswtq0NrnQRlIgby71QnssnUy/hnRgrRMJJDIB
yHkU6pE9l3FnXfc2y31YBBMo9hL40qnKdEbwem8v+6xGl+frTHfzKNtkhp7PBTyPC+U15UJzjTNB
rs8ZRJMAarzeXwb4uU/SSRpHqN+1iEYL79hZH5hQ6kXVi0UXEFnZZn5yZqD3OwmrDNGdpiInW2dp
2JzWSJsUa2nHvXU6R5qELBWRxWo/19xj0uCb2zasXWL/Bju8rXjW8QYbnV0pkEouDow1izz7XAKm
0zyfTBKmbTdIjv0zBiXRRSiaQ9Z0OI70SMaBLJu6qz4q13BvPOAhJ64UAcr9vHNvlVs4lzzskAlm
pGPecwPrR9bY55TQmoVl05c5ppAhPC1TB4Iu+2kumOp7W5MP/uQDAMZz0YcCLRX15ibvsxDQ74RS
f45dQxFMmEEJsZSlonUmSyvnqTka2qJVSL1nISQR8PvoBe15E4b4UFtFrixidcec15Ot7clKVVc5
QS6EElGzL8osz84nIdv7QrhjCSl6zE9bT6DQ9mBdqUSjxBlxgsPdc+W9Yl7eLCMbMM25yiPdmrVV
JZ2FE9k0MXxwfcMCJiGQGj2PkPkNJcJa7gg/Wwed6d8FZAIEM3QY2ERS0KMoPBB3FQCkbUzw0Kd1
OlSTcacU2qpV4+resT+iL0LjGMZMqrxshHJWA5BHoms/KeAdxapEzzQeBXoDG5SxKpBcRKoqOm8s
myWHlAVDCy8yJl56IJN5V4077pme0V2mBnrNE7UGT//jJurWdZvlxwNW5TseS87OLXgdxEngH+fd
2NCVSxWKMTnd9VNIVKEfxQPxbyBh5nWkgwDjkTS5/9/9/m+534XN6pR4FN/EZ85sm/r0Z82Sk/0D
jrrv7XQ/3MBLzwTzOk44YjlcWiB0R5g0vRg9zQ+OZegHGY/Nf5ggLF6NnuKDLgTWdDKkxQvP9KVp
Yh1iEQU9GBSpaHkcBlP/gbPOO4Sefzfn0kzDFsSV287v5kS2bIrUSJtoLXuRHURX0CKRyQGO9MqM
RFDLz6djoeXeqrVqtdUxZm0hGvHm7twmOevLg4I+90YnWwgMy7eOholI+d54WyaZjzMn9vLyqE4z
Zj8xHb5dVibqUqS6PcxFkqHPsgTuMWZ3YUi9ycyK6BJLJxlJJVAyPndep5WbrijsUxwi1lYORr/v
gjH/XEapA02ZNvaqyHJQzpMTI5yUnXL1dT+67iewPCw6rcIfxtXIoh2ysZRdtVGFhjIApoydLFqw
i9U28dz4EniTE84x6FfXDsjjK55Jw8JNW+DbxEW49+aYZhfDYIzafOjMtGMqA4H5iFd/dMisiPT7
KhmBevpYDvAKpo3YDXncMVBAL/UlcbRh6yeZvTXaMNxRuOXLg1j1Cg1sewfl2rmAr5XtRIZZnDRh
n+zlclod3FvLQHPJsu7odWE9YFlihdRrJisv76gDakVz12yjL4Recx6hYxySuU23Ywib9tNxqbnW
Uw+kHxB4OD3GfQbJigSa6n4yU/vcb0dIB5FKgnqe2Ul4I2wJ96tts+YiIpf2DLA04Yr0FZgFtuHY
rVKJ5wsCQNff0JzTbmnbIs8kO06/wSQUQehzyftexkj7IPxF5ufE6KtVPXnV3DAb2uKDHqoLRBKI
kosyz8QyK3ncUbA1J3Asia5mzpuvBQsqtbEzDDez1MibTxlOtRrVeasewywYrp2uYIik7Cagf95o
3lwErXdKNh7xhrTapFw0vk3eXpUo/9zxkaAhTEtwhFK0AGIfNVnEp/0kBqCiY1XYy6TLNYuc6kk8
5qxH0YTIygnmAIjKaelWJjFnmp8lBf2luvyEIjT6qJvwWWmyD/l55gzM07lrRtruvcz6tZML5nwc
WGQeMTJDjl+HbH9u8YewWjljtHMIS6g5+m74MVNW8BST9T1ua2kGj9ggm7WXVK3xhbgeShuKe4NZ
axZMXFKD0xRHVNMRlkxAnycMHvKAka70Nixk1JfWjQaY4sAfF3qc8f8kt2snhhYTjNu1MCzsYpqS
C15ALty2IcAp2Y/ZTdWE9sPoTPH9EOK2mtX4aktk75mcE1fJ0E0HuD+3jbzflBHYbsw6oNpnsUZX
d4EBSkJdL1KW30g52qPR19E3RNPoPfpd7RI/o3zA80I6uGiHRlzqbaA2ndup7uDCYUAhffXZrx11
lySRfmYPE+zXVjXANqOBDOmy9rvLQ0Fx19cOo2mnx9U3oV/rJNNw5srJIYOzC7olMQtNjKAhspdm
mUuOBSR/ojATSukxU+lxbqROhNrFVRZKFruAehcO2F0DhhkOVyUyGnwLEexaOPddItwlzcHuiz8x
SkVp0wpmxuPEqjyV484lO8478PbLYCmdcViRKuqsjFLqGyJZadqanMb72k+nB6YyoctKQqcPR3b2
aSui8NSnG4evp7DFrs/K+KrrNJjrsnONjd6709omjXMXez1KbjTd+IL6XCMAss0/HrBjy24CDKwA
F183LY+cuZWF01GSYnNgBFUyUmx0loST7SWfUM4W54msnaWqWHihch42REpODy0Rh958jKLCWKUp
sygWqiPnnuykiDC/PizvSeBK77H/m2QoWgaJiM4gasYxenPD2Rm6mQ7B95xJvpp3LP7GreYMvZr1
nrJoYXtI/YNYA9muIygtuVaT4jPSefe6sVsuwkpvSS4H3ZF8Mgq7/OiAMvUPrNMCg2Vr04S3cWxE
hKImZGk1AnH5yiz18lYlMId3pldkDafE4qET6njmLA059HGUjJjeAJGRkS3i5hCUUY4grE3ZMz2r
9VFZ52VV1qf0iwi46HN/TBciNP2zuhLy8xCF0VOk1cWiVDoh4zRr6ZVJmsgzYiPJ9UCiFs0xUotl
MBrMykLosWv6n8iVtaIatnZXIaexxkBu275zp7nTyQyqcdEUZ6SBdmpBWCidOi8YLvqysqaFRpLr
qssifWMQ8UJwQyvt+ZChCj2qLCs5sWoDW4NZNBYgGStadcN5jaQznEUwOMi5olt9MiZlSV5ARh6X
Xtk6JEU3Sz6LKs2XTJ+P+yHuCfySEEZn6Oury7IQoKgkrl0Uw7rFKKRhCKtS+syzotdjaN6i2HLb
OMVdhls0oSus1sJFP4K1wCUFXd5jDvSPG/cAkkkr355FuS+3kdWjFsdMWaUw+QJHn/HYyXkOIXmr
DXqTw6VpEHng6d30IHkb8KKOmSgy0TwOp+JgdQg8hG6q2eVB2z3ZvHxWJB1ih/Ldvah7dzHBAl9P
tBHWZqPUjTU41tpLHcGtKymlGxhlj0Q3BN0cO7l/0aIUO0pl34INxzW3JQ6dyeUYtxj/DGKjLBr2
RK/EyXAyWRV22rDQ4WQHuKIdHuTLpM+rcmYMYTHObRwHtDBcI0jnEXaMlUpGP5lNcZVuphgOJPlr
cjtwqZ14XkPPxY/tYyQvXjWLy1Z99LnOFsrJvS8u5IL8oBOpzu1MejvsKwxTmiaHa14GwQzTqPlA
j9ZcBMrIL6vEp1clp9heshq117rTlDc6sfQrGnbTSeFX0Ue6rWjqejOdMNK6oT4zRCLO8tR3vxCa
DPen9mHPunVTHuA9MM0a0GiVSfjXEBrlhQsm9DTHKQ/HMk3CM+WAU7cYRDEvepZ1sRSEG++Y4lM2
WQTvoFscblw7JjbDYQ35GERVBDpII9WlLQUk8Iy7cNaXjcELFMjgfWePAkBI5TGXtjoiYvQgvBc6
AyZ4+d3wSXMj7VPa2mg9kyaBWcQIfxV5pTj30WxtcYekT+xvfQFQd/zsT21czKZyVJRncY0zrau9
Boh9D68sUb3DsjuMPcQ4kIEuvbD2jgRhbrcT+vojgaxl75supQbjsp4JkgrQIwV1k9dzs7LCFaeq
PzFCxu0LMkfqy5hWe0X5cpBxNpPkSWUWQyOXJQOAGH+51hartmHosynrRg8J8hhceSSNyDhDcoka
TvQd3HCFD+Eo7rKOmKDaC61ZbBJAi8xzyuaFPaiGib6P0swjj86a49clWC4Y+/q+b+I6WdRxpCMj
mWRwGrtEAi0cNPYbrhB/mqPUavZhJHipYcExdmknOP7Ko+kyA5Pe0tzK5K1tR9UOsRj0u5r10C4B
f7foDLDQmqmL41g53rmBLfMxNipPAoBSubnkvUtXWJgtS9rUq50rjMpxtCR3nLuur1WUE+Y6lfHC
0FjCXICk7SBmdo69FtIsigWeUMS3sss9JIy8KrpTM6bfNOMshOF88AuxcumA7aQ0y2ox+T3kfPKJ
7Kck03xnkcNAvfEdbdzHnqY/eJ5sW1roE29y5oXNQe7I/HFWtdVQAqBPyqVUDSlBtgyfAO/Fu2bC
MjP6pREfUWNOOFK8eDmJor5sPRyVNY6bEyNXnns0UrUlC3sgqtePwKR6+iEWx3VVsPf7ytzpOSXG
kqrX1+Z1BoF7OZQuflAs89oTiQgTNVpbb7CmHFpEHbM4LciHZS0sbhOb9/KCK7s14APqxd7yq9K8
SDqmkkGHg5j/Gy4KXRL0k5dFb87I6yY/l6vKnAdZFV3QDrY3VuqF56meoYqhryoMVkAmkp8aUEI3
F2wyvElim30iEb28LXvhIUYlyvCpwMq0qy0JvFTqZFfRdCV2PtEmIvzg9df1gGXZqpulG+DYnwc6
FeBsDJm1hXnTLNuJdGQSMFNn5uhhuY+kVh+nw8QwZzBwRGuN4T+NNvEzKwKVxXAKZk277rSOrXgR
zfoQuwJLMtacBw91G2zJi6m/jNI/iONIadrx5i7DmWXG/jE6zxzDvU6Q4zAU1krXVDvvKtKkBe+Q
ZVib1RKhXDpADxbTxk4ixMs6gje/YFzVjqo9ZaftrW2Z+kfqgGrpM4I6IjuMfGCnkQVTggC6oo+X
Z54gdlsMSdruChuB6yyzsG/MAoDDM4Ko4kuG1HJplD5uFsfznWM9MymnnDRYmm7wmTrVX+nck8ui
bXC6+X74yayz5vOo65jiNEINF+Fopp9CVYjLcDJw0LA6SLZ9ocnVpGUZCVLNcD0MwcUYNcY9KOTo
Eosq96U5CLQJrjNsvarr13Ypw2MafinH3Y0JvJak1A8idlZFqpt3VT3Rhy3iwj1U6Az2I51IkZmw
bQCvCBapZtNY/+zwiFnHlKXkKw2JOgUN0HIREXHd1kjWkfnEScP8cZKbomgporFFF9fkYnlHlHDu
hesO9pU90c8VrtIuCkWWc+8WDF3DxO2uK61ENcST19y4oectxdBF19x6wX3kmhOPtqBlyOiH+PFU
2/n0HnMCIRBGR1sriNwLAMsuzHvPI8necvX01NGsdh3FkXUWmxNImAA72XktqxBTpZ4R6K63YhNk
4chMuk2aq9GU8Q25mt0FnhfnC/eucWFEtf9YqUgd1X4SID03R9T6Wm8bd2ZTUNUbabJxKjchJFon
ml3v6GVkDc+ruG1N9PZelmxk3kaLNs8yAM6ElaS+NmzM0i2xNNvDsSb5sKlgI/R4c6jVTVigK2cq
dlfzqov4a7gldcwPi5jcgSt0Tt51E7Ua85G2xHVWokM/qtIEz51lDqdFoRkIOahcHBqzUX5tZAaa
WLtLLgrbfBIsBhkeValSZANozQl+JwGc0K6XXZoyfwHq0t+6vJQ5l1NVeEdtVzQPKa6o+X+xOJdl
kFtybY3kdTayHoYFloSCfjFawXPc7YjLpJ/oav7cMfsFEqr/1ziul108WGyWz7Tcy/axHnePAMGb
b5C0w08vijhvrou/9kuvTbkfb+jF2/MVyvmF9Vpz2IOQ0N3vu4rP3oU3mq3nXXre359tQe6buGkf
sA2ZdAsdxsEkQoOhP3z94zdZ5OHLj4V/AGu6AoON/vyFZIq/990R+rNj8POP9/Vg/vx33nyA/UNG
Sgtw7jr+0nx/CIQPu8bCnfTvHIbfbeXNYXAPVRzN1Jevt4fB+EBYJ7lS/MrXr7/bYeBVaPy+Jf0n
18KfHgSD+CyciaaNuuH5C8PZ99eC+8HANUiA9MulgrPg73Ut4AU7NM/fdSUY+gd8mb7B17dT/fYg
2Ey1XSy2X4/R1yvvb3RDGIdxwDsPgmkxePDwsyO7/NGV4CHZJCzXAi33/PW3uxII+nWZlrzvSgB4
iDRWR9n29j44cMiFburO18P8dzr3roHAlRv0vR9dfODEH4JHfvfR/Q9YnTySgLlFDl/8+G/2CCCn
770f3vnAhe8Yng8r6vnr7en3PyCZwZPrvxyDv93FbwOH/fqeplKChv+twvhjXfDn7wL/g42T8QCY
/eETgHeBDmfTfDkGB7r+v3sh/Bv3y7cqax5BfH2ur+JH9aMy7M9+4bW0+OPPX8qKzcN//+NQPr35
xUO59fVvP36LSfifN8foufT57oevpdDz33n55y8f8I9/+s3fev1Ur99cx4/1vv4Sjc8/GF9286u5
Gxd3VO9/u6j3D48q+r78MZ6v93/u0H//483ufncr/HT7Su2z7zd7mPq+/v8PwfDfnqw/2+wsxjTw
upnDAYfswPvyvXu73tfjPt+/buj5TFrOAfn67i3H2f4LYU8/PNIwvA/ZFt8ujL92qLf7LGt/+1/7
rPzfvx3vAXXFb44Q1ZXPA+W9f+V4X+csUNK3B+lrjfjubXOdyt9t+Lnueu+GT/apivYP/eNj+XoE
ns/tQeDw+o2/fjGe7h+i8cf30NeK6b27f/4Qs/uvO3rYcxOH7S84mRftQ/slekR5/GbjhxSU12/8
9cNy0ebJ/vPrdp73GnbRL9jr3T7Z0zzdv1mwHpASv2DbV3Gaxm8eWBYr2F/wxLreZ7H87Wz/0H5/
RF6qyfdeIM+k7R89WizAGL/gCr97VM1vs8c83Ms3e+8Cxn79xl+/UE73PMx5YDX1m2v8pdh477FZ
tQlb//HK/t3bLt7s8aFjAB7p/UeEt/I3sspZ/KX4vK9/2ygJSF29bvxwP7FkNkg7ev3WXz8D/wd5
9p+/nmiyg336BZfRaTwV9dtygE3rwvR/wRv2Gg16+/YKetn4L7h7f8zAeT3wz++SwweBW/P6vb9+
Ms723Gac6tctvWwdaM7BVvjeS/bnYefvLEH+VaDlOzf/s2Cw92762/1GN/31KP/zyD8HDL3zT/zL
cI53bz/aN02s/hD/8WLC/QW3wfN75ueJDu/8EP/SDPzO7V8/cmuFv6/x/9nceO/t9e/qc9/5MX78
PPorTK6f7siP1pvfevR/XIW+9t5/9M/eLrEPv/FFPu7r//m/AAAA//8=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520700</xdr:colOff>
      <xdr:row>37</xdr:row>
      <xdr:rowOff>40640</xdr:rowOff>
    </xdr:to>
    <xdr:sp macro="" textlink="">
      <xdr:nvSpPr>
        <xdr:cNvPr id="55" name="Rectangle 54">
          <a:extLst>
            <a:ext uri="{FF2B5EF4-FFF2-40B4-BE49-F238E27FC236}">
              <a16:creationId xmlns:a16="http://schemas.microsoft.com/office/drawing/2014/main" id="{BDDF1663-2382-3AB1-B932-E961FFA548D0}"/>
            </a:ext>
          </a:extLst>
        </xdr:cNvPr>
        <xdr:cNvSpPr/>
      </xdr:nvSpPr>
      <xdr:spPr>
        <a:xfrm>
          <a:off x="0" y="0"/>
          <a:ext cx="12103100" cy="68072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latin typeface="Arial" panose="020B0604020202020204" pitchFamily="34" charset="0"/>
            <a:cs typeface="Arial" panose="020B0604020202020204" pitchFamily="34" charset="0"/>
          </a:endParaRPr>
        </a:p>
      </xdr:txBody>
    </xdr:sp>
    <xdr:clientData/>
  </xdr:twoCellAnchor>
  <xdr:twoCellAnchor>
    <xdr:from>
      <xdr:col>12</xdr:col>
      <xdr:colOff>581332</xdr:colOff>
      <xdr:row>0</xdr:row>
      <xdr:rowOff>161413</xdr:rowOff>
    </xdr:from>
    <xdr:to>
      <xdr:col>19</xdr:col>
      <xdr:colOff>414184</xdr:colOff>
      <xdr:row>4</xdr:row>
      <xdr:rowOff>61427</xdr:rowOff>
    </xdr:to>
    <xdr:sp macro="" textlink="">
      <xdr:nvSpPr>
        <xdr:cNvPr id="57" name="Rectangle 56">
          <a:extLst>
            <a:ext uri="{FF2B5EF4-FFF2-40B4-BE49-F238E27FC236}">
              <a16:creationId xmlns:a16="http://schemas.microsoft.com/office/drawing/2014/main" id="{88146204-3419-7CF6-6F34-5F41FF3BD42A}"/>
            </a:ext>
          </a:extLst>
        </xdr:cNvPr>
        <xdr:cNvSpPr/>
      </xdr:nvSpPr>
      <xdr:spPr>
        <a:xfrm>
          <a:off x="7896532" y="161413"/>
          <a:ext cx="4100052" cy="631534"/>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latin typeface="Arial" panose="020B0604020202020204" pitchFamily="34" charset="0"/>
            <a:cs typeface="Arial" panose="020B0604020202020204" pitchFamily="34" charset="0"/>
          </a:endParaRPr>
        </a:p>
      </xdr:txBody>
    </xdr:sp>
    <xdr:clientData/>
  </xdr:twoCellAnchor>
  <xdr:twoCellAnchor>
    <xdr:from>
      <xdr:col>0</xdr:col>
      <xdr:colOff>219076</xdr:colOff>
      <xdr:row>0</xdr:row>
      <xdr:rowOff>161926</xdr:rowOff>
    </xdr:from>
    <xdr:to>
      <xdr:col>13</xdr:col>
      <xdr:colOff>377008</xdr:colOff>
      <xdr:row>4</xdr:row>
      <xdr:rowOff>57150</xdr:rowOff>
    </xdr:to>
    <xdr:sp macro="" textlink="">
      <xdr:nvSpPr>
        <xdr:cNvPr id="58" name="Rectangle 57">
          <a:extLst>
            <a:ext uri="{FF2B5EF4-FFF2-40B4-BE49-F238E27FC236}">
              <a16:creationId xmlns:a16="http://schemas.microsoft.com/office/drawing/2014/main" id="{80A060AA-0BBA-B77A-ECD5-956AECA77706}"/>
            </a:ext>
          </a:extLst>
        </xdr:cNvPr>
        <xdr:cNvSpPr/>
      </xdr:nvSpPr>
      <xdr:spPr>
        <a:xfrm>
          <a:off x="219076" y="161926"/>
          <a:ext cx="8082732" cy="619124"/>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ln>
              <a:solidFill>
                <a:srgbClr val="92D050"/>
              </a:solidFill>
            </a:ln>
            <a:solidFill>
              <a:srgbClr val="92D050"/>
            </a:solidFill>
            <a:latin typeface="Arial" panose="020B0604020202020204" pitchFamily="34" charset="0"/>
            <a:cs typeface="Arial" panose="020B0604020202020204" pitchFamily="34" charset="0"/>
          </a:endParaRPr>
        </a:p>
      </xdr:txBody>
    </xdr:sp>
    <xdr:clientData/>
  </xdr:twoCellAnchor>
  <xdr:twoCellAnchor editAs="oneCell">
    <xdr:from>
      <xdr:col>15</xdr:col>
      <xdr:colOff>340452</xdr:colOff>
      <xdr:row>0</xdr:row>
      <xdr:rowOff>154031</xdr:rowOff>
    </xdr:from>
    <xdr:to>
      <xdr:col>16</xdr:col>
      <xdr:colOff>286366</xdr:colOff>
      <xdr:row>3</xdr:row>
      <xdr:rowOff>160905</xdr:rowOff>
    </xdr:to>
    <xdr:pic>
      <xdr:nvPicPr>
        <xdr:cNvPr id="60" name="Graphic 32" descr="Brain in head with solid fill">
          <a:extLst>
            <a:ext uri="{FF2B5EF4-FFF2-40B4-BE49-F238E27FC236}">
              <a16:creationId xmlns:a16="http://schemas.microsoft.com/office/drawing/2014/main" id="{AA27EC36-487B-AAB4-32A6-EED6BD44CE5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484452" y="154031"/>
          <a:ext cx="555514" cy="555514"/>
        </a:xfrm>
        <a:prstGeom prst="rect">
          <a:avLst/>
        </a:prstGeom>
      </xdr:spPr>
    </xdr:pic>
    <xdr:clientData/>
  </xdr:twoCellAnchor>
  <xdr:twoCellAnchor>
    <xdr:from>
      <xdr:col>16</xdr:col>
      <xdr:colOff>286366</xdr:colOff>
      <xdr:row>1</xdr:row>
      <xdr:rowOff>21642</xdr:rowOff>
    </xdr:from>
    <xdr:to>
      <xdr:col>19</xdr:col>
      <xdr:colOff>357648</xdr:colOff>
      <xdr:row>3</xdr:row>
      <xdr:rowOff>160905</xdr:rowOff>
    </xdr:to>
    <xdr:sp macro="" textlink="">
      <xdr:nvSpPr>
        <xdr:cNvPr id="61" name="Rectangle 60">
          <a:extLst>
            <a:ext uri="{FF2B5EF4-FFF2-40B4-BE49-F238E27FC236}">
              <a16:creationId xmlns:a16="http://schemas.microsoft.com/office/drawing/2014/main" id="{555F983A-0F5C-EC88-7C09-BFAB3B97729B}"/>
            </a:ext>
          </a:extLst>
        </xdr:cNvPr>
        <xdr:cNvSpPr/>
      </xdr:nvSpPr>
      <xdr:spPr>
        <a:xfrm>
          <a:off x="10039966" y="204522"/>
          <a:ext cx="1900082" cy="50502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b="1">
              <a:solidFill>
                <a:sysClr val="windowText" lastClr="000000"/>
              </a:solidFill>
              <a:latin typeface="Arial" panose="020B0604020202020204" pitchFamily="34" charset="0"/>
              <a:cs typeface="Arial" panose="020B0604020202020204" pitchFamily="34" charset="0"/>
            </a:rPr>
            <a:t>By Nithin</a:t>
          </a:r>
        </a:p>
      </xdr:txBody>
    </xdr:sp>
    <xdr:clientData/>
  </xdr:twoCellAnchor>
  <xdr:twoCellAnchor>
    <xdr:from>
      <xdr:col>3</xdr:col>
      <xdr:colOff>66675</xdr:colOff>
      <xdr:row>4</xdr:row>
      <xdr:rowOff>142875</xdr:rowOff>
    </xdr:from>
    <xdr:to>
      <xdr:col>9</xdr:col>
      <xdr:colOff>123824</xdr:colOff>
      <xdr:row>12</xdr:row>
      <xdr:rowOff>100966</xdr:rowOff>
    </xdr:to>
    <xdr:sp macro="" textlink="">
      <xdr:nvSpPr>
        <xdr:cNvPr id="62" name="Rectangle: Rounded Corners 61">
          <a:extLst>
            <a:ext uri="{FF2B5EF4-FFF2-40B4-BE49-F238E27FC236}">
              <a16:creationId xmlns:a16="http://schemas.microsoft.com/office/drawing/2014/main" id="{AF4BD808-C330-E352-7E8E-D4CFA9DCFC7E}"/>
            </a:ext>
          </a:extLst>
        </xdr:cNvPr>
        <xdr:cNvSpPr/>
      </xdr:nvSpPr>
      <xdr:spPr>
        <a:xfrm>
          <a:off x="1895475" y="866775"/>
          <a:ext cx="3714749" cy="1405891"/>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123825</xdr:colOff>
      <xdr:row>6</xdr:row>
      <xdr:rowOff>134907</xdr:rowOff>
    </xdr:from>
    <xdr:to>
      <xdr:col>2</xdr:col>
      <xdr:colOff>542925</xdr:colOff>
      <xdr:row>12</xdr:row>
      <xdr:rowOff>38101</xdr:rowOff>
    </xdr:to>
    <xdr:sp macro="" textlink="">
      <xdr:nvSpPr>
        <xdr:cNvPr id="63" name="Rectangle: Rounded Corners 62">
          <a:extLst>
            <a:ext uri="{FF2B5EF4-FFF2-40B4-BE49-F238E27FC236}">
              <a16:creationId xmlns:a16="http://schemas.microsoft.com/office/drawing/2014/main" id="{79624218-4C30-2692-5610-A4BCA201F792}"/>
            </a:ext>
          </a:extLst>
        </xdr:cNvPr>
        <xdr:cNvSpPr/>
      </xdr:nvSpPr>
      <xdr:spPr>
        <a:xfrm>
          <a:off x="123825" y="1220757"/>
          <a:ext cx="1638300" cy="989044"/>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3</xdr:col>
      <xdr:colOff>44241</xdr:colOff>
      <xdr:row>13</xdr:row>
      <xdr:rowOff>67142</xdr:rowOff>
    </xdr:from>
    <xdr:to>
      <xdr:col>9</xdr:col>
      <xdr:colOff>212270</xdr:colOff>
      <xdr:row>26</xdr:row>
      <xdr:rowOff>42454</xdr:rowOff>
    </xdr:to>
    <xdr:sp macro="" textlink="">
      <xdr:nvSpPr>
        <xdr:cNvPr id="64" name="Rectangle: Rounded Corners 63">
          <a:extLst>
            <a:ext uri="{FF2B5EF4-FFF2-40B4-BE49-F238E27FC236}">
              <a16:creationId xmlns:a16="http://schemas.microsoft.com/office/drawing/2014/main" id="{57779513-338A-2129-FF7B-B97D3B3E51D1}"/>
            </a:ext>
          </a:extLst>
        </xdr:cNvPr>
        <xdr:cNvSpPr/>
      </xdr:nvSpPr>
      <xdr:spPr>
        <a:xfrm>
          <a:off x="1873041" y="2419817"/>
          <a:ext cx="3825629" cy="2327987"/>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95474</xdr:colOff>
      <xdr:row>27</xdr:row>
      <xdr:rowOff>46187</xdr:rowOff>
    </xdr:from>
    <xdr:to>
      <xdr:col>9</xdr:col>
      <xdr:colOff>173170</xdr:colOff>
      <xdr:row>36</xdr:row>
      <xdr:rowOff>152867</xdr:rowOff>
    </xdr:to>
    <xdr:sp macro="" textlink="">
      <xdr:nvSpPr>
        <xdr:cNvPr id="65" name="Rectangle: Rounded Corners 64">
          <a:extLst>
            <a:ext uri="{FF2B5EF4-FFF2-40B4-BE49-F238E27FC236}">
              <a16:creationId xmlns:a16="http://schemas.microsoft.com/office/drawing/2014/main" id="{31963A63-9FE8-5647-0AAA-775798842B99}"/>
            </a:ext>
          </a:extLst>
        </xdr:cNvPr>
        <xdr:cNvSpPr/>
      </xdr:nvSpPr>
      <xdr:spPr>
        <a:xfrm>
          <a:off x="95474" y="4983947"/>
          <a:ext cx="5564096" cy="1752600"/>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142957</xdr:colOff>
      <xdr:row>5</xdr:row>
      <xdr:rowOff>92588</xdr:rowOff>
    </xdr:from>
    <xdr:to>
      <xdr:col>19</xdr:col>
      <xdr:colOff>437926</xdr:colOff>
      <xdr:row>18</xdr:row>
      <xdr:rowOff>111760</xdr:rowOff>
    </xdr:to>
    <xdr:sp macro="" textlink="">
      <xdr:nvSpPr>
        <xdr:cNvPr id="66" name="Rectangle: Rounded Corners 65">
          <a:extLst>
            <a:ext uri="{FF2B5EF4-FFF2-40B4-BE49-F238E27FC236}">
              <a16:creationId xmlns:a16="http://schemas.microsoft.com/office/drawing/2014/main" id="{870ACE4B-E3F3-FF48-AF14-B91396884825}"/>
            </a:ext>
          </a:extLst>
        </xdr:cNvPr>
        <xdr:cNvSpPr/>
      </xdr:nvSpPr>
      <xdr:spPr>
        <a:xfrm>
          <a:off x="8067757" y="1006988"/>
          <a:ext cx="3952569" cy="239661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9</xdr:col>
      <xdr:colOff>400273</xdr:colOff>
      <xdr:row>4</xdr:row>
      <xdr:rowOff>171450</xdr:rowOff>
    </xdr:from>
    <xdr:to>
      <xdr:col>13</xdr:col>
      <xdr:colOff>28574</xdr:colOff>
      <xdr:row>18</xdr:row>
      <xdr:rowOff>57150</xdr:rowOff>
    </xdr:to>
    <xdr:sp macro="" textlink="">
      <xdr:nvSpPr>
        <xdr:cNvPr id="67" name="Rectangle: Rounded Corners 66">
          <a:extLst>
            <a:ext uri="{FF2B5EF4-FFF2-40B4-BE49-F238E27FC236}">
              <a16:creationId xmlns:a16="http://schemas.microsoft.com/office/drawing/2014/main" id="{F728E05A-71E9-924D-C04E-78D907E952B4}"/>
            </a:ext>
          </a:extLst>
        </xdr:cNvPr>
        <xdr:cNvSpPr/>
      </xdr:nvSpPr>
      <xdr:spPr>
        <a:xfrm>
          <a:off x="5886673" y="895350"/>
          <a:ext cx="2066701" cy="2419350"/>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9</xdr:col>
      <xdr:colOff>320652</xdr:colOff>
      <xdr:row>19</xdr:row>
      <xdr:rowOff>79006</xdr:rowOff>
    </xdr:from>
    <xdr:to>
      <xdr:col>13</xdr:col>
      <xdr:colOff>21770</xdr:colOff>
      <xdr:row>36</xdr:row>
      <xdr:rowOff>128666</xdr:rowOff>
    </xdr:to>
    <xdr:sp macro="" textlink="">
      <xdr:nvSpPr>
        <xdr:cNvPr id="69" name="Rectangle: Rounded Corners 68">
          <a:extLst>
            <a:ext uri="{FF2B5EF4-FFF2-40B4-BE49-F238E27FC236}">
              <a16:creationId xmlns:a16="http://schemas.microsoft.com/office/drawing/2014/main" id="{D897FA4F-657F-E41F-30EA-32A0EBA08189}"/>
            </a:ext>
          </a:extLst>
        </xdr:cNvPr>
        <xdr:cNvSpPr/>
      </xdr:nvSpPr>
      <xdr:spPr>
        <a:xfrm>
          <a:off x="5807052" y="3595092"/>
          <a:ext cx="2139518" cy="3195631"/>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119214</xdr:colOff>
      <xdr:row>19</xdr:row>
      <xdr:rowOff>79005</xdr:rowOff>
    </xdr:from>
    <xdr:to>
      <xdr:col>19</xdr:col>
      <xdr:colOff>414183</xdr:colOff>
      <xdr:row>36</xdr:row>
      <xdr:rowOff>128665</xdr:rowOff>
    </xdr:to>
    <xdr:sp macro="" textlink="">
      <xdr:nvSpPr>
        <xdr:cNvPr id="70" name="Rectangle 69">
          <a:extLst>
            <a:ext uri="{FF2B5EF4-FFF2-40B4-BE49-F238E27FC236}">
              <a16:creationId xmlns:a16="http://schemas.microsoft.com/office/drawing/2014/main" id="{29F735FD-6648-45B2-3974-CD5E92E3ADFE}"/>
            </a:ext>
          </a:extLst>
        </xdr:cNvPr>
        <xdr:cNvSpPr/>
      </xdr:nvSpPr>
      <xdr:spPr>
        <a:xfrm>
          <a:off x="8044014" y="3553725"/>
          <a:ext cx="3952569" cy="3158620"/>
        </a:xfrm>
        <a:prstGeom prst="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279913</xdr:colOff>
      <xdr:row>7</xdr:row>
      <xdr:rowOff>87621</xdr:rowOff>
    </xdr:from>
    <xdr:to>
      <xdr:col>2</xdr:col>
      <xdr:colOff>542924</xdr:colOff>
      <xdr:row>9</xdr:row>
      <xdr:rowOff>38100</xdr:rowOff>
    </xdr:to>
    <xdr:sp macro="" textlink="">
      <xdr:nvSpPr>
        <xdr:cNvPr id="72" name="Rectangle: Rounded Corners 71">
          <a:extLst>
            <a:ext uri="{FF2B5EF4-FFF2-40B4-BE49-F238E27FC236}">
              <a16:creationId xmlns:a16="http://schemas.microsoft.com/office/drawing/2014/main" id="{CB3FD38E-5AE1-4C4F-DCD4-E231A36423AD}"/>
            </a:ext>
          </a:extLst>
        </xdr:cNvPr>
        <xdr:cNvSpPr/>
      </xdr:nvSpPr>
      <xdr:spPr>
        <a:xfrm>
          <a:off x="279913" y="1354446"/>
          <a:ext cx="1482211" cy="312429"/>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200">
              <a:solidFill>
                <a:srgbClr val="92D050"/>
              </a:solidFill>
              <a:latin typeface="Arial" panose="020B0604020202020204" pitchFamily="34" charset="0"/>
              <a:cs typeface="Arial" panose="020B0604020202020204" pitchFamily="34" charset="0"/>
            </a:rPr>
            <a:t>Total Sales</a:t>
          </a:r>
        </a:p>
      </xdr:txBody>
    </xdr:sp>
    <xdr:clientData/>
  </xdr:twoCellAnchor>
  <xdr:twoCellAnchor>
    <xdr:from>
      <xdr:col>3</xdr:col>
      <xdr:colOff>394458</xdr:colOff>
      <xdr:row>13</xdr:row>
      <xdr:rowOff>123864</xdr:rowOff>
    </xdr:from>
    <xdr:to>
      <xdr:col>8</xdr:col>
      <xdr:colOff>498988</xdr:colOff>
      <xdr:row>15</xdr:row>
      <xdr:rowOff>8463</xdr:rowOff>
    </xdr:to>
    <xdr:sp macro="" textlink="">
      <xdr:nvSpPr>
        <xdr:cNvPr id="73" name="Rectangle: Rounded Corners 72">
          <a:extLst>
            <a:ext uri="{FF2B5EF4-FFF2-40B4-BE49-F238E27FC236}">
              <a16:creationId xmlns:a16="http://schemas.microsoft.com/office/drawing/2014/main" id="{6F9C5E5A-D4E4-A15A-A496-41707B27345D}"/>
            </a:ext>
          </a:extLst>
        </xdr:cNvPr>
        <xdr:cNvSpPr/>
      </xdr:nvSpPr>
      <xdr:spPr>
        <a:xfrm>
          <a:off x="2223258" y="2476539"/>
          <a:ext cx="3152530" cy="246549"/>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1200">
              <a:solidFill>
                <a:srgbClr val="92D050"/>
              </a:solidFill>
              <a:latin typeface="Arial" panose="020B0604020202020204" pitchFamily="34" charset="0"/>
              <a:cs typeface="Arial" panose="020B0604020202020204" pitchFamily="34" charset="0"/>
            </a:rPr>
            <a:t>Monthly (Target vs Actual)</a:t>
          </a:r>
        </a:p>
      </xdr:txBody>
    </xdr:sp>
    <xdr:clientData/>
  </xdr:twoCellAnchor>
  <xdr:twoCellAnchor>
    <xdr:from>
      <xdr:col>10</xdr:col>
      <xdr:colOff>44251</xdr:colOff>
      <xdr:row>19</xdr:row>
      <xdr:rowOff>123550</xdr:rowOff>
    </xdr:from>
    <xdr:to>
      <xdr:col>12</xdr:col>
      <xdr:colOff>228469</xdr:colOff>
      <xdr:row>21</xdr:row>
      <xdr:rowOff>45090</xdr:rowOff>
    </xdr:to>
    <xdr:sp macro="" textlink="">
      <xdr:nvSpPr>
        <xdr:cNvPr id="75" name="Rectangle: Rounded Corners 74">
          <a:extLst>
            <a:ext uri="{FF2B5EF4-FFF2-40B4-BE49-F238E27FC236}">
              <a16:creationId xmlns:a16="http://schemas.microsoft.com/office/drawing/2014/main" id="{33B50D1E-02DA-9646-2B8C-155464E0AFC0}"/>
            </a:ext>
          </a:extLst>
        </xdr:cNvPr>
        <xdr:cNvSpPr/>
      </xdr:nvSpPr>
      <xdr:spPr>
        <a:xfrm>
          <a:off x="6140251" y="3598270"/>
          <a:ext cx="1403418" cy="287300"/>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200">
              <a:solidFill>
                <a:srgbClr val="92D050"/>
              </a:solidFill>
              <a:latin typeface="Arial" panose="020B0604020202020204" pitchFamily="34" charset="0"/>
              <a:cs typeface="Arial" panose="020B0604020202020204" pitchFamily="34" charset="0"/>
            </a:rPr>
            <a:t>Top 10 Products</a:t>
          </a:r>
        </a:p>
      </xdr:txBody>
    </xdr:sp>
    <xdr:clientData/>
  </xdr:twoCellAnchor>
  <xdr:twoCellAnchor>
    <xdr:from>
      <xdr:col>13</xdr:col>
      <xdr:colOff>212622</xdr:colOff>
      <xdr:row>19</xdr:row>
      <xdr:rowOff>132712</xdr:rowOff>
    </xdr:from>
    <xdr:to>
      <xdr:col>19</xdr:col>
      <xdr:colOff>25809</xdr:colOff>
      <xdr:row>21</xdr:row>
      <xdr:rowOff>45090</xdr:rowOff>
    </xdr:to>
    <xdr:sp macro="" textlink="">
      <xdr:nvSpPr>
        <xdr:cNvPr id="76" name="Rectangle: Rounded Corners 75">
          <a:extLst>
            <a:ext uri="{FF2B5EF4-FFF2-40B4-BE49-F238E27FC236}">
              <a16:creationId xmlns:a16="http://schemas.microsoft.com/office/drawing/2014/main" id="{340D45A2-9D85-0C98-B653-7F2376249020}"/>
            </a:ext>
          </a:extLst>
        </xdr:cNvPr>
        <xdr:cNvSpPr/>
      </xdr:nvSpPr>
      <xdr:spPr>
        <a:xfrm>
          <a:off x="8137422" y="3607432"/>
          <a:ext cx="3470787" cy="278138"/>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500">
              <a:solidFill>
                <a:srgbClr val="92D050"/>
              </a:solidFill>
              <a:latin typeface="Arial" panose="020B0604020202020204" pitchFamily="34" charset="0"/>
              <a:cs typeface="Arial" panose="020B0604020202020204" pitchFamily="34" charset="0"/>
            </a:rPr>
            <a:t>States</a:t>
          </a:r>
        </a:p>
      </xdr:txBody>
    </xdr:sp>
    <xdr:clientData/>
  </xdr:twoCellAnchor>
  <xdr:twoCellAnchor>
    <xdr:from>
      <xdr:col>0</xdr:col>
      <xdr:colOff>304737</xdr:colOff>
      <xdr:row>27</xdr:row>
      <xdr:rowOff>68310</xdr:rowOff>
    </xdr:from>
    <xdr:to>
      <xdr:col>6</xdr:col>
      <xdr:colOff>117924</xdr:colOff>
      <xdr:row>28</xdr:row>
      <xdr:rowOff>163568</xdr:rowOff>
    </xdr:to>
    <xdr:sp macro="" textlink="">
      <xdr:nvSpPr>
        <xdr:cNvPr id="77" name="Rectangle: Rounded Corners 76">
          <a:extLst>
            <a:ext uri="{FF2B5EF4-FFF2-40B4-BE49-F238E27FC236}">
              <a16:creationId xmlns:a16="http://schemas.microsoft.com/office/drawing/2014/main" id="{96EFA431-F15B-928F-D01F-30D9DFBD57EB}"/>
            </a:ext>
          </a:extLst>
        </xdr:cNvPr>
        <xdr:cNvSpPr/>
      </xdr:nvSpPr>
      <xdr:spPr>
        <a:xfrm>
          <a:off x="304737" y="5006070"/>
          <a:ext cx="3470787" cy="278138"/>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200">
              <a:solidFill>
                <a:srgbClr val="92D050"/>
              </a:solidFill>
              <a:latin typeface="Arial" panose="020B0604020202020204" pitchFamily="34" charset="0"/>
              <a:cs typeface="Arial" panose="020B0604020202020204" pitchFamily="34" charset="0"/>
            </a:rPr>
            <a:t>WEEKLY</a:t>
          </a:r>
        </a:p>
      </xdr:txBody>
    </xdr:sp>
    <xdr:clientData/>
  </xdr:twoCellAnchor>
  <xdr:oneCellAnchor>
    <xdr:from>
      <xdr:col>0</xdr:col>
      <xdr:colOff>189735</xdr:colOff>
      <xdr:row>9</xdr:row>
      <xdr:rowOff>151041</xdr:rowOff>
    </xdr:from>
    <xdr:ext cx="1467615" cy="328295"/>
    <xdr:sp macro="" textlink="Analysis!A5">
      <xdr:nvSpPr>
        <xdr:cNvPr id="2" name="TextBox 1">
          <a:extLst>
            <a:ext uri="{FF2B5EF4-FFF2-40B4-BE49-F238E27FC236}">
              <a16:creationId xmlns:a16="http://schemas.microsoft.com/office/drawing/2014/main" id="{C7BC5D19-9C3E-B25B-1833-D51D29BB06F0}"/>
            </a:ext>
          </a:extLst>
        </xdr:cNvPr>
        <xdr:cNvSpPr txBox="1"/>
      </xdr:nvSpPr>
      <xdr:spPr>
        <a:xfrm>
          <a:off x="189735" y="1779816"/>
          <a:ext cx="1467615"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1AA2905-5725-4D07-86B2-8C56F9BAB461}" type="TxLink">
            <a:rPr lang="en-US" sz="1600" b="0" i="0" u="none" strike="noStrike">
              <a:solidFill>
                <a:srgbClr val="F3F3F3"/>
              </a:solidFill>
              <a:latin typeface="Arial" panose="020B0604020202020204" pitchFamily="34" charset="0"/>
              <a:ea typeface="Calibri"/>
              <a:cs typeface="Arial" panose="020B0604020202020204" pitchFamily="34" charset="0"/>
            </a:rPr>
            <a:pPr algn="ctr"/>
            <a:t>₹ 4,56,49,998</a:t>
          </a:fld>
          <a:endParaRPr lang="en-IN" sz="1600">
            <a:solidFill>
              <a:srgbClr val="F3F3F3"/>
            </a:solidFill>
            <a:latin typeface="Arial" panose="020B0604020202020204" pitchFamily="34" charset="0"/>
            <a:cs typeface="Arial" panose="020B0604020202020204" pitchFamily="34" charset="0"/>
          </a:endParaRPr>
        </a:p>
      </xdr:txBody>
    </xdr:sp>
    <xdr:clientData/>
  </xdr:oneCellAnchor>
  <xdr:twoCellAnchor>
    <xdr:from>
      <xdr:col>3</xdr:col>
      <xdr:colOff>157842</xdr:colOff>
      <xdr:row>15</xdr:row>
      <xdr:rowOff>105864</xdr:rowOff>
    </xdr:from>
    <xdr:to>
      <xdr:col>9</xdr:col>
      <xdr:colOff>179614</xdr:colOff>
      <xdr:row>25</xdr:row>
      <xdr:rowOff>149406</xdr:rowOff>
    </xdr:to>
    <xdr:graphicFrame macro="">
      <xdr:nvGraphicFramePr>
        <xdr:cNvPr id="3" name="Chart 2">
          <a:extLst>
            <a:ext uri="{FF2B5EF4-FFF2-40B4-BE49-F238E27FC236}">
              <a16:creationId xmlns:a16="http://schemas.microsoft.com/office/drawing/2014/main" id="{CC447A46-F170-447D-B6BF-E638DBDA5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163285</xdr:colOff>
      <xdr:row>28</xdr:row>
      <xdr:rowOff>130629</xdr:rowOff>
    </xdr:from>
    <xdr:to>
      <xdr:col>9</xdr:col>
      <xdr:colOff>43542</xdr:colOff>
      <xdr:row>36</xdr:row>
      <xdr:rowOff>97972</xdr:rowOff>
    </xdr:to>
    <xdr:graphicFrame macro="">
      <xdr:nvGraphicFramePr>
        <xdr:cNvPr id="4" name="Chart 3">
          <a:extLst>
            <a:ext uri="{FF2B5EF4-FFF2-40B4-BE49-F238E27FC236}">
              <a16:creationId xmlns:a16="http://schemas.microsoft.com/office/drawing/2014/main" id="{58DAB72F-FB42-4725-941D-507C3345C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360668</xdr:colOff>
      <xdr:row>20</xdr:row>
      <xdr:rowOff>176816</xdr:rowOff>
    </xdr:from>
    <xdr:to>
      <xdr:col>13</xdr:col>
      <xdr:colOff>0</xdr:colOff>
      <xdr:row>35</xdr:row>
      <xdr:rowOff>144159</xdr:rowOff>
    </xdr:to>
    <xdr:graphicFrame macro="">
      <xdr:nvGraphicFramePr>
        <xdr:cNvPr id="38" name="Chart 37">
          <a:extLst>
            <a:ext uri="{FF2B5EF4-FFF2-40B4-BE49-F238E27FC236}">
              <a16:creationId xmlns:a16="http://schemas.microsoft.com/office/drawing/2014/main" id="{DA055FF3-05AD-4C5D-901A-DED0A672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111594</xdr:colOff>
      <xdr:row>4</xdr:row>
      <xdr:rowOff>155205</xdr:rowOff>
    </xdr:from>
    <xdr:to>
      <xdr:col>19</xdr:col>
      <xdr:colOff>406563</xdr:colOff>
      <xdr:row>18</xdr:row>
      <xdr:rowOff>175260</xdr:rowOff>
    </xdr:to>
    <xdr:sp macro="" textlink="">
      <xdr:nvSpPr>
        <xdr:cNvPr id="9" name="Rectangle 8">
          <a:extLst>
            <a:ext uri="{FF2B5EF4-FFF2-40B4-BE49-F238E27FC236}">
              <a16:creationId xmlns:a16="http://schemas.microsoft.com/office/drawing/2014/main" id="{8331311D-0CC2-4C78-B991-85AC6B038535}"/>
            </a:ext>
          </a:extLst>
        </xdr:cNvPr>
        <xdr:cNvSpPr/>
      </xdr:nvSpPr>
      <xdr:spPr>
        <a:xfrm>
          <a:off x="8036394" y="886725"/>
          <a:ext cx="3952569" cy="2580375"/>
        </a:xfrm>
        <a:prstGeom prst="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172554</xdr:colOff>
      <xdr:row>5</xdr:row>
      <xdr:rowOff>25665</xdr:rowOff>
    </xdr:from>
    <xdr:to>
      <xdr:col>19</xdr:col>
      <xdr:colOff>381000</xdr:colOff>
      <xdr:row>6</xdr:row>
      <xdr:rowOff>68580</xdr:rowOff>
    </xdr:to>
    <xdr:sp macro="" textlink="">
      <xdr:nvSpPr>
        <xdr:cNvPr id="10" name="Rectangle: Rounded Corners 9">
          <a:extLst>
            <a:ext uri="{FF2B5EF4-FFF2-40B4-BE49-F238E27FC236}">
              <a16:creationId xmlns:a16="http://schemas.microsoft.com/office/drawing/2014/main" id="{2B284BA4-7CDC-4B60-B196-E870920332E8}"/>
            </a:ext>
          </a:extLst>
        </xdr:cNvPr>
        <xdr:cNvSpPr/>
      </xdr:nvSpPr>
      <xdr:spPr>
        <a:xfrm>
          <a:off x="8097354" y="940065"/>
          <a:ext cx="3866046" cy="225795"/>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200">
              <a:solidFill>
                <a:srgbClr val="92D050"/>
              </a:solidFill>
              <a:latin typeface="Arial" panose="020B0604020202020204" pitchFamily="34" charset="0"/>
              <a:cs typeface="Arial" panose="020B0604020202020204" pitchFamily="34" charset="0"/>
            </a:rPr>
            <a:t>Region</a:t>
          </a:r>
        </a:p>
      </xdr:txBody>
    </xdr:sp>
    <xdr:clientData/>
  </xdr:twoCellAnchor>
  <xdr:twoCellAnchor>
    <xdr:from>
      <xdr:col>13</xdr:col>
      <xdr:colOff>164934</xdr:colOff>
      <xdr:row>21</xdr:row>
      <xdr:rowOff>137159</xdr:rowOff>
    </xdr:from>
    <xdr:to>
      <xdr:col>19</xdr:col>
      <xdr:colOff>358140</xdr:colOff>
      <xdr:row>36</xdr:row>
      <xdr:rowOff>83820</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91F0EA0D-B446-4765-84B4-CA64135574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089734" y="4137659"/>
              <a:ext cx="3850806" cy="28041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171387</xdr:colOff>
      <xdr:row>5</xdr:row>
      <xdr:rowOff>38100</xdr:rowOff>
    </xdr:from>
    <xdr:to>
      <xdr:col>9</xdr:col>
      <xdr:colOff>66675</xdr:colOff>
      <xdr:row>12</xdr:row>
      <xdr:rowOff>38100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E48871FD-8426-4A25-AF0B-B162865300E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00187" y="942975"/>
              <a:ext cx="3552888"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111594</xdr:colOff>
      <xdr:row>6</xdr:row>
      <xdr:rowOff>76200</xdr:rowOff>
    </xdr:from>
    <xdr:to>
      <xdr:col>19</xdr:col>
      <xdr:colOff>409575</xdr:colOff>
      <xdr:row>18</xdr:row>
      <xdr:rowOff>161926</xdr:rowOff>
    </xdr:to>
    <xdr:graphicFrame macro="">
      <xdr:nvGraphicFramePr>
        <xdr:cNvPr id="16" name="Chart 15">
          <a:extLst>
            <a:ext uri="{FF2B5EF4-FFF2-40B4-BE49-F238E27FC236}">
              <a16:creationId xmlns:a16="http://schemas.microsoft.com/office/drawing/2014/main" id="{5286E8EB-EA47-452B-AD15-CC0705A7F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120626</xdr:colOff>
      <xdr:row>12</xdr:row>
      <xdr:rowOff>161925</xdr:rowOff>
    </xdr:from>
    <xdr:to>
      <xdr:col>2</xdr:col>
      <xdr:colOff>581025</xdr:colOff>
      <xdr:row>26</xdr:row>
      <xdr:rowOff>126545</xdr:rowOff>
    </xdr:to>
    <xdr:sp macro="" textlink="">
      <xdr:nvSpPr>
        <xdr:cNvPr id="28" name="Rectangle: Rounded Corners 27">
          <a:extLst>
            <a:ext uri="{FF2B5EF4-FFF2-40B4-BE49-F238E27FC236}">
              <a16:creationId xmlns:a16="http://schemas.microsoft.com/office/drawing/2014/main" id="{FE8912F1-B0B7-0454-5204-FEDC4D2F1BA7}"/>
            </a:ext>
          </a:extLst>
        </xdr:cNvPr>
        <xdr:cNvSpPr/>
      </xdr:nvSpPr>
      <xdr:spPr>
        <a:xfrm>
          <a:off x="120626" y="2333625"/>
          <a:ext cx="1679599" cy="2498270"/>
        </a:xfrm>
        <a:prstGeom prst="roundRect">
          <a:avLst/>
        </a:prstGeom>
        <a:ln>
          <a:solidFill>
            <a:schemeClr val="bg1">
              <a:lumMod val="85000"/>
              <a:lumOff val="15000"/>
              <a:alpha val="19000"/>
            </a:schemeClr>
          </a:solidFill>
        </a:ln>
        <a:effectLst>
          <a:outerShdw blurRad="50800" dist="38100" dir="5400000" algn="t"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ctr" defTabSz="457200" rtl="0" eaLnBrk="1" latinLnBrk="0" hangingPunct="1"/>
          <a:endParaRPr lang="en-IN" sz="1800" kern="1200">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244582</xdr:colOff>
      <xdr:row>13</xdr:row>
      <xdr:rowOff>96807</xdr:rowOff>
    </xdr:from>
    <xdr:to>
      <xdr:col>2</xdr:col>
      <xdr:colOff>464503</xdr:colOff>
      <xdr:row>14</xdr:row>
      <xdr:rowOff>174647</xdr:rowOff>
    </xdr:to>
    <xdr:sp macro="" textlink="">
      <xdr:nvSpPr>
        <xdr:cNvPr id="29" name="Rectangle: Rounded Corners 28">
          <a:extLst>
            <a:ext uri="{FF2B5EF4-FFF2-40B4-BE49-F238E27FC236}">
              <a16:creationId xmlns:a16="http://schemas.microsoft.com/office/drawing/2014/main" id="{25B86E85-5AD7-FAFD-029F-2FEC15B43B95}"/>
            </a:ext>
          </a:extLst>
        </xdr:cNvPr>
        <xdr:cNvSpPr/>
      </xdr:nvSpPr>
      <xdr:spPr>
        <a:xfrm>
          <a:off x="244582" y="2449482"/>
          <a:ext cx="1439121" cy="258815"/>
        </a:xfrm>
        <a:prstGeom prst="roundRect">
          <a:avLst/>
        </a:prstGeom>
        <a:solidFill>
          <a:schemeClr val="accent3">
            <a:lumMod val="50000"/>
          </a:schemeClr>
        </a:solidFill>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IN" sz="1200">
              <a:solidFill>
                <a:srgbClr val="92D050"/>
              </a:solidFill>
              <a:latin typeface="Arial" panose="020B0604020202020204" pitchFamily="34" charset="0"/>
              <a:cs typeface="Arial" panose="020B0604020202020204" pitchFamily="34" charset="0"/>
            </a:rPr>
            <a:t>Top 3 Customers</a:t>
          </a:r>
        </a:p>
      </xdr:txBody>
    </xdr:sp>
    <xdr:clientData/>
  </xdr:twoCellAnchor>
  <xdr:twoCellAnchor>
    <xdr:from>
      <xdr:col>0</xdr:col>
      <xdr:colOff>253535</xdr:colOff>
      <xdr:row>15</xdr:row>
      <xdr:rowOff>136070</xdr:rowOff>
    </xdr:from>
    <xdr:to>
      <xdr:col>1</xdr:col>
      <xdr:colOff>13094</xdr:colOff>
      <xdr:row>17</xdr:row>
      <xdr:rowOff>125956</xdr:rowOff>
    </xdr:to>
    <xdr:sp macro="" textlink="">
      <xdr:nvSpPr>
        <xdr:cNvPr id="31" name="Flowchart: Connector 30">
          <a:extLst>
            <a:ext uri="{FF2B5EF4-FFF2-40B4-BE49-F238E27FC236}">
              <a16:creationId xmlns:a16="http://schemas.microsoft.com/office/drawing/2014/main" id="{A97B751A-4A95-0607-E71A-6DA2EEFCED9E}"/>
            </a:ext>
          </a:extLst>
        </xdr:cNvPr>
        <xdr:cNvSpPr/>
      </xdr:nvSpPr>
      <xdr:spPr>
        <a:xfrm>
          <a:off x="253535" y="2850695"/>
          <a:ext cx="369159" cy="351836"/>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500">
              <a:solidFill>
                <a:sysClr val="windowText" lastClr="000000"/>
              </a:solidFill>
              <a:latin typeface="Arial" panose="020B0604020202020204" pitchFamily="34" charset="0"/>
              <a:cs typeface="Arial" panose="020B0604020202020204" pitchFamily="34" charset="0"/>
            </a:rPr>
            <a:t>1</a:t>
          </a:r>
        </a:p>
      </xdr:txBody>
    </xdr:sp>
    <xdr:clientData/>
  </xdr:twoCellAnchor>
  <xdr:twoCellAnchor>
    <xdr:from>
      <xdr:col>0</xdr:col>
      <xdr:colOff>253535</xdr:colOff>
      <xdr:row>19</xdr:row>
      <xdr:rowOff>132431</xdr:rowOff>
    </xdr:from>
    <xdr:to>
      <xdr:col>1</xdr:col>
      <xdr:colOff>13094</xdr:colOff>
      <xdr:row>21</xdr:row>
      <xdr:rowOff>122317</xdr:rowOff>
    </xdr:to>
    <xdr:sp macro="" textlink="">
      <xdr:nvSpPr>
        <xdr:cNvPr id="32" name="Flowchart: Connector 31">
          <a:extLst>
            <a:ext uri="{FF2B5EF4-FFF2-40B4-BE49-F238E27FC236}">
              <a16:creationId xmlns:a16="http://schemas.microsoft.com/office/drawing/2014/main" id="{7AB57305-30A9-129D-D7CC-1FC865E41ADA}"/>
            </a:ext>
          </a:extLst>
        </xdr:cNvPr>
        <xdr:cNvSpPr/>
      </xdr:nvSpPr>
      <xdr:spPr>
        <a:xfrm>
          <a:off x="253535" y="3570956"/>
          <a:ext cx="369159" cy="351836"/>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500">
              <a:solidFill>
                <a:sysClr val="windowText" lastClr="000000"/>
              </a:solidFill>
              <a:latin typeface="Arial" panose="020B0604020202020204" pitchFamily="34" charset="0"/>
              <a:cs typeface="Arial" panose="020B0604020202020204" pitchFamily="34" charset="0"/>
            </a:rPr>
            <a:t>2</a:t>
          </a:r>
        </a:p>
      </xdr:txBody>
    </xdr:sp>
    <xdr:clientData/>
  </xdr:twoCellAnchor>
  <xdr:twoCellAnchor>
    <xdr:from>
      <xdr:col>0</xdr:col>
      <xdr:colOff>253535</xdr:colOff>
      <xdr:row>23</xdr:row>
      <xdr:rowOff>128793</xdr:rowOff>
    </xdr:from>
    <xdr:to>
      <xdr:col>1</xdr:col>
      <xdr:colOff>13094</xdr:colOff>
      <xdr:row>25</xdr:row>
      <xdr:rowOff>118679</xdr:rowOff>
    </xdr:to>
    <xdr:sp macro="" textlink="">
      <xdr:nvSpPr>
        <xdr:cNvPr id="33" name="Flowchart: Connector 32">
          <a:extLst>
            <a:ext uri="{FF2B5EF4-FFF2-40B4-BE49-F238E27FC236}">
              <a16:creationId xmlns:a16="http://schemas.microsoft.com/office/drawing/2014/main" id="{E37CE32F-114C-9BD7-5B9B-13D8A3F84A71}"/>
            </a:ext>
          </a:extLst>
        </xdr:cNvPr>
        <xdr:cNvSpPr/>
      </xdr:nvSpPr>
      <xdr:spPr>
        <a:xfrm>
          <a:off x="253535" y="4291218"/>
          <a:ext cx="369159" cy="351836"/>
        </a:xfrm>
        <a:prstGeom prst="flowChartConnec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500">
              <a:solidFill>
                <a:sysClr val="windowText" lastClr="000000"/>
              </a:solidFill>
              <a:latin typeface="Arial" panose="020B0604020202020204" pitchFamily="34" charset="0"/>
              <a:cs typeface="Arial" panose="020B0604020202020204" pitchFamily="34" charset="0"/>
            </a:rPr>
            <a:t>3</a:t>
          </a:r>
        </a:p>
      </xdr:txBody>
    </xdr:sp>
    <xdr:clientData/>
  </xdr:twoCellAnchor>
  <xdr:twoCellAnchor>
    <xdr:from>
      <xdr:col>1</xdr:col>
      <xdr:colOff>129265</xdr:colOff>
      <xdr:row>19</xdr:row>
      <xdr:rowOff>70339</xdr:rowOff>
    </xdr:from>
    <xdr:to>
      <xdr:col>2</xdr:col>
      <xdr:colOff>557792</xdr:colOff>
      <xdr:row>20</xdr:row>
      <xdr:rowOff>70339</xdr:rowOff>
    </xdr:to>
    <xdr:sp macro="" textlink="Analysis!I9">
      <xdr:nvSpPr>
        <xdr:cNvPr id="34" name="TextBox 33">
          <a:extLst>
            <a:ext uri="{FF2B5EF4-FFF2-40B4-BE49-F238E27FC236}">
              <a16:creationId xmlns:a16="http://schemas.microsoft.com/office/drawing/2014/main" id="{054D958B-477A-B8B7-8F91-0D63A3261775}"/>
            </a:ext>
          </a:extLst>
        </xdr:cNvPr>
        <xdr:cNvSpPr txBox="1"/>
      </xdr:nvSpPr>
      <xdr:spPr>
        <a:xfrm>
          <a:off x="738865" y="3508864"/>
          <a:ext cx="1038127"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EBF1252-4BDE-4622-B0D6-AEF21AF03779}" type="TxLink">
            <a:rPr lang="en-US" sz="1100" b="0" i="0" u="none" strike="noStrike">
              <a:solidFill>
                <a:schemeClr val="bg1">
                  <a:lumMod val="95000"/>
                </a:schemeClr>
              </a:solidFill>
              <a:latin typeface="Arial" panose="020B0604020202020204" pitchFamily="34" charset="0"/>
              <a:ea typeface="Calibri"/>
              <a:cs typeface="Arial" panose="020B0604020202020204" pitchFamily="34" charset="0"/>
            </a:rPr>
            <a:pPr/>
            <a:t>Customer33</a:t>
          </a:fld>
          <a:endParaRPr lang="en-IN" sz="110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xdr:col>
      <xdr:colOff>129265</xdr:colOff>
      <xdr:row>23</xdr:row>
      <xdr:rowOff>42708</xdr:rowOff>
    </xdr:from>
    <xdr:to>
      <xdr:col>2</xdr:col>
      <xdr:colOff>557792</xdr:colOff>
      <xdr:row>24</xdr:row>
      <xdr:rowOff>42708</xdr:rowOff>
    </xdr:to>
    <xdr:sp macro="" textlink="Analysis!I10">
      <xdr:nvSpPr>
        <xdr:cNvPr id="39" name="TextBox 38">
          <a:extLst>
            <a:ext uri="{FF2B5EF4-FFF2-40B4-BE49-F238E27FC236}">
              <a16:creationId xmlns:a16="http://schemas.microsoft.com/office/drawing/2014/main" id="{5D681D71-A04D-697F-C5B5-B3A92B2190FF}"/>
            </a:ext>
          </a:extLst>
        </xdr:cNvPr>
        <xdr:cNvSpPr txBox="1"/>
      </xdr:nvSpPr>
      <xdr:spPr>
        <a:xfrm>
          <a:off x="738865" y="4205133"/>
          <a:ext cx="1038127"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427F9D1-715C-4D7A-BF00-E354C82CA418}" type="TxLink">
            <a:rPr lang="en-US" sz="1100" b="0" i="0" u="none" strike="noStrike">
              <a:solidFill>
                <a:schemeClr val="bg1">
                  <a:lumMod val="95000"/>
                </a:schemeClr>
              </a:solidFill>
              <a:latin typeface="Arial" panose="020B0604020202020204" pitchFamily="34" charset="0"/>
              <a:ea typeface="Calibri"/>
              <a:cs typeface="Arial" panose="020B0604020202020204" pitchFamily="34" charset="0"/>
            </a:rPr>
            <a:pPr marL="0" indent="0"/>
            <a:t>Customer26</a:t>
          </a:fld>
          <a:endParaRPr lang="en-IN" sz="1100" b="0" i="0" u="none" strike="noStrike">
            <a:solidFill>
              <a:schemeClr val="bg1">
                <a:lumMod val="95000"/>
              </a:schemeClr>
            </a:solidFill>
            <a:latin typeface="Arial" panose="020B0604020202020204" pitchFamily="34" charset="0"/>
            <a:ea typeface="Calibri"/>
            <a:cs typeface="Arial" panose="020B0604020202020204" pitchFamily="34" charset="0"/>
          </a:endParaRPr>
        </a:p>
      </xdr:txBody>
    </xdr:sp>
    <xdr:clientData/>
  </xdr:twoCellAnchor>
  <xdr:twoCellAnchor>
    <xdr:from>
      <xdr:col>1</xdr:col>
      <xdr:colOff>129265</xdr:colOff>
      <xdr:row>15</xdr:row>
      <xdr:rowOff>97970</xdr:rowOff>
    </xdr:from>
    <xdr:to>
      <xdr:col>2</xdr:col>
      <xdr:colOff>557792</xdr:colOff>
      <xdr:row>16</xdr:row>
      <xdr:rowOff>97970</xdr:rowOff>
    </xdr:to>
    <xdr:sp macro="" textlink="Analysis!I8">
      <xdr:nvSpPr>
        <xdr:cNvPr id="40" name="TextBox 39">
          <a:extLst>
            <a:ext uri="{FF2B5EF4-FFF2-40B4-BE49-F238E27FC236}">
              <a16:creationId xmlns:a16="http://schemas.microsoft.com/office/drawing/2014/main" id="{62F525F3-0CDF-677F-50DA-6B2A44BD15D6}"/>
            </a:ext>
          </a:extLst>
        </xdr:cNvPr>
        <xdr:cNvSpPr txBox="1"/>
      </xdr:nvSpPr>
      <xdr:spPr>
        <a:xfrm>
          <a:off x="738865" y="2812595"/>
          <a:ext cx="1038127"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F3A36E3-3CDD-4C1E-AB50-EB502A37008B}" type="TxLink">
            <a:rPr lang="en-US" sz="1100" b="0" i="0" u="none" strike="noStrike">
              <a:solidFill>
                <a:schemeClr val="bg1">
                  <a:lumMod val="95000"/>
                </a:schemeClr>
              </a:solidFill>
              <a:latin typeface="Arial" panose="020B0604020202020204" pitchFamily="34" charset="0"/>
              <a:ea typeface="Calibri"/>
              <a:cs typeface="Arial" panose="020B0604020202020204" pitchFamily="34" charset="0"/>
            </a:rPr>
            <a:pPr/>
            <a:t>Customer37</a:t>
          </a:fld>
          <a:endParaRPr lang="en-IN" sz="110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xdr:from>
      <xdr:col>1</xdr:col>
      <xdr:colOff>129265</xdr:colOff>
      <xdr:row>16</xdr:row>
      <xdr:rowOff>154322</xdr:rowOff>
    </xdr:from>
    <xdr:to>
      <xdr:col>2</xdr:col>
      <xdr:colOff>557792</xdr:colOff>
      <xdr:row>18</xdr:row>
      <xdr:rowOff>49667</xdr:rowOff>
    </xdr:to>
    <xdr:sp macro="" textlink="Analysis!J8">
      <xdr:nvSpPr>
        <xdr:cNvPr id="41" name="TextBox 40">
          <a:extLst>
            <a:ext uri="{FF2B5EF4-FFF2-40B4-BE49-F238E27FC236}">
              <a16:creationId xmlns:a16="http://schemas.microsoft.com/office/drawing/2014/main" id="{2D174DC7-18C4-E6A6-64BE-F81C4B843F19}"/>
            </a:ext>
          </a:extLst>
        </xdr:cNvPr>
        <xdr:cNvSpPr txBox="1"/>
      </xdr:nvSpPr>
      <xdr:spPr>
        <a:xfrm>
          <a:off x="738865" y="3049922"/>
          <a:ext cx="1038127" cy="257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A86AA06F-E44B-42D0-9A25-BD984EAEA942}" type="TxLink">
            <a:rPr lang="en-US" sz="1200" b="0" i="0" u="none" strike="noStrike">
              <a:solidFill>
                <a:srgbClr val="00FF00"/>
              </a:solidFill>
              <a:latin typeface="Calibri"/>
              <a:ea typeface="Calibri"/>
              <a:cs typeface="Calibri"/>
            </a:rPr>
            <a:pPr marL="0" indent="0"/>
            <a:t>₹ 32,53,009</a:t>
          </a:fld>
          <a:endParaRPr lang="en-IN" sz="1200" b="0" i="0" u="none" strike="noStrike">
            <a:solidFill>
              <a:srgbClr val="00FF00"/>
            </a:solidFill>
            <a:latin typeface="Calibri"/>
            <a:ea typeface="Calibri"/>
            <a:cs typeface="Calibri"/>
          </a:endParaRPr>
        </a:p>
      </xdr:txBody>
    </xdr:sp>
    <xdr:clientData/>
  </xdr:twoCellAnchor>
  <xdr:twoCellAnchor>
    <xdr:from>
      <xdr:col>1</xdr:col>
      <xdr:colOff>129265</xdr:colOff>
      <xdr:row>20</xdr:row>
      <xdr:rowOff>126691</xdr:rowOff>
    </xdr:from>
    <xdr:to>
      <xdr:col>2</xdr:col>
      <xdr:colOff>557792</xdr:colOff>
      <xdr:row>22</xdr:row>
      <xdr:rowOff>22036</xdr:rowOff>
    </xdr:to>
    <xdr:sp macro="" textlink="Analysis!J9">
      <xdr:nvSpPr>
        <xdr:cNvPr id="42" name="TextBox 41">
          <a:extLst>
            <a:ext uri="{FF2B5EF4-FFF2-40B4-BE49-F238E27FC236}">
              <a16:creationId xmlns:a16="http://schemas.microsoft.com/office/drawing/2014/main" id="{C9922FA5-E541-62B5-8EE4-47B69EEA9E0C}"/>
            </a:ext>
          </a:extLst>
        </xdr:cNvPr>
        <xdr:cNvSpPr txBox="1"/>
      </xdr:nvSpPr>
      <xdr:spPr>
        <a:xfrm>
          <a:off x="738865" y="3746191"/>
          <a:ext cx="1038127" cy="257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D9C93B3-FF43-4A62-A1B3-8E685AE94285}" type="TxLink">
            <a:rPr lang="en-US" sz="1200" b="0" i="0" u="none" strike="noStrike">
              <a:solidFill>
                <a:srgbClr val="00FF00"/>
              </a:solidFill>
              <a:latin typeface="Calibri"/>
              <a:ea typeface="Calibri"/>
              <a:cs typeface="Calibri"/>
            </a:rPr>
            <a:pPr marL="0" indent="0"/>
            <a:t>₹ 27,52,420</a:t>
          </a:fld>
          <a:endParaRPr lang="en-IN" sz="1200" b="0" i="0" u="none" strike="noStrike">
            <a:solidFill>
              <a:srgbClr val="00FF00"/>
            </a:solidFill>
            <a:latin typeface="Calibri"/>
            <a:ea typeface="Calibri"/>
            <a:cs typeface="Calibri"/>
          </a:endParaRPr>
        </a:p>
      </xdr:txBody>
    </xdr:sp>
    <xdr:clientData/>
  </xdr:twoCellAnchor>
  <xdr:twoCellAnchor>
    <xdr:from>
      <xdr:col>1</xdr:col>
      <xdr:colOff>131506</xdr:colOff>
      <xdr:row>24</xdr:row>
      <xdr:rowOff>99061</xdr:rowOff>
    </xdr:from>
    <xdr:to>
      <xdr:col>2</xdr:col>
      <xdr:colOff>555550</xdr:colOff>
      <xdr:row>25</xdr:row>
      <xdr:rowOff>175381</xdr:rowOff>
    </xdr:to>
    <xdr:sp macro="" textlink="Analysis!J10">
      <xdr:nvSpPr>
        <xdr:cNvPr id="43" name="TextBox 42">
          <a:extLst>
            <a:ext uri="{FF2B5EF4-FFF2-40B4-BE49-F238E27FC236}">
              <a16:creationId xmlns:a16="http://schemas.microsoft.com/office/drawing/2014/main" id="{FA20D334-BBC8-AA39-2B6B-70408B5E13FC}"/>
            </a:ext>
          </a:extLst>
        </xdr:cNvPr>
        <xdr:cNvSpPr txBox="1"/>
      </xdr:nvSpPr>
      <xdr:spPr>
        <a:xfrm>
          <a:off x="741106" y="4442461"/>
          <a:ext cx="1033644" cy="257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A64C1D3-DC32-4B38-A701-D7ADA9B7C696}" type="TxLink">
            <a:rPr lang="en-US" sz="1200" b="0" i="0" u="none" strike="noStrike">
              <a:solidFill>
                <a:srgbClr val="00FF00"/>
              </a:solidFill>
              <a:latin typeface="Calibri"/>
              <a:ea typeface="Calibri"/>
              <a:cs typeface="Calibri"/>
            </a:rPr>
            <a:pPr marL="0" indent="0"/>
            <a:t>₹ 20,57,621</a:t>
          </a:fld>
          <a:endParaRPr lang="en-IN" sz="1200" b="0" i="0" u="none" strike="noStrike">
            <a:solidFill>
              <a:srgbClr val="00FF00"/>
            </a:solidFill>
            <a:latin typeface="Calibri"/>
            <a:ea typeface="Calibri"/>
            <a:cs typeface="Calibri"/>
          </a:endParaRPr>
        </a:p>
      </xdr:txBody>
    </xdr:sp>
    <xdr:clientData/>
  </xdr:twoCellAnchor>
  <xdr:twoCellAnchor editAs="oneCell">
    <xdr:from>
      <xdr:col>9</xdr:col>
      <xdr:colOff>571500</xdr:colOff>
      <xdr:row>5</xdr:row>
      <xdr:rowOff>28575</xdr:rowOff>
    </xdr:from>
    <xdr:to>
      <xdr:col>12</xdr:col>
      <xdr:colOff>563700</xdr:colOff>
      <xdr:row>17</xdr:row>
      <xdr:rowOff>93075</xdr:rowOff>
    </xdr:to>
    <mc:AlternateContent xmlns:mc="http://schemas.openxmlformats.org/markup-compatibility/2006" xmlns:a14="http://schemas.microsoft.com/office/drawing/2010/main">
      <mc:Choice Requires="a14">
        <xdr:graphicFrame macro="">
          <xdr:nvGraphicFramePr>
            <xdr:cNvPr id="48" name="States">
              <a:extLst>
                <a:ext uri="{FF2B5EF4-FFF2-40B4-BE49-F238E27FC236}">
                  <a16:creationId xmlns:a16="http://schemas.microsoft.com/office/drawing/2014/main" id="{055955F3-AC82-47C5-8424-6AAEE182F00F}"/>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6057900" y="933450"/>
              <a:ext cx="1821000" cy="223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342900</xdr:colOff>
      <xdr:row>0</xdr:row>
      <xdr:rowOff>161925</xdr:rowOff>
    </xdr:from>
    <xdr:to>
      <xdr:col>12</xdr:col>
      <xdr:colOff>418484</xdr:colOff>
      <xdr:row>4</xdr:row>
      <xdr:rowOff>63844</xdr:rowOff>
    </xdr:to>
    <xdr:sp macro="" textlink="">
      <xdr:nvSpPr>
        <xdr:cNvPr id="11" name="Rectangle 10">
          <a:extLst>
            <a:ext uri="{FF2B5EF4-FFF2-40B4-BE49-F238E27FC236}">
              <a16:creationId xmlns:a16="http://schemas.microsoft.com/office/drawing/2014/main" id="{4DB11A34-5039-4497-B979-A619A3C8CE15}"/>
            </a:ext>
          </a:extLst>
        </xdr:cNvPr>
        <xdr:cNvSpPr/>
      </xdr:nvSpPr>
      <xdr:spPr>
        <a:xfrm>
          <a:off x="342900" y="161925"/>
          <a:ext cx="7390784" cy="62581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US" sz="2500">
              <a:ln w="0"/>
              <a:solidFill>
                <a:srgbClr val="FFFF00"/>
              </a:solidFill>
              <a:effectLst>
                <a:outerShdw blurRad="38100" dist="19050" dir="2700000" algn="tl" rotWithShape="0">
                  <a:schemeClr val="dk1">
                    <a:alpha val="40000"/>
                  </a:schemeClr>
                </a:outerShdw>
              </a:effectLst>
              <a:latin typeface="Arial" panose="020B0604020202020204" pitchFamily="34" charset="0"/>
              <a:ea typeface="Cascadia Code SemiBold" panose="020B0609020000020004" pitchFamily="49" charset="0"/>
              <a:cs typeface="Arial" panose="020B0604020202020204" pitchFamily="34" charset="0"/>
            </a:rPr>
            <a:t>FOSECO</a:t>
          </a:r>
          <a:r>
            <a:rPr lang="en-US" sz="2500" baseline="0">
              <a:ln w="0"/>
              <a:solidFill>
                <a:srgbClr val="FFFF00"/>
              </a:solidFill>
              <a:effectLst>
                <a:outerShdw blurRad="38100" dist="19050" dir="2700000" algn="tl" rotWithShape="0">
                  <a:schemeClr val="dk1">
                    <a:alpha val="40000"/>
                  </a:schemeClr>
                </a:outerShdw>
              </a:effectLst>
              <a:latin typeface="Arial" panose="020B0604020202020204" pitchFamily="34" charset="0"/>
              <a:ea typeface="Cascadia Code SemiBold" panose="020B0609020000020004" pitchFamily="49" charset="0"/>
              <a:cs typeface="Arial" panose="020B0604020202020204" pitchFamily="34" charset="0"/>
            </a:rPr>
            <a:t> SALES (Aldan Industrial Products)</a:t>
          </a:r>
          <a:r>
            <a:rPr lang="en-US" sz="2500">
              <a:ln w="0"/>
              <a:solidFill>
                <a:srgbClr val="FFFF00"/>
              </a:solidFill>
              <a:effectLst>
                <a:outerShdw blurRad="38100" dist="19050" dir="2700000" algn="tl" rotWithShape="0">
                  <a:schemeClr val="dk1">
                    <a:alpha val="40000"/>
                  </a:schemeClr>
                </a:outerShdw>
              </a:effectLst>
              <a:latin typeface="Arial" panose="020B0604020202020204" pitchFamily="34" charset="0"/>
              <a:ea typeface="Cascadia Code SemiBold" panose="020B0609020000020004" pitchFamily="49" charset="0"/>
              <a:cs typeface="Arial" panose="020B0604020202020204" pitchFamily="34" charset="0"/>
            </a:rPr>
            <a:t> </a:t>
          </a:r>
          <a:endParaRPr lang="en-IN" sz="2500">
            <a:ln w="0"/>
            <a:solidFill>
              <a:srgbClr val="FFFF00"/>
            </a:solidFill>
            <a:effectLst>
              <a:outerShdw blurRad="38100" dist="19050" dir="2700000" algn="tl" rotWithShape="0">
                <a:schemeClr val="dk1">
                  <a:alpha val="40000"/>
                </a:schemeClr>
              </a:outerShdw>
            </a:effectLst>
            <a:latin typeface="Arial" panose="020B0604020202020204" pitchFamily="34" charset="0"/>
            <a:ea typeface="Cascadia Code SemiBold" panose="020B0609020000020004" pitchFamily="49"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ustom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noj.G" refreshedDate="45559.945583680557" createdVersion="8" refreshedVersion="8" minRefreshableVersion="3" recordCount="832" xr:uid="{A5D559BE-865B-449E-BA86-0902A7BC4931}">
  <cacheSource type="worksheet">
    <worksheetSource name="Table7"/>
  </cacheSource>
  <cacheFields count="10">
    <cacheField name="Date" numFmtId="14">
      <sharedItems containsSemiMixedTypes="0" containsNonDate="0" containsDate="1" containsString="0" minDate="2023-01-01T00:00:00" maxDate="2024-01-01T00:00:00"/>
    </cacheField>
    <cacheField name="Customer Name" numFmtId="0">
      <sharedItems count="40">
        <s v="Customer29"/>
        <s v="Customer33"/>
        <s v="Customer35"/>
        <s v="Customer38"/>
        <s v="Customer05"/>
        <s v="Customer39"/>
        <s v="Customer03"/>
        <s v="Customer31"/>
        <s v="Customer37"/>
        <s v="Customer34"/>
        <s v="Customer20"/>
        <s v="Customer18"/>
        <s v="Customer09"/>
        <s v="Customer32"/>
        <s v="Customer26"/>
        <s v="Customer06"/>
        <s v="Customer01"/>
        <s v="Customer16"/>
        <s v="Customer36"/>
        <s v="Customer19"/>
        <s v="Customer21"/>
        <s v="Customer11"/>
        <s v="Customer17"/>
        <s v="Customer14"/>
        <s v="Customer08"/>
        <s v="Customer24"/>
        <s v="Customer25"/>
        <s v="Customer27"/>
        <s v="Customer15"/>
        <s v="Customer30"/>
        <s v="Customer22"/>
        <s v="Customer04"/>
        <s v="Customer12"/>
        <s v="Customer02"/>
        <s v="Customer23"/>
        <s v="Customer28"/>
        <s v="Customer10"/>
        <s v="Customer07"/>
        <s v="Customer13"/>
        <s v="Customer40"/>
      </sharedItems>
    </cacheField>
    <cacheField name="Products" numFmtId="0">
      <sharedItems count="44">
        <s v="Product22"/>
        <s v="Product24"/>
        <s v="Product10"/>
        <s v="Product13"/>
        <s v="Product15"/>
        <s v="Product33"/>
        <s v="Product38"/>
        <s v="Product04"/>
        <s v="Product14"/>
        <s v="Product43"/>
        <s v="Product12"/>
        <s v="Product29"/>
        <s v="Product35"/>
        <s v="Product32"/>
        <s v="Product19"/>
        <s v="Product03"/>
        <s v="Product07"/>
        <s v="Product25"/>
        <s v="Product31"/>
        <s v="Product40"/>
        <s v="Product02"/>
        <s v="Product34"/>
        <s v="Product11"/>
        <s v="Product37"/>
        <s v="Product42"/>
        <s v="Product16"/>
        <s v="Product08"/>
        <s v="Product23"/>
        <s v="Product44"/>
        <s v="Product20"/>
        <s v="Product21"/>
        <s v="Product01"/>
        <s v="Product30"/>
        <s v="Product17"/>
        <s v="Product06"/>
        <s v="Product05"/>
        <s v="Product27"/>
        <s v="Product28"/>
        <s v="Product41"/>
        <s v="Product18"/>
        <s v="Product39"/>
        <s v="Product09"/>
        <s v="Product26"/>
        <s v="Product36"/>
      </sharedItems>
    </cacheField>
    <cacheField name="Unit Price (₹)" numFmtId="164">
      <sharedItems containsSemiMixedTypes="0" containsString="0" containsNumber="1" minValue="550.20000000000005" maxValue="14700"/>
    </cacheField>
    <cacheField name="Quantity" numFmtId="0">
      <sharedItems containsSemiMixedTypes="0" containsString="0" containsNumber="1" containsInteger="1" minValue="1" maxValue="95"/>
    </cacheField>
    <cacheField name="Actual" numFmtId="164">
      <sharedItems containsSemiMixedTypes="0" containsString="0" containsNumber="1" minValue="550.20000000000005" maxValue="1396500"/>
    </cacheField>
    <cacheField name="States" numFmtId="0">
      <sharedItems count="15">
        <s v="Maharashtra"/>
        <s v="Karnataka"/>
        <s v="Gujarat"/>
        <s v="Andhra Pradesh"/>
        <s v="Telangana"/>
        <s v="Tamil Nadu"/>
        <s v="Madhya Pradesh"/>
        <s v="Kerala"/>
        <s v="Goa" u="1"/>
        <s v="Maharastra" u="1"/>
        <s v="Andra Pradesh" u="1"/>
        <s v="Gujurat" u="1"/>
        <s v="Uttar Pradesh" u="1"/>
        <s v="West Bengal" u="1"/>
        <s v="Assam" u="1"/>
      </sharedItems>
    </cacheField>
    <cacheField name="Region" numFmtId="0">
      <sharedItems count="7">
        <s v="West"/>
        <s v="South"/>
        <s v="Central"/>
        <s v="North" u="1"/>
        <s v="East" u="1"/>
        <s v="Western" u="1"/>
        <s v="North East" u="1"/>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660019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3-01-01T00:00:00"/>
    <x v="0"/>
    <x v="0"/>
    <n v="10462.200000000001"/>
    <n v="1"/>
    <n v="10462.200000000001"/>
    <x v="0"/>
    <x v="0"/>
    <x v="0"/>
    <x v="0"/>
  </r>
  <r>
    <d v="2023-01-01T00:00:00"/>
    <x v="1"/>
    <x v="1"/>
    <n v="1098.72"/>
    <n v="9"/>
    <n v="9888.48"/>
    <x v="1"/>
    <x v="0"/>
    <x v="0"/>
    <x v="0"/>
  </r>
  <r>
    <d v="2023-01-02T00:00:00"/>
    <x v="2"/>
    <x v="2"/>
    <n v="11499"/>
    <n v="7"/>
    <n v="80493"/>
    <x v="0"/>
    <x v="0"/>
    <x v="0"/>
    <x v="0"/>
  </r>
  <r>
    <d v="2023-01-02T00:00:00"/>
    <x v="3"/>
    <x v="3"/>
    <n v="8545.6"/>
    <n v="6"/>
    <n v="51273.600000000006"/>
    <x v="2"/>
    <x v="0"/>
    <x v="0"/>
    <x v="0"/>
  </r>
  <r>
    <d v="2023-01-02T00:00:00"/>
    <x v="4"/>
    <x v="4"/>
    <n v="1100.4000000000001"/>
    <n v="2"/>
    <n v="2200.8000000000002"/>
    <x v="2"/>
    <x v="0"/>
    <x v="0"/>
    <x v="0"/>
  </r>
  <r>
    <d v="2023-01-02T00:00:00"/>
    <x v="5"/>
    <x v="4"/>
    <n v="1100.4000000000001"/>
    <n v="25"/>
    <n v="27510.000000000004"/>
    <x v="3"/>
    <x v="1"/>
    <x v="0"/>
    <x v="0"/>
  </r>
  <r>
    <d v="2023-01-02T00:00:00"/>
    <x v="6"/>
    <x v="5"/>
    <n v="837.9"/>
    <n v="1"/>
    <n v="837.9"/>
    <x v="0"/>
    <x v="0"/>
    <x v="0"/>
    <x v="0"/>
  </r>
  <r>
    <d v="2023-01-02T00:00:00"/>
    <x v="7"/>
    <x v="6"/>
    <n v="559.44000000000005"/>
    <n v="15"/>
    <n v="8391.6"/>
    <x v="2"/>
    <x v="0"/>
    <x v="0"/>
    <x v="0"/>
  </r>
  <r>
    <d v="2023-01-03T00:00:00"/>
    <x v="8"/>
    <x v="7"/>
    <n v="3418.8"/>
    <n v="86"/>
    <n v="294016.8"/>
    <x v="1"/>
    <x v="1"/>
    <x v="0"/>
    <x v="0"/>
  </r>
  <r>
    <d v="2023-01-03T00:00:00"/>
    <x v="9"/>
    <x v="8"/>
    <n v="10270.4"/>
    <n v="21"/>
    <n v="215678.4"/>
    <x v="2"/>
    <x v="0"/>
    <x v="0"/>
    <x v="0"/>
  </r>
  <r>
    <d v="2023-01-03T00:00:00"/>
    <x v="10"/>
    <x v="6"/>
    <n v="559.44000000000005"/>
    <n v="31"/>
    <n v="17342.640000000003"/>
    <x v="4"/>
    <x v="1"/>
    <x v="0"/>
    <x v="0"/>
  </r>
  <r>
    <d v="2023-01-03T00:00:00"/>
    <x v="11"/>
    <x v="9"/>
    <n v="581.55999999999995"/>
    <n v="9"/>
    <n v="5234.0399999999991"/>
    <x v="1"/>
    <x v="0"/>
    <x v="0"/>
    <x v="0"/>
  </r>
  <r>
    <d v="2023-01-04T00:00:00"/>
    <x v="12"/>
    <x v="10"/>
    <n v="6591.9"/>
    <n v="8"/>
    <n v="52735.199999999997"/>
    <x v="4"/>
    <x v="1"/>
    <x v="0"/>
    <x v="0"/>
  </r>
  <r>
    <d v="2023-01-04T00:00:00"/>
    <x v="13"/>
    <x v="11"/>
    <n v="1285.5999999999999"/>
    <n v="1"/>
    <n v="1285.5999999999999"/>
    <x v="5"/>
    <x v="1"/>
    <x v="0"/>
    <x v="0"/>
  </r>
  <r>
    <d v="2023-01-04T00:00:00"/>
    <x v="14"/>
    <x v="12"/>
    <n v="567"/>
    <n v="12"/>
    <n v="6804"/>
    <x v="2"/>
    <x v="0"/>
    <x v="0"/>
    <x v="0"/>
  </r>
  <r>
    <d v="2023-01-06T00:00:00"/>
    <x v="15"/>
    <x v="13"/>
    <n v="822.36"/>
    <n v="9"/>
    <n v="7401.24"/>
    <x v="5"/>
    <x v="1"/>
    <x v="0"/>
    <x v="0"/>
  </r>
  <r>
    <d v="2023-01-08T00:00:00"/>
    <x v="12"/>
    <x v="14"/>
    <n v="14700"/>
    <n v="14"/>
    <n v="205800"/>
    <x v="4"/>
    <x v="1"/>
    <x v="0"/>
    <x v="1"/>
  </r>
  <r>
    <d v="2023-01-09T00:00:00"/>
    <x v="10"/>
    <x v="15"/>
    <n v="5665.8"/>
    <n v="8"/>
    <n v="45326.400000000001"/>
    <x v="4"/>
    <x v="1"/>
    <x v="0"/>
    <x v="1"/>
  </r>
  <r>
    <d v="2023-01-09T00:00:00"/>
    <x v="16"/>
    <x v="16"/>
    <n v="3341.1"/>
    <n v="26"/>
    <n v="86868.599999999991"/>
    <x v="5"/>
    <x v="1"/>
    <x v="0"/>
    <x v="1"/>
  </r>
  <r>
    <d v="2023-01-09T00:00:00"/>
    <x v="9"/>
    <x v="17"/>
    <n v="934.11"/>
    <n v="4"/>
    <n v="3736.44"/>
    <x v="2"/>
    <x v="0"/>
    <x v="0"/>
    <x v="1"/>
  </r>
  <r>
    <d v="2023-01-09T00:00:00"/>
    <x v="4"/>
    <x v="18"/>
    <n v="729.12"/>
    <n v="1"/>
    <n v="729.12"/>
    <x v="2"/>
    <x v="0"/>
    <x v="0"/>
    <x v="1"/>
  </r>
  <r>
    <d v="2023-01-09T00:00:00"/>
    <x v="17"/>
    <x v="18"/>
    <n v="729.12"/>
    <n v="29"/>
    <n v="21144.48"/>
    <x v="4"/>
    <x v="1"/>
    <x v="0"/>
    <x v="1"/>
  </r>
  <r>
    <d v="2023-01-09T00:00:00"/>
    <x v="18"/>
    <x v="13"/>
    <n v="822.36"/>
    <n v="12"/>
    <n v="9868.32"/>
    <x v="5"/>
    <x v="1"/>
    <x v="0"/>
    <x v="1"/>
  </r>
  <r>
    <d v="2023-01-09T00:00:00"/>
    <x v="19"/>
    <x v="19"/>
    <n v="806.4"/>
    <n v="28"/>
    <n v="22579.200000000001"/>
    <x v="6"/>
    <x v="2"/>
    <x v="0"/>
    <x v="1"/>
  </r>
  <r>
    <d v="2023-01-10T00:00:00"/>
    <x v="6"/>
    <x v="20"/>
    <n v="9996"/>
    <n v="24"/>
    <n v="239904"/>
    <x v="0"/>
    <x v="0"/>
    <x v="0"/>
    <x v="1"/>
  </r>
  <r>
    <d v="2023-01-10T00:00:00"/>
    <x v="20"/>
    <x v="21"/>
    <n v="934.1"/>
    <n v="14"/>
    <n v="13077.4"/>
    <x v="3"/>
    <x v="1"/>
    <x v="0"/>
    <x v="1"/>
  </r>
  <r>
    <d v="2023-01-10T00:00:00"/>
    <x v="18"/>
    <x v="12"/>
    <n v="567"/>
    <n v="9"/>
    <n v="5103"/>
    <x v="5"/>
    <x v="1"/>
    <x v="0"/>
    <x v="1"/>
  </r>
  <r>
    <d v="2023-01-11T00:00:00"/>
    <x v="9"/>
    <x v="22"/>
    <n v="3388"/>
    <n v="14"/>
    <n v="47432"/>
    <x v="2"/>
    <x v="0"/>
    <x v="0"/>
    <x v="1"/>
  </r>
  <r>
    <d v="2023-01-11T00:00:00"/>
    <x v="21"/>
    <x v="8"/>
    <n v="10270.4"/>
    <n v="4"/>
    <n v="41081.599999999999"/>
    <x v="7"/>
    <x v="1"/>
    <x v="0"/>
    <x v="1"/>
  </r>
  <r>
    <d v="2023-01-11T00:00:00"/>
    <x v="10"/>
    <x v="13"/>
    <n v="822.36"/>
    <n v="2"/>
    <n v="1644.72"/>
    <x v="4"/>
    <x v="1"/>
    <x v="0"/>
    <x v="1"/>
  </r>
  <r>
    <d v="2023-01-11T00:00:00"/>
    <x v="6"/>
    <x v="23"/>
    <n v="600.32000000000005"/>
    <n v="3"/>
    <n v="1800.96"/>
    <x v="0"/>
    <x v="0"/>
    <x v="0"/>
    <x v="1"/>
  </r>
  <r>
    <d v="2023-01-11T00:00:00"/>
    <x v="22"/>
    <x v="24"/>
    <n v="1134"/>
    <n v="4"/>
    <n v="4536"/>
    <x v="7"/>
    <x v="1"/>
    <x v="0"/>
    <x v="1"/>
  </r>
  <r>
    <d v="2023-01-12T00:00:00"/>
    <x v="4"/>
    <x v="24"/>
    <n v="1134"/>
    <n v="10"/>
    <n v="11340"/>
    <x v="2"/>
    <x v="0"/>
    <x v="0"/>
    <x v="1"/>
  </r>
  <r>
    <d v="2023-01-13T00:00:00"/>
    <x v="7"/>
    <x v="25"/>
    <n v="1164.8"/>
    <n v="15"/>
    <n v="17472"/>
    <x v="2"/>
    <x v="0"/>
    <x v="0"/>
    <x v="1"/>
  </r>
  <r>
    <d v="2023-01-13T00:00:00"/>
    <x v="15"/>
    <x v="14"/>
    <n v="14700"/>
    <n v="6"/>
    <n v="88200"/>
    <x v="5"/>
    <x v="1"/>
    <x v="0"/>
    <x v="1"/>
  </r>
  <r>
    <d v="2023-01-14T00:00:00"/>
    <x v="3"/>
    <x v="22"/>
    <n v="3388"/>
    <n v="14"/>
    <n v="47432"/>
    <x v="2"/>
    <x v="0"/>
    <x v="0"/>
    <x v="1"/>
  </r>
  <r>
    <d v="2023-01-15T00:00:00"/>
    <x v="23"/>
    <x v="16"/>
    <n v="3341.1"/>
    <n v="15"/>
    <n v="50116.5"/>
    <x v="6"/>
    <x v="2"/>
    <x v="0"/>
    <x v="2"/>
  </r>
  <r>
    <d v="2023-01-15T00:00:00"/>
    <x v="10"/>
    <x v="0"/>
    <n v="10462.200000000001"/>
    <n v="10"/>
    <n v="104622"/>
    <x v="4"/>
    <x v="1"/>
    <x v="0"/>
    <x v="2"/>
  </r>
  <r>
    <d v="2023-01-16T00:00:00"/>
    <x v="13"/>
    <x v="8"/>
    <n v="10270.4"/>
    <n v="11"/>
    <n v="112974.39999999999"/>
    <x v="5"/>
    <x v="1"/>
    <x v="0"/>
    <x v="2"/>
  </r>
  <r>
    <d v="2023-01-17T00:00:00"/>
    <x v="24"/>
    <x v="19"/>
    <n v="806.4"/>
    <n v="4"/>
    <n v="3225.6"/>
    <x v="4"/>
    <x v="1"/>
    <x v="0"/>
    <x v="2"/>
  </r>
  <r>
    <d v="2023-01-18T00:00:00"/>
    <x v="15"/>
    <x v="26"/>
    <n v="6623.4"/>
    <n v="9"/>
    <n v="59610.6"/>
    <x v="5"/>
    <x v="1"/>
    <x v="0"/>
    <x v="2"/>
  </r>
  <r>
    <d v="2023-01-18T00:00:00"/>
    <x v="19"/>
    <x v="27"/>
    <n v="1046.22"/>
    <n v="3"/>
    <n v="3138.66"/>
    <x v="6"/>
    <x v="2"/>
    <x v="0"/>
    <x v="2"/>
  </r>
  <r>
    <d v="2023-01-18T00:00:00"/>
    <x v="25"/>
    <x v="28"/>
    <n v="574.55999999999995"/>
    <n v="13"/>
    <n v="7469.2799999999988"/>
    <x v="0"/>
    <x v="0"/>
    <x v="0"/>
    <x v="2"/>
  </r>
  <r>
    <d v="2023-01-19T00:00:00"/>
    <x v="10"/>
    <x v="12"/>
    <n v="567"/>
    <n v="6"/>
    <n v="3402"/>
    <x v="4"/>
    <x v="1"/>
    <x v="0"/>
    <x v="2"/>
  </r>
  <r>
    <d v="2023-01-20T00:00:00"/>
    <x v="26"/>
    <x v="8"/>
    <n v="10270.4"/>
    <n v="7"/>
    <n v="71892.800000000003"/>
    <x v="3"/>
    <x v="1"/>
    <x v="0"/>
    <x v="2"/>
  </r>
  <r>
    <d v="2023-01-20T00:00:00"/>
    <x v="2"/>
    <x v="29"/>
    <n v="5337.5"/>
    <n v="4"/>
    <n v="21350"/>
    <x v="0"/>
    <x v="0"/>
    <x v="0"/>
    <x v="2"/>
  </r>
  <r>
    <d v="2023-01-20T00:00:00"/>
    <x v="11"/>
    <x v="30"/>
    <n v="11377.8"/>
    <n v="2"/>
    <n v="22755.599999999999"/>
    <x v="1"/>
    <x v="0"/>
    <x v="0"/>
    <x v="2"/>
  </r>
  <r>
    <d v="2023-01-20T00:00:00"/>
    <x v="12"/>
    <x v="21"/>
    <n v="934.1"/>
    <n v="4"/>
    <n v="3736.4"/>
    <x v="4"/>
    <x v="1"/>
    <x v="0"/>
    <x v="2"/>
  </r>
  <r>
    <d v="2023-01-21T00:00:00"/>
    <x v="0"/>
    <x v="15"/>
    <n v="5665.8"/>
    <n v="9"/>
    <n v="50992.200000000004"/>
    <x v="0"/>
    <x v="0"/>
    <x v="0"/>
    <x v="2"/>
  </r>
  <r>
    <d v="2023-01-21T00:00:00"/>
    <x v="18"/>
    <x v="7"/>
    <n v="3418.8"/>
    <n v="15"/>
    <n v="51282"/>
    <x v="5"/>
    <x v="1"/>
    <x v="0"/>
    <x v="2"/>
  </r>
  <r>
    <d v="2023-01-21T00:00:00"/>
    <x v="3"/>
    <x v="24"/>
    <n v="1134"/>
    <n v="6"/>
    <n v="6804"/>
    <x v="2"/>
    <x v="0"/>
    <x v="0"/>
    <x v="2"/>
  </r>
  <r>
    <d v="2023-01-22T00:00:00"/>
    <x v="27"/>
    <x v="31"/>
    <n v="7271.6"/>
    <n v="6"/>
    <n v="43629.600000000006"/>
    <x v="0"/>
    <x v="0"/>
    <x v="0"/>
    <x v="3"/>
  </r>
  <r>
    <d v="2023-01-23T00:00:00"/>
    <x v="21"/>
    <x v="20"/>
    <n v="9996"/>
    <n v="5"/>
    <n v="49980"/>
    <x v="7"/>
    <x v="1"/>
    <x v="0"/>
    <x v="3"/>
  </r>
  <r>
    <d v="2023-01-23T00:00:00"/>
    <x v="11"/>
    <x v="26"/>
    <n v="6623.4"/>
    <n v="17"/>
    <n v="112597.79999999999"/>
    <x v="1"/>
    <x v="0"/>
    <x v="0"/>
    <x v="3"/>
  </r>
  <r>
    <d v="2023-01-23T00:00:00"/>
    <x v="19"/>
    <x v="24"/>
    <n v="1134"/>
    <n v="8"/>
    <n v="9072"/>
    <x v="6"/>
    <x v="2"/>
    <x v="0"/>
    <x v="3"/>
  </r>
  <r>
    <d v="2023-01-24T00:00:00"/>
    <x v="14"/>
    <x v="32"/>
    <n v="2602.39"/>
    <n v="15"/>
    <n v="39035.85"/>
    <x v="2"/>
    <x v="0"/>
    <x v="0"/>
    <x v="3"/>
  </r>
  <r>
    <d v="2023-01-25T00:00:00"/>
    <x v="20"/>
    <x v="33"/>
    <n v="10974.6"/>
    <n v="14"/>
    <n v="153644.4"/>
    <x v="3"/>
    <x v="1"/>
    <x v="0"/>
    <x v="3"/>
  </r>
  <r>
    <d v="2023-01-25T00:00:00"/>
    <x v="16"/>
    <x v="18"/>
    <n v="729.12"/>
    <n v="14"/>
    <n v="10207.68"/>
    <x v="5"/>
    <x v="1"/>
    <x v="0"/>
    <x v="3"/>
  </r>
  <r>
    <d v="2023-01-25T00:00:00"/>
    <x v="24"/>
    <x v="21"/>
    <n v="934.1"/>
    <n v="6"/>
    <n v="5604.6"/>
    <x v="4"/>
    <x v="1"/>
    <x v="0"/>
    <x v="3"/>
  </r>
  <r>
    <d v="2023-01-25T00:00:00"/>
    <x v="7"/>
    <x v="12"/>
    <n v="567"/>
    <n v="7"/>
    <n v="3969"/>
    <x v="2"/>
    <x v="0"/>
    <x v="0"/>
    <x v="3"/>
  </r>
  <r>
    <d v="2023-01-26T00:00:00"/>
    <x v="9"/>
    <x v="31"/>
    <n v="7271.6"/>
    <n v="7"/>
    <n v="50901.200000000004"/>
    <x v="2"/>
    <x v="0"/>
    <x v="0"/>
    <x v="3"/>
  </r>
  <r>
    <d v="2023-01-26T00:00:00"/>
    <x v="22"/>
    <x v="34"/>
    <n v="5985"/>
    <n v="7"/>
    <n v="41895"/>
    <x v="7"/>
    <x v="1"/>
    <x v="0"/>
    <x v="3"/>
  </r>
  <r>
    <d v="2023-01-26T00:00:00"/>
    <x v="11"/>
    <x v="2"/>
    <n v="11499"/>
    <n v="1"/>
    <n v="11499"/>
    <x v="1"/>
    <x v="0"/>
    <x v="0"/>
    <x v="3"/>
  </r>
  <r>
    <d v="2023-01-26T00:00:00"/>
    <x v="7"/>
    <x v="1"/>
    <n v="1098.72"/>
    <n v="29"/>
    <n v="31862.880000000001"/>
    <x v="2"/>
    <x v="0"/>
    <x v="0"/>
    <x v="3"/>
  </r>
  <r>
    <d v="2023-01-26T00:00:00"/>
    <x v="15"/>
    <x v="28"/>
    <n v="574.55999999999995"/>
    <n v="9"/>
    <n v="5171.0399999999991"/>
    <x v="5"/>
    <x v="1"/>
    <x v="0"/>
    <x v="3"/>
  </r>
  <r>
    <d v="2023-01-27T00:00:00"/>
    <x v="17"/>
    <x v="35"/>
    <n v="10892.7"/>
    <n v="37"/>
    <n v="403029.9"/>
    <x v="4"/>
    <x v="1"/>
    <x v="0"/>
    <x v="3"/>
  </r>
  <r>
    <d v="2023-01-27T00:00:00"/>
    <x v="26"/>
    <x v="14"/>
    <n v="14700"/>
    <n v="21"/>
    <n v="308700"/>
    <x v="3"/>
    <x v="1"/>
    <x v="0"/>
    <x v="3"/>
  </r>
  <r>
    <d v="2023-01-27T00:00:00"/>
    <x v="24"/>
    <x v="13"/>
    <n v="822.36"/>
    <n v="3"/>
    <n v="2467.08"/>
    <x v="4"/>
    <x v="1"/>
    <x v="0"/>
    <x v="3"/>
  </r>
  <r>
    <d v="2023-01-27T00:00:00"/>
    <x v="28"/>
    <x v="19"/>
    <n v="806.4"/>
    <n v="7"/>
    <n v="5644.8"/>
    <x v="1"/>
    <x v="1"/>
    <x v="0"/>
    <x v="3"/>
  </r>
  <r>
    <d v="2023-01-28T00:00:00"/>
    <x v="5"/>
    <x v="7"/>
    <n v="3418.8"/>
    <n v="10"/>
    <n v="34188"/>
    <x v="3"/>
    <x v="1"/>
    <x v="0"/>
    <x v="3"/>
  </r>
  <r>
    <d v="2023-01-28T00:00:00"/>
    <x v="7"/>
    <x v="25"/>
    <n v="1164.8"/>
    <n v="11"/>
    <n v="12812.8"/>
    <x v="2"/>
    <x v="0"/>
    <x v="0"/>
    <x v="3"/>
  </r>
  <r>
    <d v="2023-01-28T00:00:00"/>
    <x v="6"/>
    <x v="11"/>
    <n v="1285.5999999999999"/>
    <n v="2"/>
    <n v="2571.1999999999998"/>
    <x v="0"/>
    <x v="0"/>
    <x v="0"/>
    <x v="3"/>
  </r>
  <r>
    <d v="2023-01-29T00:00:00"/>
    <x v="1"/>
    <x v="7"/>
    <n v="3418.8"/>
    <n v="10"/>
    <n v="34188"/>
    <x v="1"/>
    <x v="0"/>
    <x v="0"/>
    <x v="4"/>
  </r>
  <r>
    <d v="2023-01-29T00:00:00"/>
    <x v="18"/>
    <x v="8"/>
    <n v="10270.4"/>
    <n v="21"/>
    <n v="215678.4"/>
    <x v="5"/>
    <x v="1"/>
    <x v="0"/>
    <x v="4"/>
  </r>
  <r>
    <d v="2023-01-29T00:00:00"/>
    <x v="19"/>
    <x v="1"/>
    <n v="1098.72"/>
    <n v="25"/>
    <n v="27468"/>
    <x v="6"/>
    <x v="2"/>
    <x v="0"/>
    <x v="4"/>
  </r>
  <r>
    <d v="2023-01-30T00:00:00"/>
    <x v="20"/>
    <x v="36"/>
    <n v="1798.88"/>
    <n v="2"/>
    <n v="3597.76"/>
    <x v="3"/>
    <x v="1"/>
    <x v="0"/>
    <x v="4"/>
  </r>
  <r>
    <d v="2023-01-30T00:00:00"/>
    <x v="2"/>
    <x v="9"/>
    <n v="581.55999999999995"/>
    <n v="2"/>
    <n v="1163.1199999999999"/>
    <x v="0"/>
    <x v="0"/>
    <x v="0"/>
    <x v="4"/>
  </r>
  <r>
    <d v="2023-01-31T00:00:00"/>
    <x v="5"/>
    <x v="15"/>
    <n v="5665.8"/>
    <n v="33"/>
    <n v="186971.4"/>
    <x v="3"/>
    <x v="1"/>
    <x v="0"/>
    <x v="4"/>
  </r>
  <r>
    <d v="2023-01-31T00:00:00"/>
    <x v="29"/>
    <x v="27"/>
    <n v="1046.22"/>
    <n v="6"/>
    <n v="6277.32"/>
    <x v="7"/>
    <x v="1"/>
    <x v="0"/>
    <x v="4"/>
  </r>
  <r>
    <d v="2023-01-31T00:00:00"/>
    <x v="1"/>
    <x v="36"/>
    <n v="1798.88"/>
    <n v="20"/>
    <n v="35977.600000000006"/>
    <x v="1"/>
    <x v="0"/>
    <x v="0"/>
    <x v="4"/>
  </r>
  <r>
    <d v="2023-01-31T00:00:00"/>
    <x v="1"/>
    <x v="37"/>
    <n v="2044"/>
    <n v="3"/>
    <n v="6132"/>
    <x v="1"/>
    <x v="0"/>
    <x v="0"/>
    <x v="4"/>
  </r>
  <r>
    <d v="2023-01-31T00:00:00"/>
    <x v="30"/>
    <x v="38"/>
    <n v="1217.1600000000001"/>
    <n v="9"/>
    <n v="10954.44"/>
    <x v="6"/>
    <x v="2"/>
    <x v="0"/>
    <x v="4"/>
  </r>
  <r>
    <d v="2023-02-01T00:00:00"/>
    <x v="16"/>
    <x v="35"/>
    <n v="10892.7"/>
    <n v="9"/>
    <n v="98034.3"/>
    <x v="5"/>
    <x v="1"/>
    <x v="1"/>
    <x v="4"/>
  </r>
  <r>
    <d v="2023-02-02T00:00:00"/>
    <x v="2"/>
    <x v="2"/>
    <n v="11499"/>
    <n v="7"/>
    <n v="80493"/>
    <x v="0"/>
    <x v="0"/>
    <x v="1"/>
    <x v="4"/>
  </r>
  <r>
    <d v="2023-02-03T00:00:00"/>
    <x v="27"/>
    <x v="8"/>
    <n v="10270.4"/>
    <n v="8"/>
    <n v="82163.199999999997"/>
    <x v="0"/>
    <x v="0"/>
    <x v="1"/>
    <x v="4"/>
  </r>
  <r>
    <d v="2023-02-03T00:00:00"/>
    <x v="0"/>
    <x v="25"/>
    <n v="1164.8"/>
    <n v="13"/>
    <n v="15142.4"/>
    <x v="0"/>
    <x v="0"/>
    <x v="1"/>
    <x v="4"/>
  </r>
  <r>
    <d v="2023-02-03T00:00:00"/>
    <x v="1"/>
    <x v="14"/>
    <n v="14700"/>
    <n v="39"/>
    <n v="573300"/>
    <x v="1"/>
    <x v="0"/>
    <x v="1"/>
    <x v="4"/>
  </r>
  <r>
    <d v="2023-02-03T00:00:00"/>
    <x v="7"/>
    <x v="0"/>
    <n v="10462.200000000001"/>
    <n v="2"/>
    <n v="20924.400000000001"/>
    <x v="2"/>
    <x v="0"/>
    <x v="1"/>
    <x v="4"/>
  </r>
  <r>
    <d v="2023-02-03T00:00:00"/>
    <x v="26"/>
    <x v="6"/>
    <n v="559.44000000000005"/>
    <n v="27"/>
    <n v="15104.880000000001"/>
    <x v="3"/>
    <x v="1"/>
    <x v="1"/>
    <x v="4"/>
  </r>
  <r>
    <d v="2023-02-04T00:00:00"/>
    <x v="14"/>
    <x v="8"/>
    <n v="10270.4"/>
    <n v="26"/>
    <n v="267030.39999999997"/>
    <x v="2"/>
    <x v="0"/>
    <x v="1"/>
    <x v="4"/>
  </r>
  <r>
    <d v="2023-02-04T00:00:00"/>
    <x v="27"/>
    <x v="17"/>
    <n v="934.11"/>
    <n v="3"/>
    <n v="2802.33"/>
    <x v="0"/>
    <x v="0"/>
    <x v="1"/>
    <x v="4"/>
  </r>
  <r>
    <d v="2023-02-04T00:00:00"/>
    <x v="26"/>
    <x v="23"/>
    <n v="600.32000000000005"/>
    <n v="4"/>
    <n v="2401.2800000000002"/>
    <x v="3"/>
    <x v="1"/>
    <x v="1"/>
    <x v="4"/>
  </r>
  <r>
    <d v="2023-02-04T00:00:00"/>
    <x v="18"/>
    <x v="28"/>
    <n v="574.55999999999995"/>
    <n v="39"/>
    <n v="22407.839999999997"/>
    <x v="5"/>
    <x v="1"/>
    <x v="1"/>
    <x v="4"/>
  </r>
  <r>
    <d v="2023-02-05T00:00:00"/>
    <x v="16"/>
    <x v="15"/>
    <n v="5665.8"/>
    <n v="24"/>
    <n v="135979.20000000001"/>
    <x v="5"/>
    <x v="1"/>
    <x v="1"/>
    <x v="5"/>
  </r>
  <r>
    <d v="2023-02-05T00:00:00"/>
    <x v="21"/>
    <x v="35"/>
    <n v="10892.7"/>
    <n v="1"/>
    <n v="10892.7"/>
    <x v="7"/>
    <x v="1"/>
    <x v="1"/>
    <x v="5"/>
  </r>
  <r>
    <d v="2023-02-05T00:00:00"/>
    <x v="29"/>
    <x v="39"/>
    <n v="3444.7"/>
    <n v="6"/>
    <n v="20668.199999999997"/>
    <x v="7"/>
    <x v="1"/>
    <x v="1"/>
    <x v="5"/>
  </r>
  <r>
    <d v="2023-02-05T00:00:00"/>
    <x v="13"/>
    <x v="40"/>
    <n v="927.85"/>
    <n v="38"/>
    <n v="35258.300000000003"/>
    <x v="5"/>
    <x v="1"/>
    <x v="1"/>
    <x v="5"/>
  </r>
  <r>
    <d v="2023-02-05T00:00:00"/>
    <x v="17"/>
    <x v="9"/>
    <n v="581.55999999999995"/>
    <n v="7"/>
    <n v="4070.9199999999996"/>
    <x v="4"/>
    <x v="1"/>
    <x v="1"/>
    <x v="5"/>
  </r>
  <r>
    <d v="2023-02-05T00:00:00"/>
    <x v="10"/>
    <x v="9"/>
    <n v="581.55999999999995"/>
    <n v="9"/>
    <n v="5234.0399999999991"/>
    <x v="4"/>
    <x v="1"/>
    <x v="1"/>
    <x v="5"/>
  </r>
  <r>
    <d v="2023-02-06T00:00:00"/>
    <x v="30"/>
    <x v="20"/>
    <n v="9996"/>
    <n v="6"/>
    <n v="59976"/>
    <x v="6"/>
    <x v="2"/>
    <x v="1"/>
    <x v="5"/>
  </r>
  <r>
    <d v="2023-02-06T00:00:00"/>
    <x v="7"/>
    <x v="41"/>
    <n v="550.20000000000005"/>
    <n v="30"/>
    <n v="16506"/>
    <x v="2"/>
    <x v="0"/>
    <x v="1"/>
    <x v="5"/>
  </r>
  <r>
    <d v="2023-02-06T00:00:00"/>
    <x v="0"/>
    <x v="12"/>
    <n v="567"/>
    <n v="1"/>
    <n v="567"/>
    <x v="0"/>
    <x v="0"/>
    <x v="1"/>
    <x v="5"/>
  </r>
  <r>
    <d v="2023-02-07T00:00:00"/>
    <x v="26"/>
    <x v="25"/>
    <n v="1164.8"/>
    <n v="5"/>
    <n v="5824"/>
    <x v="3"/>
    <x v="1"/>
    <x v="1"/>
    <x v="5"/>
  </r>
  <r>
    <d v="2023-02-07T00:00:00"/>
    <x v="24"/>
    <x v="12"/>
    <n v="567"/>
    <n v="29"/>
    <n v="16443"/>
    <x v="4"/>
    <x v="1"/>
    <x v="1"/>
    <x v="5"/>
  </r>
  <r>
    <d v="2023-02-08T00:00:00"/>
    <x v="6"/>
    <x v="7"/>
    <n v="3418.8"/>
    <n v="3"/>
    <n v="10256.400000000001"/>
    <x v="0"/>
    <x v="0"/>
    <x v="1"/>
    <x v="5"/>
  </r>
  <r>
    <d v="2023-02-08T00:00:00"/>
    <x v="13"/>
    <x v="35"/>
    <n v="10892.7"/>
    <n v="11"/>
    <n v="119819.70000000001"/>
    <x v="5"/>
    <x v="1"/>
    <x v="1"/>
    <x v="5"/>
  </r>
  <r>
    <d v="2023-02-08T00:00:00"/>
    <x v="15"/>
    <x v="32"/>
    <n v="2602.39"/>
    <n v="12"/>
    <n v="31228.68"/>
    <x v="5"/>
    <x v="1"/>
    <x v="1"/>
    <x v="5"/>
  </r>
  <r>
    <d v="2023-02-08T00:00:00"/>
    <x v="15"/>
    <x v="19"/>
    <n v="806.4"/>
    <n v="39"/>
    <n v="31449.599999999999"/>
    <x v="5"/>
    <x v="1"/>
    <x v="1"/>
    <x v="5"/>
  </r>
  <r>
    <d v="2023-02-09T00:00:00"/>
    <x v="17"/>
    <x v="30"/>
    <n v="11377.8"/>
    <n v="32"/>
    <n v="364089.59999999998"/>
    <x v="4"/>
    <x v="1"/>
    <x v="1"/>
    <x v="5"/>
  </r>
  <r>
    <d v="2023-02-09T00:00:00"/>
    <x v="29"/>
    <x v="13"/>
    <n v="822.36"/>
    <n v="14"/>
    <n v="11513.04"/>
    <x v="7"/>
    <x v="1"/>
    <x v="1"/>
    <x v="5"/>
  </r>
  <r>
    <d v="2023-02-09T00:00:00"/>
    <x v="17"/>
    <x v="21"/>
    <n v="934.1"/>
    <n v="14"/>
    <n v="13077.4"/>
    <x v="4"/>
    <x v="1"/>
    <x v="1"/>
    <x v="5"/>
  </r>
  <r>
    <d v="2023-02-10T00:00:00"/>
    <x v="19"/>
    <x v="26"/>
    <n v="6623.4"/>
    <n v="38"/>
    <n v="251689.19999999998"/>
    <x v="6"/>
    <x v="2"/>
    <x v="1"/>
    <x v="5"/>
  </r>
  <r>
    <d v="2023-02-10T00:00:00"/>
    <x v="31"/>
    <x v="14"/>
    <n v="14700"/>
    <n v="4"/>
    <n v="58800"/>
    <x v="7"/>
    <x v="1"/>
    <x v="1"/>
    <x v="5"/>
  </r>
  <r>
    <d v="2023-02-12T00:00:00"/>
    <x v="28"/>
    <x v="26"/>
    <n v="6623.4"/>
    <n v="7"/>
    <n v="46363.799999999996"/>
    <x v="1"/>
    <x v="1"/>
    <x v="1"/>
    <x v="6"/>
  </r>
  <r>
    <d v="2023-02-12T00:00:00"/>
    <x v="1"/>
    <x v="2"/>
    <n v="11499"/>
    <n v="13"/>
    <n v="149487"/>
    <x v="1"/>
    <x v="0"/>
    <x v="1"/>
    <x v="6"/>
  </r>
  <r>
    <d v="2023-02-12T00:00:00"/>
    <x v="16"/>
    <x v="27"/>
    <n v="1046.22"/>
    <n v="9"/>
    <n v="9415.98"/>
    <x v="5"/>
    <x v="1"/>
    <x v="1"/>
    <x v="6"/>
  </r>
  <r>
    <d v="2023-02-13T00:00:00"/>
    <x v="1"/>
    <x v="15"/>
    <n v="5665.8"/>
    <n v="17"/>
    <n v="96318.6"/>
    <x v="1"/>
    <x v="0"/>
    <x v="1"/>
    <x v="6"/>
  </r>
  <r>
    <d v="2023-02-13T00:00:00"/>
    <x v="18"/>
    <x v="35"/>
    <n v="10892.7"/>
    <n v="35"/>
    <n v="381244.5"/>
    <x v="5"/>
    <x v="1"/>
    <x v="1"/>
    <x v="6"/>
  </r>
  <r>
    <d v="2023-02-14T00:00:00"/>
    <x v="29"/>
    <x v="42"/>
    <n v="1208.4000000000001"/>
    <n v="8"/>
    <n v="9667.2000000000007"/>
    <x v="7"/>
    <x v="1"/>
    <x v="1"/>
    <x v="6"/>
  </r>
  <r>
    <d v="2023-02-14T00:00:00"/>
    <x v="16"/>
    <x v="37"/>
    <n v="2044"/>
    <n v="3"/>
    <n v="6132"/>
    <x v="5"/>
    <x v="1"/>
    <x v="1"/>
    <x v="6"/>
  </r>
  <r>
    <d v="2023-02-14T00:00:00"/>
    <x v="20"/>
    <x v="21"/>
    <n v="934.1"/>
    <n v="8"/>
    <n v="7472.8"/>
    <x v="3"/>
    <x v="1"/>
    <x v="1"/>
    <x v="6"/>
  </r>
  <r>
    <d v="2023-02-15T00:00:00"/>
    <x v="15"/>
    <x v="36"/>
    <n v="1798.88"/>
    <n v="4"/>
    <n v="7195.52"/>
    <x v="5"/>
    <x v="1"/>
    <x v="1"/>
    <x v="6"/>
  </r>
  <r>
    <d v="2023-02-15T00:00:00"/>
    <x v="16"/>
    <x v="11"/>
    <n v="1285.5999999999999"/>
    <n v="28"/>
    <n v="35996.799999999996"/>
    <x v="5"/>
    <x v="1"/>
    <x v="1"/>
    <x v="6"/>
  </r>
  <r>
    <d v="2023-02-16T00:00:00"/>
    <x v="1"/>
    <x v="4"/>
    <n v="1100.4000000000001"/>
    <n v="26"/>
    <n v="28610.400000000001"/>
    <x v="1"/>
    <x v="0"/>
    <x v="1"/>
    <x v="6"/>
  </r>
  <r>
    <d v="2023-02-16T00:00:00"/>
    <x v="5"/>
    <x v="13"/>
    <n v="822.36"/>
    <n v="1"/>
    <n v="822.36"/>
    <x v="3"/>
    <x v="1"/>
    <x v="1"/>
    <x v="6"/>
  </r>
  <r>
    <d v="2023-02-17T00:00:00"/>
    <x v="28"/>
    <x v="5"/>
    <n v="837.9"/>
    <n v="19"/>
    <n v="15920.1"/>
    <x v="1"/>
    <x v="1"/>
    <x v="1"/>
    <x v="6"/>
  </r>
  <r>
    <d v="2023-02-17T00:00:00"/>
    <x v="28"/>
    <x v="9"/>
    <n v="581.55999999999995"/>
    <n v="19"/>
    <n v="11049.64"/>
    <x v="1"/>
    <x v="1"/>
    <x v="1"/>
    <x v="6"/>
  </r>
  <r>
    <d v="2023-02-17T00:00:00"/>
    <x v="25"/>
    <x v="28"/>
    <n v="574.55999999999995"/>
    <n v="2"/>
    <n v="1149.1199999999999"/>
    <x v="0"/>
    <x v="0"/>
    <x v="1"/>
    <x v="6"/>
  </r>
  <r>
    <d v="2023-02-18T00:00:00"/>
    <x v="28"/>
    <x v="4"/>
    <n v="1100.4000000000001"/>
    <n v="6"/>
    <n v="6602.4000000000005"/>
    <x v="1"/>
    <x v="1"/>
    <x v="1"/>
    <x v="6"/>
  </r>
  <r>
    <d v="2023-02-19T00:00:00"/>
    <x v="1"/>
    <x v="20"/>
    <n v="9996"/>
    <n v="13"/>
    <n v="129948"/>
    <x v="1"/>
    <x v="0"/>
    <x v="1"/>
    <x v="7"/>
  </r>
  <r>
    <d v="2023-02-20T00:00:00"/>
    <x v="30"/>
    <x v="10"/>
    <n v="6591.9"/>
    <n v="6"/>
    <n v="39551.399999999994"/>
    <x v="6"/>
    <x v="2"/>
    <x v="1"/>
    <x v="7"/>
  </r>
  <r>
    <d v="2023-02-20T00:00:00"/>
    <x v="18"/>
    <x v="32"/>
    <n v="2602.39"/>
    <n v="11"/>
    <n v="28626.289999999997"/>
    <x v="5"/>
    <x v="1"/>
    <x v="1"/>
    <x v="7"/>
  </r>
  <r>
    <d v="2023-02-21T00:00:00"/>
    <x v="31"/>
    <x v="39"/>
    <n v="3444.7"/>
    <n v="30"/>
    <n v="103341"/>
    <x v="7"/>
    <x v="1"/>
    <x v="1"/>
    <x v="7"/>
  </r>
  <r>
    <d v="2023-02-22T00:00:00"/>
    <x v="10"/>
    <x v="3"/>
    <n v="8545.6"/>
    <n v="5"/>
    <n v="42728"/>
    <x v="4"/>
    <x v="1"/>
    <x v="1"/>
    <x v="7"/>
  </r>
  <r>
    <d v="2023-02-23T00:00:00"/>
    <x v="23"/>
    <x v="35"/>
    <n v="10892.7"/>
    <n v="2"/>
    <n v="21785.4"/>
    <x v="6"/>
    <x v="2"/>
    <x v="1"/>
    <x v="7"/>
  </r>
  <r>
    <d v="2023-02-23T00:00:00"/>
    <x v="16"/>
    <x v="3"/>
    <n v="8545.6"/>
    <n v="6"/>
    <n v="51273.600000000006"/>
    <x v="5"/>
    <x v="1"/>
    <x v="1"/>
    <x v="7"/>
  </r>
  <r>
    <d v="2023-02-23T00:00:00"/>
    <x v="2"/>
    <x v="25"/>
    <n v="1164.8"/>
    <n v="15"/>
    <n v="17472"/>
    <x v="0"/>
    <x v="0"/>
    <x v="1"/>
    <x v="7"/>
  </r>
  <r>
    <d v="2023-02-23T00:00:00"/>
    <x v="12"/>
    <x v="17"/>
    <n v="934.11"/>
    <n v="3"/>
    <n v="2802.33"/>
    <x v="4"/>
    <x v="1"/>
    <x v="1"/>
    <x v="7"/>
  </r>
  <r>
    <d v="2023-02-23T00:00:00"/>
    <x v="18"/>
    <x v="43"/>
    <n v="674"/>
    <n v="8"/>
    <n v="5392"/>
    <x v="5"/>
    <x v="1"/>
    <x v="1"/>
    <x v="7"/>
  </r>
  <r>
    <d v="2023-02-25T00:00:00"/>
    <x v="0"/>
    <x v="20"/>
    <n v="9996"/>
    <n v="4"/>
    <n v="39984"/>
    <x v="0"/>
    <x v="0"/>
    <x v="1"/>
    <x v="7"/>
  </r>
  <r>
    <d v="2023-02-25T00:00:00"/>
    <x v="23"/>
    <x v="3"/>
    <n v="8545.6"/>
    <n v="10"/>
    <n v="85456"/>
    <x v="6"/>
    <x v="2"/>
    <x v="1"/>
    <x v="7"/>
  </r>
  <r>
    <d v="2023-02-25T00:00:00"/>
    <x v="27"/>
    <x v="32"/>
    <n v="2602.39"/>
    <n v="2"/>
    <n v="5204.78"/>
    <x v="0"/>
    <x v="0"/>
    <x v="1"/>
    <x v="7"/>
  </r>
  <r>
    <d v="2023-02-25T00:00:00"/>
    <x v="26"/>
    <x v="13"/>
    <n v="822.36"/>
    <n v="11"/>
    <n v="9045.9600000000009"/>
    <x v="3"/>
    <x v="1"/>
    <x v="1"/>
    <x v="7"/>
  </r>
  <r>
    <d v="2023-02-25T00:00:00"/>
    <x v="30"/>
    <x v="40"/>
    <n v="927.85"/>
    <n v="38"/>
    <n v="35258.300000000003"/>
    <x v="6"/>
    <x v="2"/>
    <x v="1"/>
    <x v="7"/>
  </r>
  <r>
    <d v="2023-02-26T00:00:00"/>
    <x v="10"/>
    <x v="41"/>
    <n v="550.20000000000005"/>
    <n v="2"/>
    <n v="1100.4000000000001"/>
    <x v="4"/>
    <x v="1"/>
    <x v="1"/>
    <x v="8"/>
  </r>
  <r>
    <d v="2023-02-26T00:00:00"/>
    <x v="28"/>
    <x v="1"/>
    <n v="1098.72"/>
    <n v="28"/>
    <n v="30764.16"/>
    <x v="1"/>
    <x v="1"/>
    <x v="1"/>
    <x v="8"/>
  </r>
  <r>
    <d v="2023-02-27T00:00:00"/>
    <x v="18"/>
    <x v="35"/>
    <n v="10892.7"/>
    <n v="15"/>
    <n v="163390.5"/>
    <x v="5"/>
    <x v="1"/>
    <x v="1"/>
    <x v="8"/>
  </r>
  <r>
    <d v="2023-02-27T00:00:00"/>
    <x v="29"/>
    <x v="10"/>
    <n v="6591.9"/>
    <n v="7"/>
    <n v="46143.299999999996"/>
    <x v="7"/>
    <x v="1"/>
    <x v="1"/>
    <x v="8"/>
  </r>
  <r>
    <d v="2023-02-27T00:00:00"/>
    <x v="30"/>
    <x v="39"/>
    <n v="3444.7"/>
    <n v="11"/>
    <n v="37891.699999999997"/>
    <x v="6"/>
    <x v="2"/>
    <x v="1"/>
    <x v="8"/>
  </r>
  <r>
    <d v="2023-02-27T00:00:00"/>
    <x v="32"/>
    <x v="17"/>
    <n v="934.11"/>
    <n v="7"/>
    <n v="6538.77"/>
    <x v="6"/>
    <x v="2"/>
    <x v="1"/>
    <x v="8"/>
  </r>
  <r>
    <d v="2023-02-27T00:00:00"/>
    <x v="2"/>
    <x v="43"/>
    <n v="674"/>
    <n v="3"/>
    <n v="2022"/>
    <x v="0"/>
    <x v="0"/>
    <x v="1"/>
    <x v="8"/>
  </r>
  <r>
    <d v="2023-02-28T00:00:00"/>
    <x v="5"/>
    <x v="23"/>
    <n v="600.32000000000005"/>
    <n v="15"/>
    <n v="9004.8000000000011"/>
    <x v="3"/>
    <x v="1"/>
    <x v="1"/>
    <x v="8"/>
  </r>
  <r>
    <d v="2023-03-01T00:00:00"/>
    <x v="25"/>
    <x v="37"/>
    <n v="2044"/>
    <n v="28"/>
    <n v="57232"/>
    <x v="0"/>
    <x v="0"/>
    <x v="2"/>
    <x v="8"/>
  </r>
  <r>
    <d v="2023-03-02T00:00:00"/>
    <x v="30"/>
    <x v="31"/>
    <n v="7271.6"/>
    <n v="30"/>
    <n v="218148"/>
    <x v="6"/>
    <x v="2"/>
    <x v="2"/>
    <x v="8"/>
  </r>
  <r>
    <d v="2023-03-02T00:00:00"/>
    <x v="11"/>
    <x v="20"/>
    <n v="9996"/>
    <n v="1"/>
    <n v="9996"/>
    <x v="1"/>
    <x v="0"/>
    <x v="2"/>
    <x v="8"/>
  </r>
  <r>
    <d v="2023-03-02T00:00:00"/>
    <x v="28"/>
    <x v="1"/>
    <n v="1098.72"/>
    <n v="21"/>
    <n v="23073.119999999999"/>
    <x v="1"/>
    <x v="1"/>
    <x v="2"/>
    <x v="8"/>
  </r>
  <r>
    <d v="2023-03-03T00:00:00"/>
    <x v="12"/>
    <x v="22"/>
    <n v="3388"/>
    <n v="1"/>
    <n v="3388"/>
    <x v="4"/>
    <x v="1"/>
    <x v="2"/>
    <x v="8"/>
  </r>
  <r>
    <d v="2023-03-03T00:00:00"/>
    <x v="32"/>
    <x v="43"/>
    <n v="674"/>
    <n v="29"/>
    <n v="19546"/>
    <x v="6"/>
    <x v="2"/>
    <x v="2"/>
    <x v="8"/>
  </r>
  <r>
    <d v="2023-03-04T00:00:00"/>
    <x v="25"/>
    <x v="7"/>
    <n v="3418.8"/>
    <n v="23"/>
    <n v="78632.400000000009"/>
    <x v="0"/>
    <x v="0"/>
    <x v="2"/>
    <x v="8"/>
  </r>
  <r>
    <d v="2023-03-04T00:00:00"/>
    <x v="26"/>
    <x v="17"/>
    <n v="934.11"/>
    <n v="26"/>
    <n v="24286.86"/>
    <x v="3"/>
    <x v="1"/>
    <x v="2"/>
    <x v="8"/>
  </r>
  <r>
    <d v="2023-03-04T00:00:00"/>
    <x v="11"/>
    <x v="42"/>
    <n v="1208.4000000000001"/>
    <n v="13"/>
    <n v="15709.2"/>
    <x v="1"/>
    <x v="0"/>
    <x v="2"/>
    <x v="8"/>
  </r>
  <r>
    <d v="2023-03-05T00:00:00"/>
    <x v="30"/>
    <x v="19"/>
    <n v="806.4"/>
    <n v="33"/>
    <n v="26611.200000000001"/>
    <x v="6"/>
    <x v="2"/>
    <x v="2"/>
    <x v="9"/>
  </r>
  <r>
    <d v="2023-03-06T00:00:00"/>
    <x v="11"/>
    <x v="7"/>
    <n v="3418.8"/>
    <n v="2"/>
    <n v="6837.6"/>
    <x v="1"/>
    <x v="0"/>
    <x v="2"/>
    <x v="9"/>
  </r>
  <r>
    <d v="2023-03-07T00:00:00"/>
    <x v="16"/>
    <x v="15"/>
    <n v="5665.8"/>
    <n v="1"/>
    <n v="5665.8"/>
    <x v="5"/>
    <x v="1"/>
    <x v="2"/>
    <x v="9"/>
  </r>
  <r>
    <d v="2023-03-07T00:00:00"/>
    <x v="32"/>
    <x v="33"/>
    <n v="10974.6"/>
    <n v="25"/>
    <n v="274365"/>
    <x v="6"/>
    <x v="2"/>
    <x v="2"/>
    <x v="9"/>
  </r>
  <r>
    <d v="2023-03-07T00:00:00"/>
    <x v="1"/>
    <x v="30"/>
    <n v="11377.8"/>
    <n v="9"/>
    <n v="102400.2"/>
    <x v="1"/>
    <x v="0"/>
    <x v="2"/>
    <x v="9"/>
  </r>
  <r>
    <d v="2023-03-08T00:00:00"/>
    <x v="7"/>
    <x v="0"/>
    <n v="10462.200000000001"/>
    <n v="22"/>
    <n v="230168.40000000002"/>
    <x v="2"/>
    <x v="0"/>
    <x v="2"/>
    <x v="9"/>
  </r>
  <r>
    <d v="2023-03-08T00:00:00"/>
    <x v="26"/>
    <x v="36"/>
    <n v="1798.88"/>
    <n v="6"/>
    <n v="10793.28"/>
    <x v="3"/>
    <x v="1"/>
    <x v="2"/>
    <x v="9"/>
  </r>
  <r>
    <d v="2023-03-08T00:00:00"/>
    <x v="11"/>
    <x v="28"/>
    <n v="574.55999999999995"/>
    <n v="9"/>
    <n v="5171.0399999999991"/>
    <x v="1"/>
    <x v="0"/>
    <x v="2"/>
    <x v="9"/>
  </r>
  <r>
    <d v="2023-03-08T00:00:00"/>
    <x v="29"/>
    <x v="28"/>
    <n v="574.55999999999995"/>
    <n v="6"/>
    <n v="3447.3599999999997"/>
    <x v="7"/>
    <x v="1"/>
    <x v="2"/>
    <x v="9"/>
  </r>
  <r>
    <d v="2023-03-09T00:00:00"/>
    <x v="17"/>
    <x v="7"/>
    <n v="3418.8"/>
    <n v="11"/>
    <n v="37606.800000000003"/>
    <x v="4"/>
    <x v="1"/>
    <x v="2"/>
    <x v="9"/>
  </r>
  <r>
    <d v="2023-03-09T00:00:00"/>
    <x v="11"/>
    <x v="11"/>
    <n v="1285.5999999999999"/>
    <n v="6"/>
    <n v="7713.5999999999995"/>
    <x v="1"/>
    <x v="0"/>
    <x v="2"/>
    <x v="9"/>
  </r>
  <r>
    <d v="2023-03-09T00:00:00"/>
    <x v="31"/>
    <x v="32"/>
    <n v="2602.39"/>
    <n v="3"/>
    <n v="7807.17"/>
    <x v="7"/>
    <x v="1"/>
    <x v="2"/>
    <x v="9"/>
  </r>
  <r>
    <d v="2023-03-10T00:00:00"/>
    <x v="17"/>
    <x v="20"/>
    <n v="9996"/>
    <n v="6"/>
    <n v="59976"/>
    <x v="4"/>
    <x v="1"/>
    <x v="2"/>
    <x v="9"/>
  </r>
  <r>
    <d v="2023-03-10T00:00:00"/>
    <x v="33"/>
    <x v="5"/>
    <n v="837.9"/>
    <n v="12"/>
    <n v="10054.799999999999"/>
    <x v="7"/>
    <x v="1"/>
    <x v="2"/>
    <x v="9"/>
  </r>
  <r>
    <d v="2023-03-11T00:00:00"/>
    <x v="0"/>
    <x v="10"/>
    <n v="6591.9"/>
    <n v="36"/>
    <n v="237308.4"/>
    <x v="0"/>
    <x v="0"/>
    <x v="2"/>
    <x v="9"/>
  </r>
  <r>
    <d v="2023-03-11T00:00:00"/>
    <x v="11"/>
    <x v="17"/>
    <n v="934.11"/>
    <n v="11"/>
    <n v="10275.210000000001"/>
    <x v="1"/>
    <x v="0"/>
    <x v="2"/>
    <x v="9"/>
  </r>
  <r>
    <d v="2023-03-11T00:00:00"/>
    <x v="22"/>
    <x v="13"/>
    <n v="822.36"/>
    <n v="8"/>
    <n v="6578.88"/>
    <x v="7"/>
    <x v="1"/>
    <x v="2"/>
    <x v="9"/>
  </r>
  <r>
    <d v="2023-03-13T00:00:00"/>
    <x v="23"/>
    <x v="37"/>
    <n v="2044"/>
    <n v="10"/>
    <n v="20440"/>
    <x v="6"/>
    <x v="2"/>
    <x v="2"/>
    <x v="10"/>
  </r>
  <r>
    <d v="2023-03-13T00:00:00"/>
    <x v="12"/>
    <x v="12"/>
    <n v="567"/>
    <n v="10"/>
    <n v="5670"/>
    <x v="4"/>
    <x v="1"/>
    <x v="2"/>
    <x v="10"/>
  </r>
  <r>
    <d v="2023-03-14T00:00:00"/>
    <x v="28"/>
    <x v="25"/>
    <n v="1164.8"/>
    <n v="2"/>
    <n v="2329.6"/>
    <x v="1"/>
    <x v="1"/>
    <x v="2"/>
    <x v="10"/>
  </r>
  <r>
    <d v="2023-03-14T00:00:00"/>
    <x v="31"/>
    <x v="0"/>
    <n v="10462.200000000001"/>
    <n v="15"/>
    <n v="156933"/>
    <x v="7"/>
    <x v="1"/>
    <x v="2"/>
    <x v="10"/>
  </r>
  <r>
    <d v="2023-03-14T00:00:00"/>
    <x v="5"/>
    <x v="42"/>
    <n v="1208.4000000000001"/>
    <n v="13"/>
    <n v="15709.2"/>
    <x v="3"/>
    <x v="1"/>
    <x v="2"/>
    <x v="10"/>
  </r>
  <r>
    <d v="2023-03-14T00:00:00"/>
    <x v="10"/>
    <x v="24"/>
    <n v="1134"/>
    <n v="32"/>
    <n v="36288"/>
    <x v="4"/>
    <x v="1"/>
    <x v="2"/>
    <x v="10"/>
  </r>
  <r>
    <d v="2023-03-15T00:00:00"/>
    <x v="23"/>
    <x v="43"/>
    <n v="674"/>
    <n v="9"/>
    <n v="6066"/>
    <x v="6"/>
    <x v="2"/>
    <x v="2"/>
    <x v="10"/>
  </r>
  <r>
    <d v="2023-03-15T00:00:00"/>
    <x v="30"/>
    <x v="40"/>
    <n v="927.85"/>
    <n v="11"/>
    <n v="10206.35"/>
    <x v="6"/>
    <x v="2"/>
    <x v="2"/>
    <x v="10"/>
  </r>
  <r>
    <d v="2023-03-16T00:00:00"/>
    <x v="31"/>
    <x v="10"/>
    <n v="6591.9"/>
    <n v="14"/>
    <n v="92286.599999999991"/>
    <x v="7"/>
    <x v="1"/>
    <x v="2"/>
    <x v="10"/>
  </r>
  <r>
    <d v="2023-03-16T00:00:00"/>
    <x v="29"/>
    <x v="0"/>
    <n v="10462.200000000001"/>
    <n v="29"/>
    <n v="303403.80000000005"/>
    <x v="7"/>
    <x v="1"/>
    <x v="2"/>
    <x v="10"/>
  </r>
  <r>
    <d v="2023-03-18T00:00:00"/>
    <x v="24"/>
    <x v="14"/>
    <n v="14700"/>
    <n v="2"/>
    <n v="29400"/>
    <x v="4"/>
    <x v="1"/>
    <x v="2"/>
    <x v="10"/>
  </r>
  <r>
    <d v="2023-03-18T00:00:00"/>
    <x v="12"/>
    <x v="36"/>
    <n v="1798.88"/>
    <n v="10"/>
    <n v="17988.800000000003"/>
    <x v="4"/>
    <x v="1"/>
    <x v="2"/>
    <x v="10"/>
  </r>
  <r>
    <d v="2023-03-18T00:00:00"/>
    <x v="31"/>
    <x v="24"/>
    <n v="1134"/>
    <n v="8"/>
    <n v="9072"/>
    <x v="7"/>
    <x v="1"/>
    <x v="2"/>
    <x v="10"/>
  </r>
  <r>
    <d v="2023-03-19T00:00:00"/>
    <x v="14"/>
    <x v="20"/>
    <n v="9996"/>
    <n v="15"/>
    <n v="149940"/>
    <x v="2"/>
    <x v="0"/>
    <x v="2"/>
    <x v="11"/>
  </r>
  <r>
    <d v="2023-03-19T00:00:00"/>
    <x v="28"/>
    <x v="34"/>
    <n v="5985"/>
    <n v="17"/>
    <n v="101745"/>
    <x v="1"/>
    <x v="1"/>
    <x v="2"/>
    <x v="11"/>
  </r>
  <r>
    <d v="2023-03-19T00:00:00"/>
    <x v="25"/>
    <x v="34"/>
    <n v="5985"/>
    <n v="17"/>
    <n v="101745"/>
    <x v="0"/>
    <x v="0"/>
    <x v="2"/>
    <x v="11"/>
  </r>
  <r>
    <d v="2023-03-19T00:00:00"/>
    <x v="20"/>
    <x v="37"/>
    <n v="2044"/>
    <n v="9"/>
    <n v="18396"/>
    <x v="3"/>
    <x v="1"/>
    <x v="2"/>
    <x v="11"/>
  </r>
  <r>
    <d v="2023-03-19T00:00:00"/>
    <x v="15"/>
    <x v="40"/>
    <n v="927.85"/>
    <n v="18"/>
    <n v="16701.3"/>
    <x v="5"/>
    <x v="1"/>
    <x v="2"/>
    <x v="11"/>
  </r>
  <r>
    <d v="2023-03-19T00:00:00"/>
    <x v="27"/>
    <x v="38"/>
    <n v="1217.1600000000001"/>
    <n v="6"/>
    <n v="7302.9600000000009"/>
    <x v="0"/>
    <x v="0"/>
    <x v="2"/>
    <x v="11"/>
  </r>
  <r>
    <d v="2023-03-20T00:00:00"/>
    <x v="2"/>
    <x v="25"/>
    <n v="1164.8"/>
    <n v="13"/>
    <n v="15142.4"/>
    <x v="0"/>
    <x v="0"/>
    <x v="2"/>
    <x v="11"/>
  </r>
  <r>
    <d v="2023-03-20T00:00:00"/>
    <x v="33"/>
    <x v="1"/>
    <n v="1098.72"/>
    <n v="23"/>
    <n v="25270.560000000001"/>
    <x v="7"/>
    <x v="1"/>
    <x v="2"/>
    <x v="11"/>
  </r>
  <r>
    <d v="2023-03-20T00:00:00"/>
    <x v="4"/>
    <x v="6"/>
    <n v="559.44000000000005"/>
    <n v="21"/>
    <n v="11748.240000000002"/>
    <x v="2"/>
    <x v="0"/>
    <x v="2"/>
    <x v="11"/>
  </r>
  <r>
    <d v="2023-03-21T00:00:00"/>
    <x v="32"/>
    <x v="31"/>
    <n v="7271.6"/>
    <n v="18"/>
    <n v="130888.8"/>
    <x v="6"/>
    <x v="2"/>
    <x v="2"/>
    <x v="11"/>
  </r>
  <r>
    <d v="2023-03-21T00:00:00"/>
    <x v="2"/>
    <x v="29"/>
    <n v="5337.5"/>
    <n v="13"/>
    <n v="69387.5"/>
    <x v="0"/>
    <x v="0"/>
    <x v="2"/>
    <x v="11"/>
  </r>
  <r>
    <d v="2023-03-21T00:00:00"/>
    <x v="12"/>
    <x v="40"/>
    <n v="927.85"/>
    <n v="7"/>
    <n v="6494.95"/>
    <x v="4"/>
    <x v="1"/>
    <x v="2"/>
    <x v="11"/>
  </r>
  <r>
    <d v="2023-03-22T00:00:00"/>
    <x v="32"/>
    <x v="20"/>
    <n v="9996"/>
    <n v="8"/>
    <n v="79968"/>
    <x v="6"/>
    <x v="2"/>
    <x v="2"/>
    <x v="11"/>
  </r>
  <r>
    <d v="2023-03-22T00:00:00"/>
    <x v="23"/>
    <x v="10"/>
    <n v="6591.9"/>
    <n v="4"/>
    <n v="26367.599999999999"/>
    <x v="6"/>
    <x v="2"/>
    <x v="2"/>
    <x v="11"/>
  </r>
  <r>
    <d v="2023-03-22T00:00:00"/>
    <x v="26"/>
    <x v="36"/>
    <n v="1798.88"/>
    <n v="30"/>
    <n v="53966.400000000001"/>
    <x v="3"/>
    <x v="1"/>
    <x v="2"/>
    <x v="11"/>
  </r>
  <r>
    <d v="2023-03-23T00:00:00"/>
    <x v="27"/>
    <x v="13"/>
    <n v="822.36"/>
    <n v="9"/>
    <n v="7401.24"/>
    <x v="0"/>
    <x v="0"/>
    <x v="2"/>
    <x v="11"/>
  </r>
  <r>
    <d v="2023-03-25T00:00:00"/>
    <x v="31"/>
    <x v="31"/>
    <n v="7271.6"/>
    <n v="2"/>
    <n v="14543.2"/>
    <x v="7"/>
    <x v="1"/>
    <x v="2"/>
    <x v="11"/>
  </r>
  <r>
    <d v="2023-03-25T00:00:00"/>
    <x v="28"/>
    <x v="34"/>
    <n v="5985"/>
    <n v="4"/>
    <n v="23940"/>
    <x v="1"/>
    <x v="1"/>
    <x v="2"/>
    <x v="11"/>
  </r>
  <r>
    <d v="2023-03-25T00:00:00"/>
    <x v="31"/>
    <x v="33"/>
    <n v="10974.6"/>
    <n v="26"/>
    <n v="285339.60000000003"/>
    <x v="7"/>
    <x v="1"/>
    <x v="2"/>
    <x v="11"/>
  </r>
  <r>
    <d v="2023-03-25T00:00:00"/>
    <x v="23"/>
    <x v="1"/>
    <n v="1098.72"/>
    <n v="14"/>
    <n v="15382.08"/>
    <x v="6"/>
    <x v="2"/>
    <x v="2"/>
    <x v="11"/>
  </r>
  <r>
    <d v="2023-03-25T00:00:00"/>
    <x v="6"/>
    <x v="11"/>
    <n v="1285.5999999999999"/>
    <n v="8"/>
    <n v="10284.799999999999"/>
    <x v="0"/>
    <x v="0"/>
    <x v="2"/>
    <x v="11"/>
  </r>
  <r>
    <d v="2023-03-25T00:00:00"/>
    <x v="12"/>
    <x v="32"/>
    <n v="2602.39"/>
    <n v="11"/>
    <n v="28626.289999999997"/>
    <x v="4"/>
    <x v="1"/>
    <x v="2"/>
    <x v="11"/>
  </r>
  <r>
    <d v="2023-03-25T00:00:00"/>
    <x v="30"/>
    <x v="6"/>
    <n v="559.44000000000005"/>
    <n v="2"/>
    <n v="1118.8800000000001"/>
    <x v="6"/>
    <x v="2"/>
    <x v="2"/>
    <x v="11"/>
  </r>
  <r>
    <d v="2023-03-26T00:00:00"/>
    <x v="1"/>
    <x v="31"/>
    <n v="7271.6"/>
    <n v="4"/>
    <n v="29086.400000000001"/>
    <x v="1"/>
    <x v="0"/>
    <x v="2"/>
    <x v="12"/>
  </r>
  <r>
    <d v="2023-03-26T00:00:00"/>
    <x v="15"/>
    <x v="2"/>
    <n v="11499"/>
    <n v="9"/>
    <n v="103491"/>
    <x v="5"/>
    <x v="1"/>
    <x v="2"/>
    <x v="12"/>
  </r>
  <r>
    <d v="2023-03-26T00:00:00"/>
    <x v="29"/>
    <x v="5"/>
    <n v="837.9"/>
    <n v="25"/>
    <n v="20947.5"/>
    <x v="7"/>
    <x v="1"/>
    <x v="2"/>
    <x v="12"/>
  </r>
  <r>
    <d v="2023-03-26T00:00:00"/>
    <x v="2"/>
    <x v="24"/>
    <n v="1134"/>
    <n v="1"/>
    <n v="1134"/>
    <x v="0"/>
    <x v="0"/>
    <x v="2"/>
    <x v="12"/>
  </r>
  <r>
    <d v="2023-03-27T00:00:00"/>
    <x v="18"/>
    <x v="32"/>
    <n v="2602.39"/>
    <n v="3"/>
    <n v="7807.17"/>
    <x v="5"/>
    <x v="1"/>
    <x v="2"/>
    <x v="12"/>
  </r>
  <r>
    <d v="2023-03-28T00:00:00"/>
    <x v="14"/>
    <x v="16"/>
    <n v="3341.1"/>
    <n v="8"/>
    <n v="26728.799999999999"/>
    <x v="2"/>
    <x v="0"/>
    <x v="2"/>
    <x v="12"/>
  </r>
  <r>
    <d v="2023-03-28T00:00:00"/>
    <x v="33"/>
    <x v="23"/>
    <n v="600.32000000000005"/>
    <n v="3"/>
    <n v="1800.96"/>
    <x v="7"/>
    <x v="1"/>
    <x v="2"/>
    <x v="12"/>
  </r>
  <r>
    <d v="2023-03-28T00:00:00"/>
    <x v="16"/>
    <x v="19"/>
    <n v="806.4"/>
    <n v="13"/>
    <n v="10483.199999999999"/>
    <x v="5"/>
    <x v="1"/>
    <x v="2"/>
    <x v="12"/>
  </r>
  <r>
    <d v="2023-03-29T00:00:00"/>
    <x v="33"/>
    <x v="13"/>
    <n v="822.36"/>
    <n v="12"/>
    <n v="9868.32"/>
    <x v="7"/>
    <x v="1"/>
    <x v="2"/>
    <x v="12"/>
  </r>
  <r>
    <d v="2023-03-29T00:00:00"/>
    <x v="26"/>
    <x v="12"/>
    <n v="567"/>
    <n v="32"/>
    <n v="18144"/>
    <x v="3"/>
    <x v="1"/>
    <x v="2"/>
    <x v="12"/>
  </r>
  <r>
    <d v="2023-03-30T00:00:00"/>
    <x v="23"/>
    <x v="31"/>
    <n v="7271.6"/>
    <n v="13"/>
    <n v="94530.8"/>
    <x v="6"/>
    <x v="2"/>
    <x v="2"/>
    <x v="12"/>
  </r>
  <r>
    <d v="2023-03-30T00:00:00"/>
    <x v="31"/>
    <x v="6"/>
    <n v="559.44000000000005"/>
    <n v="1"/>
    <n v="559.44000000000005"/>
    <x v="7"/>
    <x v="1"/>
    <x v="2"/>
    <x v="12"/>
  </r>
  <r>
    <d v="2023-03-31T00:00:00"/>
    <x v="29"/>
    <x v="35"/>
    <n v="10892.7"/>
    <n v="33"/>
    <n v="359459.10000000003"/>
    <x v="7"/>
    <x v="1"/>
    <x v="2"/>
    <x v="12"/>
  </r>
  <r>
    <d v="2023-03-31T00:00:00"/>
    <x v="11"/>
    <x v="24"/>
    <n v="1134"/>
    <n v="3"/>
    <n v="3402"/>
    <x v="1"/>
    <x v="0"/>
    <x v="2"/>
    <x v="12"/>
  </r>
  <r>
    <d v="2023-04-01T00:00:00"/>
    <x v="0"/>
    <x v="20"/>
    <n v="9996"/>
    <n v="2"/>
    <n v="19992"/>
    <x v="0"/>
    <x v="0"/>
    <x v="3"/>
    <x v="12"/>
  </r>
  <r>
    <d v="2023-04-01T00:00:00"/>
    <x v="24"/>
    <x v="22"/>
    <n v="3388"/>
    <n v="3"/>
    <n v="10164"/>
    <x v="4"/>
    <x v="1"/>
    <x v="3"/>
    <x v="12"/>
  </r>
  <r>
    <d v="2023-04-02T00:00:00"/>
    <x v="32"/>
    <x v="20"/>
    <n v="9996"/>
    <n v="3"/>
    <n v="29988"/>
    <x v="6"/>
    <x v="2"/>
    <x v="3"/>
    <x v="13"/>
  </r>
  <r>
    <d v="2023-04-02T00:00:00"/>
    <x v="33"/>
    <x v="23"/>
    <n v="600.32000000000005"/>
    <n v="24"/>
    <n v="14407.68"/>
    <x v="7"/>
    <x v="1"/>
    <x v="3"/>
    <x v="13"/>
  </r>
  <r>
    <d v="2023-04-04T00:00:00"/>
    <x v="33"/>
    <x v="41"/>
    <n v="550.20000000000005"/>
    <n v="9"/>
    <n v="4951.8"/>
    <x v="7"/>
    <x v="1"/>
    <x v="3"/>
    <x v="13"/>
  </r>
  <r>
    <d v="2023-04-04T00:00:00"/>
    <x v="31"/>
    <x v="21"/>
    <n v="934.1"/>
    <n v="20"/>
    <n v="18682"/>
    <x v="7"/>
    <x v="1"/>
    <x v="3"/>
    <x v="13"/>
  </r>
  <r>
    <d v="2023-04-04T00:00:00"/>
    <x v="18"/>
    <x v="19"/>
    <n v="806.4"/>
    <n v="4"/>
    <n v="3225.6"/>
    <x v="5"/>
    <x v="1"/>
    <x v="3"/>
    <x v="13"/>
  </r>
  <r>
    <d v="2023-04-05T00:00:00"/>
    <x v="1"/>
    <x v="31"/>
    <n v="7271.6"/>
    <n v="34"/>
    <n v="247234.40000000002"/>
    <x v="1"/>
    <x v="0"/>
    <x v="3"/>
    <x v="13"/>
  </r>
  <r>
    <d v="2023-04-05T00:00:00"/>
    <x v="18"/>
    <x v="26"/>
    <n v="6623.4"/>
    <n v="29"/>
    <n v="192078.59999999998"/>
    <x v="5"/>
    <x v="1"/>
    <x v="3"/>
    <x v="13"/>
  </r>
  <r>
    <d v="2023-04-05T00:00:00"/>
    <x v="20"/>
    <x v="18"/>
    <n v="729.12"/>
    <n v="15"/>
    <n v="10936.8"/>
    <x v="3"/>
    <x v="1"/>
    <x v="3"/>
    <x v="13"/>
  </r>
  <r>
    <d v="2023-04-06T00:00:00"/>
    <x v="1"/>
    <x v="30"/>
    <n v="11377.8"/>
    <n v="39"/>
    <n v="443734.19999999995"/>
    <x v="1"/>
    <x v="0"/>
    <x v="3"/>
    <x v="13"/>
  </r>
  <r>
    <d v="2023-04-06T00:00:00"/>
    <x v="22"/>
    <x v="19"/>
    <n v="806.4"/>
    <n v="2"/>
    <n v="1612.8"/>
    <x v="7"/>
    <x v="1"/>
    <x v="3"/>
    <x v="13"/>
  </r>
  <r>
    <d v="2023-04-07T00:00:00"/>
    <x v="23"/>
    <x v="42"/>
    <n v="1208.4000000000001"/>
    <n v="7"/>
    <n v="8458.8000000000011"/>
    <x v="6"/>
    <x v="2"/>
    <x v="3"/>
    <x v="13"/>
  </r>
  <r>
    <d v="2023-04-09T00:00:00"/>
    <x v="24"/>
    <x v="20"/>
    <n v="9996"/>
    <n v="9"/>
    <n v="89964"/>
    <x v="4"/>
    <x v="1"/>
    <x v="3"/>
    <x v="14"/>
  </r>
  <r>
    <d v="2023-04-09T00:00:00"/>
    <x v="22"/>
    <x v="35"/>
    <n v="10892.7"/>
    <n v="3"/>
    <n v="32678.100000000002"/>
    <x v="7"/>
    <x v="1"/>
    <x v="3"/>
    <x v="14"/>
  </r>
  <r>
    <d v="2023-04-09T00:00:00"/>
    <x v="34"/>
    <x v="33"/>
    <n v="10974.6"/>
    <n v="8"/>
    <n v="87796.800000000003"/>
    <x v="1"/>
    <x v="0"/>
    <x v="3"/>
    <x v="14"/>
  </r>
  <r>
    <d v="2023-04-09T00:00:00"/>
    <x v="22"/>
    <x v="40"/>
    <n v="927.85"/>
    <n v="12"/>
    <n v="11134.2"/>
    <x v="7"/>
    <x v="1"/>
    <x v="3"/>
    <x v="14"/>
  </r>
  <r>
    <d v="2023-04-10T00:00:00"/>
    <x v="1"/>
    <x v="0"/>
    <n v="10462.200000000001"/>
    <n v="14"/>
    <n v="146470.80000000002"/>
    <x v="1"/>
    <x v="0"/>
    <x v="3"/>
    <x v="14"/>
  </r>
  <r>
    <d v="2023-04-10T00:00:00"/>
    <x v="10"/>
    <x v="23"/>
    <n v="600.32000000000005"/>
    <n v="36"/>
    <n v="21611.52"/>
    <x v="4"/>
    <x v="1"/>
    <x v="3"/>
    <x v="14"/>
  </r>
  <r>
    <d v="2023-04-10T00:00:00"/>
    <x v="32"/>
    <x v="38"/>
    <n v="1217.1600000000001"/>
    <n v="17"/>
    <n v="20691.72"/>
    <x v="6"/>
    <x v="2"/>
    <x v="3"/>
    <x v="14"/>
  </r>
  <r>
    <d v="2023-04-11T00:00:00"/>
    <x v="35"/>
    <x v="41"/>
    <n v="550.20000000000005"/>
    <n v="8"/>
    <n v="4401.6000000000004"/>
    <x v="1"/>
    <x v="1"/>
    <x v="3"/>
    <x v="14"/>
  </r>
  <r>
    <d v="2023-04-12T00:00:00"/>
    <x v="4"/>
    <x v="4"/>
    <n v="1100.4000000000001"/>
    <n v="14"/>
    <n v="15405.600000000002"/>
    <x v="2"/>
    <x v="0"/>
    <x v="3"/>
    <x v="14"/>
  </r>
  <r>
    <d v="2023-04-12T00:00:00"/>
    <x v="31"/>
    <x v="36"/>
    <n v="1798.88"/>
    <n v="9"/>
    <n v="16189.920000000002"/>
    <x v="7"/>
    <x v="1"/>
    <x v="3"/>
    <x v="14"/>
  </r>
  <r>
    <d v="2023-04-12T00:00:00"/>
    <x v="30"/>
    <x v="11"/>
    <n v="1285.5999999999999"/>
    <n v="4"/>
    <n v="5142.3999999999996"/>
    <x v="6"/>
    <x v="2"/>
    <x v="3"/>
    <x v="14"/>
  </r>
  <r>
    <d v="2023-04-12T00:00:00"/>
    <x v="23"/>
    <x v="5"/>
    <n v="837.9"/>
    <n v="13"/>
    <n v="10892.699999999999"/>
    <x v="6"/>
    <x v="2"/>
    <x v="3"/>
    <x v="14"/>
  </r>
  <r>
    <d v="2023-04-12T00:00:00"/>
    <x v="24"/>
    <x v="23"/>
    <n v="600.32000000000005"/>
    <n v="3"/>
    <n v="1800.96"/>
    <x v="4"/>
    <x v="1"/>
    <x v="3"/>
    <x v="14"/>
  </r>
  <r>
    <d v="2023-04-13T00:00:00"/>
    <x v="6"/>
    <x v="7"/>
    <n v="3418.8"/>
    <n v="8"/>
    <n v="27350.400000000001"/>
    <x v="0"/>
    <x v="0"/>
    <x v="3"/>
    <x v="14"/>
  </r>
  <r>
    <d v="2023-04-13T00:00:00"/>
    <x v="15"/>
    <x v="25"/>
    <n v="1164.8"/>
    <n v="14"/>
    <n v="16307.199999999999"/>
    <x v="5"/>
    <x v="1"/>
    <x v="3"/>
    <x v="14"/>
  </r>
  <r>
    <d v="2023-04-13T00:00:00"/>
    <x v="21"/>
    <x v="43"/>
    <n v="674"/>
    <n v="35"/>
    <n v="23590"/>
    <x v="7"/>
    <x v="1"/>
    <x v="3"/>
    <x v="14"/>
  </r>
  <r>
    <d v="2023-04-14T00:00:00"/>
    <x v="20"/>
    <x v="23"/>
    <n v="600.32000000000005"/>
    <n v="7"/>
    <n v="4202.2400000000007"/>
    <x v="3"/>
    <x v="1"/>
    <x v="3"/>
    <x v="14"/>
  </r>
  <r>
    <d v="2023-04-15T00:00:00"/>
    <x v="27"/>
    <x v="33"/>
    <n v="10974.6"/>
    <n v="3"/>
    <n v="32923.800000000003"/>
    <x v="0"/>
    <x v="0"/>
    <x v="3"/>
    <x v="14"/>
  </r>
  <r>
    <d v="2023-04-16T00:00:00"/>
    <x v="2"/>
    <x v="25"/>
    <n v="1164.8"/>
    <n v="38"/>
    <n v="44262.400000000001"/>
    <x v="0"/>
    <x v="0"/>
    <x v="3"/>
    <x v="15"/>
  </r>
  <r>
    <d v="2023-04-16T00:00:00"/>
    <x v="29"/>
    <x v="39"/>
    <n v="3444.7"/>
    <n v="15"/>
    <n v="51670.5"/>
    <x v="7"/>
    <x v="1"/>
    <x v="3"/>
    <x v="15"/>
  </r>
  <r>
    <d v="2023-04-17T00:00:00"/>
    <x v="17"/>
    <x v="41"/>
    <n v="550.20000000000005"/>
    <n v="19"/>
    <n v="10453.800000000001"/>
    <x v="4"/>
    <x v="1"/>
    <x v="3"/>
    <x v="15"/>
  </r>
  <r>
    <d v="2023-04-18T00:00:00"/>
    <x v="35"/>
    <x v="22"/>
    <n v="3388"/>
    <n v="2"/>
    <n v="6776"/>
    <x v="1"/>
    <x v="1"/>
    <x v="3"/>
    <x v="15"/>
  </r>
  <r>
    <d v="2023-04-18T00:00:00"/>
    <x v="28"/>
    <x v="14"/>
    <n v="14700"/>
    <n v="13"/>
    <n v="191100"/>
    <x v="1"/>
    <x v="1"/>
    <x v="3"/>
    <x v="15"/>
  </r>
  <r>
    <d v="2023-04-18T00:00:00"/>
    <x v="0"/>
    <x v="6"/>
    <n v="559.44000000000005"/>
    <n v="9"/>
    <n v="5034.9600000000009"/>
    <x v="0"/>
    <x v="0"/>
    <x v="3"/>
    <x v="15"/>
  </r>
  <r>
    <d v="2023-04-18T00:00:00"/>
    <x v="1"/>
    <x v="38"/>
    <n v="1217.1600000000001"/>
    <n v="9"/>
    <n v="10954.44"/>
    <x v="1"/>
    <x v="0"/>
    <x v="3"/>
    <x v="15"/>
  </r>
  <r>
    <d v="2023-04-19T00:00:00"/>
    <x v="35"/>
    <x v="22"/>
    <n v="3388"/>
    <n v="17"/>
    <n v="57596"/>
    <x v="1"/>
    <x v="1"/>
    <x v="3"/>
    <x v="15"/>
  </r>
  <r>
    <d v="2023-04-20T00:00:00"/>
    <x v="11"/>
    <x v="10"/>
    <n v="6591.9"/>
    <n v="4"/>
    <n v="26367.599999999999"/>
    <x v="1"/>
    <x v="0"/>
    <x v="3"/>
    <x v="15"/>
  </r>
  <r>
    <d v="2023-04-20T00:00:00"/>
    <x v="1"/>
    <x v="39"/>
    <n v="3444.7"/>
    <n v="2"/>
    <n v="6889.4"/>
    <x v="1"/>
    <x v="0"/>
    <x v="3"/>
    <x v="15"/>
  </r>
  <r>
    <d v="2023-04-21T00:00:00"/>
    <x v="25"/>
    <x v="42"/>
    <n v="1208.4000000000001"/>
    <n v="14"/>
    <n v="16917.600000000002"/>
    <x v="0"/>
    <x v="0"/>
    <x v="3"/>
    <x v="15"/>
  </r>
  <r>
    <d v="2023-04-21T00:00:00"/>
    <x v="34"/>
    <x v="32"/>
    <n v="2602.39"/>
    <n v="2"/>
    <n v="5204.78"/>
    <x v="1"/>
    <x v="0"/>
    <x v="3"/>
    <x v="15"/>
  </r>
  <r>
    <d v="2023-04-22T00:00:00"/>
    <x v="20"/>
    <x v="43"/>
    <n v="674"/>
    <n v="36"/>
    <n v="24264"/>
    <x v="3"/>
    <x v="1"/>
    <x v="3"/>
    <x v="15"/>
  </r>
  <r>
    <d v="2023-04-22T00:00:00"/>
    <x v="4"/>
    <x v="9"/>
    <n v="581.55999999999995"/>
    <n v="22"/>
    <n v="12794.32"/>
    <x v="2"/>
    <x v="0"/>
    <x v="3"/>
    <x v="15"/>
  </r>
  <r>
    <d v="2023-04-23T00:00:00"/>
    <x v="6"/>
    <x v="37"/>
    <n v="2044"/>
    <n v="10"/>
    <n v="20440"/>
    <x v="0"/>
    <x v="0"/>
    <x v="3"/>
    <x v="16"/>
  </r>
  <r>
    <d v="2023-04-23T00:00:00"/>
    <x v="0"/>
    <x v="24"/>
    <n v="1134"/>
    <n v="6"/>
    <n v="6804"/>
    <x v="0"/>
    <x v="0"/>
    <x v="3"/>
    <x v="16"/>
  </r>
  <r>
    <d v="2023-04-23T00:00:00"/>
    <x v="20"/>
    <x v="28"/>
    <n v="574.55999999999995"/>
    <n v="15"/>
    <n v="8618.4"/>
    <x v="3"/>
    <x v="1"/>
    <x v="3"/>
    <x v="16"/>
  </r>
  <r>
    <d v="2023-04-24T00:00:00"/>
    <x v="0"/>
    <x v="30"/>
    <n v="11377.8"/>
    <n v="39"/>
    <n v="443734.19999999995"/>
    <x v="0"/>
    <x v="0"/>
    <x v="3"/>
    <x v="16"/>
  </r>
  <r>
    <d v="2023-04-24T00:00:00"/>
    <x v="35"/>
    <x v="32"/>
    <n v="2602.39"/>
    <n v="2"/>
    <n v="5204.78"/>
    <x v="1"/>
    <x v="1"/>
    <x v="3"/>
    <x v="16"/>
  </r>
  <r>
    <d v="2023-04-24T00:00:00"/>
    <x v="6"/>
    <x v="21"/>
    <n v="934.1"/>
    <n v="4"/>
    <n v="3736.4"/>
    <x v="0"/>
    <x v="0"/>
    <x v="3"/>
    <x v="16"/>
  </r>
  <r>
    <d v="2023-04-24T00:00:00"/>
    <x v="21"/>
    <x v="6"/>
    <n v="559.44000000000005"/>
    <n v="1"/>
    <n v="559.44000000000005"/>
    <x v="7"/>
    <x v="1"/>
    <x v="3"/>
    <x v="16"/>
  </r>
  <r>
    <d v="2023-04-25T00:00:00"/>
    <x v="6"/>
    <x v="15"/>
    <n v="5665.8"/>
    <n v="8"/>
    <n v="45326.400000000001"/>
    <x v="0"/>
    <x v="0"/>
    <x v="3"/>
    <x v="16"/>
  </r>
  <r>
    <d v="2023-04-25T00:00:00"/>
    <x v="34"/>
    <x v="7"/>
    <n v="3418.8"/>
    <n v="9"/>
    <n v="30769.200000000001"/>
    <x v="1"/>
    <x v="0"/>
    <x v="3"/>
    <x v="16"/>
  </r>
  <r>
    <d v="2023-04-26T00:00:00"/>
    <x v="14"/>
    <x v="36"/>
    <n v="1798.88"/>
    <n v="2"/>
    <n v="3597.76"/>
    <x v="2"/>
    <x v="0"/>
    <x v="3"/>
    <x v="16"/>
  </r>
  <r>
    <d v="2023-04-26T00:00:00"/>
    <x v="23"/>
    <x v="23"/>
    <n v="600.32000000000005"/>
    <n v="3"/>
    <n v="1800.96"/>
    <x v="6"/>
    <x v="2"/>
    <x v="3"/>
    <x v="16"/>
  </r>
  <r>
    <d v="2023-04-28T00:00:00"/>
    <x v="33"/>
    <x v="8"/>
    <n v="10270.4"/>
    <n v="14"/>
    <n v="143785.60000000001"/>
    <x v="7"/>
    <x v="1"/>
    <x v="3"/>
    <x v="16"/>
  </r>
  <r>
    <d v="2023-04-28T00:00:00"/>
    <x v="29"/>
    <x v="29"/>
    <n v="5337.5"/>
    <n v="30"/>
    <n v="160125"/>
    <x v="7"/>
    <x v="1"/>
    <x v="3"/>
    <x v="16"/>
  </r>
  <r>
    <d v="2023-04-29T00:00:00"/>
    <x v="32"/>
    <x v="30"/>
    <n v="11377.8"/>
    <n v="13"/>
    <n v="147911.4"/>
    <x v="6"/>
    <x v="2"/>
    <x v="3"/>
    <x v="16"/>
  </r>
  <r>
    <d v="2023-04-29T00:00:00"/>
    <x v="0"/>
    <x v="32"/>
    <n v="2602.39"/>
    <n v="7"/>
    <n v="18216.73"/>
    <x v="0"/>
    <x v="0"/>
    <x v="3"/>
    <x v="16"/>
  </r>
  <r>
    <d v="2023-04-30T00:00:00"/>
    <x v="2"/>
    <x v="25"/>
    <n v="1164.8"/>
    <n v="13"/>
    <n v="15142.4"/>
    <x v="0"/>
    <x v="0"/>
    <x v="3"/>
    <x v="17"/>
  </r>
  <r>
    <d v="2023-04-30T00:00:00"/>
    <x v="20"/>
    <x v="36"/>
    <n v="1798.88"/>
    <n v="8"/>
    <n v="14391.04"/>
    <x v="3"/>
    <x v="1"/>
    <x v="3"/>
    <x v="17"/>
  </r>
  <r>
    <d v="2023-04-30T00:00:00"/>
    <x v="28"/>
    <x v="11"/>
    <n v="1285.5999999999999"/>
    <n v="1"/>
    <n v="1285.5999999999999"/>
    <x v="1"/>
    <x v="1"/>
    <x v="3"/>
    <x v="17"/>
  </r>
  <r>
    <d v="2023-05-01T00:00:00"/>
    <x v="25"/>
    <x v="39"/>
    <n v="3444.7"/>
    <n v="3"/>
    <n v="10334.099999999999"/>
    <x v="0"/>
    <x v="0"/>
    <x v="4"/>
    <x v="17"/>
  </r>
  <r>
    <d v="2023-05-01T00:00:00"/>
    <x v="12"/>
    <x v="18"/>
    <n v="729.12"/>
    <n v="2"/>
    <n v="1458.24"/>
    <x v="4"/>
    <x v="1"/>
    <x v="4"/>
    <x v="17"/>
  </r>
  <r>
    <d v="2023-05-01T00:00:00"/>
    <x v="2"/>
    <x v="5"/>
    <n v="837.9"/>
    <n v="6"/>
    <n v="5027.3999999999996"/>
    <x v="0"/>
    <x v="0"/>
    <x v="4"/>
    <x v="17"/>
  </r>
  <r>
    <d v="2023-05-01T00:00:00"/>
    <x v="32"/>
    <x v="21"/>
    <n v="934.1"/>
    <n v="9"/>
    <n v="8406.9"/>
    <x v="6"/>
    <x v="2"/>
    <x v="4"/>
    <x v="17"/>
  </r>
  <r>
    <d v="2023-05-01T00:00:00"/>
    <x v="30"/>
    <x v="24"/>
    <n v="1134"/>
    <n v="1"/>
    <n v="1134"/>
    <x v="6"/>
    <x v="2"/>
    <x v="4"/>
    <x v="17"/>
  </r>
  <r>
    <d v="2023-05-02T00:00:00"/>
    <x v="23"/>
    <x v="3"/>
    <n v="8545.6"/>
    <n v="4"/>
    <n v="34182.400000000001"/>
    <x v="6"/>
    <x v="2"/>
    <x v="4"/>
    <x v="17"/>
  </r>
  <r>
    <d v="2023-05-03T00:00:00"/>
    <x v="27"/>
    <x v="3"/>
    <n v="8545.6"/>
    <n v="13"/>
    <n v="111092.8"/>
    <x v="0"/>
    <x v="0"/>
    <x v="4"/>
    <x v="17"/>
  </r>
  <r>
    <d v="2023-05-03T00:00:00"/>
    <x v="16"/>
    <x v="21"/>
    <n v="934.1"/>
    <n v="3"/>
    <n v="2802.3"/>
    <x v="5"/>
    <x v="1"/>
    <x v="4"/>
    <x v="17"/>
  </r>
  <r>
    <d v="2023-05-04T00:00:00"/>
    <x v="32"/>
    <x v="8"/>
    <n v="10270.4"/>
    <n v="4"/>
    <n v="41081.599999999999"/>
    <x v="6"/>
    <x v="2"/>
    <x v="4"/>
    <x v="17"/>
  </r>
  <r>
    <d v="2023-05-04T00:00:00"/>
    <x v="28"/>
    <x v="4"/>
    <n v="1100.4000000000001"/>
    <n v="13"/>
    <n v="14305.2"/>
    <x v="1"/>
    <x v="1"/>
    <x v="4"/>
    <x v="17"/>
  </r>
  <r>
    <d v="2023-05-04T00:00:00"/>
    <x v="27"/>
    <x v="29"/>
    <n v="5337.5"/>
    <n v="10"/>
    <n v="53375"/>
    <x v="0"/>
    <x v="0"/>
    <x v="4"/>
    <x v="17"/>
  </r>
  <r>
    <d v="2023-05-05T00:00:00"/>
    <x v="31"/>
    <x v="41"/>
    <n v="550.20000000000005"/>
    <n v="13"/>
    <n v="7152.6"/>
    <x v="7"/>
    <x v="1"/>
    <x v="4"/>
    <x v="17"/>
  </r>
  <r>
    <d v="2023-05-05T00:00:00"/>
    <x v="26"/>
    <x v="13"/>
    <n v="822.36"/>
    <n v="22"/>
    <n v="18091.920000000002"/>
    <x v="3"/>
    <x v="1"/>
    <x v="4"/>
    <x v="17"/>
  </r>
  <r>
    <d v="2023-05-06T00:00:00"/>
    <x v="14"/>
    <x v="26"/>
    <n v="6623.4"/>
    <n v="15"/>
    <n v="99351"/>
    <x v="2"/>
    <x v="0"/>
    <x v="4"/>
    <x v="17"/>
  </r>
  <r>
    <d v="2023-05-06T00:00:00"/>
    <x v="1"/>
    <x v="41"/>
    <n v="550.20000000000005"/>
    <n v="6"/>
    <n v="3301.2000000000003"/>
    <x v="1"/>
    <x v="0"/>
    <x v="4"/>
    <x v="17"/>
  </r>
  <r>
    <d v="2023-05-06T00:00:00"/>
    <x v="1"/>
    <x v="21"/>
    <n v="934.1"/>
    <n v="7"/>
    <n v="6538.7"/>
    <x v="1"/>
    <x v="0"/>
    <x v="4"/>
    <x v="17"/>
  </r>
  <r>
    <d v="2023-05-07T00:00:00"/>
    <x v="16"/>
    <x v="4"/>
    <n v="1100.4000000000001"/>
    <n v="4"/>
    <n v="4401.6000000000004"/>
    <x v="5"/>
    <x v="1"/>
    <x v="4"/>
    <x v="18"/>
  </r>
  <r>
    <d v="2023-05-07T00:00:00"/>
    <x v="20"/>
    <x v="25"/>
    <n v="1164.8"/>
    <n v="39"/>
    <n v="45427.199999999997"/>
    <x v="3"/>
    <x v="1"/>
    <x v="4"/>
    <x v="18"/>
  </r>
  <r>
    <d v="2023-05-07T00:00:00"/>
    <x v="15"/>
    <x v="39"/>
    <n v="3444.7"/>
    <n v="1"/>
    <n v="3444.7"/>
    <x v="5"/>
    <x v="1"/>
    <x v="4"/>
    <x v="18"/>
  </r>
  <r>
    <d v="2023-05-07T00:00:00"/>
    <x v="32"/>
    <x v="36"/>
    <n v="1798.88"/>
    <n v="1"/>
    <n v="1798.88"/>
    <x v="6"/>
    <x v="2"/>
    <x v="4"/>
    <x v="18"/>
  </r>
  <r>
    <d v="2023-05-07T00:00:00"/>
    <x v="30"/>
    <x v="36"/>
    <n v="1798.88"/>
    <n v="29"/>
    <n v="52167.520000000004"/>
    <x v="6"/>
    <x v="2"/>
    <x v="4"/>
    <x v="18"/>
  </r>
  <r>
    <d v="2023-05-08T00:00:00"/>
    <x v="1"/>
    <x v="22"/>
    <n v="3388"/>
    <n v="19"/>
    <n v="64372"/>
    <x v="1"/>
    <x v="0"/>
    <x v="4"/>
    <x v="18"/>
  </r>
  <r>
    <d v="2023-05-08T00:00:00"/>
    <x v="25"/>
    <x v="0"/>
    <n v="10462.200000000001"/>
    <n v="7"/>
    <n v="73235.400000000009"/>
    <x v="0"/>
    <x v="0"/>
    <x v="4"/>
    <x v="18"/>
  </r>
  <r>
    <d v="2023-05-09T00:00:00"/>
    <x v="21"/>
    <x v="25"/>
    <n v="1164.8"/>
    <n v="6"/>
    <n v="6988.7999999999993"/>
    <x v="7"/>
    <x v="1"/>
    <x v="4"/>
    <x v="18"/>
  </r>
  <r>
    <d v="2023-05-09T00:00:00"/>
    <x v="32"/>
    <x v="33"/>
    <n v="10974.6"/>
    <n v="12"/>
    <n v="131695.20000000001"/>
    <x v="6"/>
    <x v="2"/>
    <x v="4"/>
    <x v="18"/>
  </r>
  <r>
    <d v="2023-05-09T00:00:00"/>
    <x v="34"/>
    <x v="1"/>
    <n v="1098.72"/>
    <n v="37"/>
    <n v="40652.639999999999"/>
    <x v="1"/>
    <x v="0"/>
    <x v="4"/>
    <x v="18"/>
  </r>
  <r>
    <d v="2023-05-09T00:00:00"/>
    <x v="16"/>
    <x v="37"/>
    <n v="2044"/>
    <n v="8"/>
    <n v="16352"/>
    <x v="5"/>
    <x v="1"/>
    <x v="4"/>
    <x v="18"/>
  </r>
  <r>
    <d v="2023-05-09T00:00:00"/>
    <x v="0"/>
    <x v="37"/>
    <n v="2044"/>
    <n v="4"/>
    <n v="8176"/>
    <x v="0"/>
    <x v="0"/>
    <x v="4"/>
    <x v="18"/>
  </r>
  <r>
    <d v="2023-05-10T00:00:00"/>
    <x v="1"/>
    <x v="41"/>
    <n v="550.20000000000005"/>
    <n v="6"/>
    <n v="3301.2000000000003"/>
    <x v="1"/>
    <x v="0"/>
    <x v="4"/>
    <x v="18"/>
  </r>
  <r>
    <d v="2023-05-10T00:00:00"/>
    <x v="22"/>
    <x v="42"/>
    <n v="1208.4000000000001"/>
    <n v="9"/>
    <n v="10875.6"/>
    <x v="7"/>
    <x v="1"/>
    <x v="4"/>
    <x v="18"/>
  </r>
  <r>
    <d v="2023-05-12T00:00:00"/>
    <x v="26"/>
    <x v="2"/>
    <n v="11499"/>
    <n v="30"/>
    <n v="344970"/>
    <x v="3"/>
    <x v="1"/>
    <x v="4"/>
    <x v="18"/>
  </r>
  <r>
    <d v="2023-05-12T00:00:00"/>
    <x v="23"/>
    <x v="22"/>
    <n v="3388"/>
    <n v="7"/>
    <n v="23716"/>
    <x v="6"/>
    <x v="2"/>
    <x v="4"/>
    <x v="18"/>
  </r>
  <r>
    <d v="2023-05-12T00:00:00"/>
    <x v="14"/>
    <x v="25"/>
    <n v="1164.8"/>
    <n v="3"/>
    <n v="3494.3999999999996"/>
    <x v="2"/>
    <x v="0"/>
    <x v="4"/>
    <x v="18"/>
  </r>
  <r>
    <d v="2023-05-12T00:00:00"/>
    <x v="0"/>
    <x v="12"/>
    <n v="567"/>
    <n v="15"/>
    <n v="8505"/>
    <x v="0"/>
    <x v="0"/>
    <x v="4"/>
    <x v="18"/>
  </r>
  <r>
    <d v="2023-05-12T00:00:00"/>
    <x v="33"/>
    <x v="43"/>
    <n v="674"/>
    <n v="3"/>
    <n v="2022"/>
    <x v="7"/>
    <x v="1"/>
    <x v="4"/>
    <x v="18"/>
  </r>
  <r>
    <d v="2023-05-13T00:00:00"/>
    <x v="27"/>
    <x v="10"/>
    <n v="6591.9"/>
    <n v="5"/>
    <n v="32959.5"/>
    <x v="0"/>
    <x v="0"/>
    <x v="4"/>
    <x v="18"/>
  </r>
  <r>
    <d v="2023-05-13T00:00:00"/>
    <x v="21"/>
    <x v="11"/>
    <n v="1285.5999999999999"/>
    <n v="4"/>
    <n v="5142.3999999999996"/>
    <x v="7"/>
    <x v="1"/>
    <x v="4"/>
    <x v="18"/>
  </r>
  <r>
    <d v="2023-05-14T00:00:00"/>
    <x v="17"/>
    <x v="26"/>
    <n v="6623.4"/>
    <n v="14"/>
    <n v="92727.599999999991"/>
    <x v="4"/>
    <x v="1"/>
    <x v="4"/>
    <x v="19"/>
  </r>
  <r>
    <d v="2023-05-14T00:00:00"/>
    <x v="4"/>
    <x v="19"/>
    <n v="806.4"/>
    <n v="20"/>
    <n v="16128"/>
    <x v="2"/>
    <x v="0"/>
    <x v="4"/>
    <x v="19"/>
  </r>
  <r>
    <d v="2023-05-15T00:00:00"/>
    <x v="15"/>
    <x v="3"/>
    <n v="8545.6"/>
    <n v="6"/>
    <n v="51273.600000000006"/>
    <x v="5"/>
    <x v="1"/>
    <x v="4"/>
    <x v="19"/>
  </r>
  <r>
    <d v="2023-05-15T00:00:00"/>
    <x v="21"/>
    <x v="29"/>
    <n v="5337.5"/>
    <n v="5"/>
    <n v="26687.5"/>
    <x v="7"/>
    <x v="1"/>
    <x v="4"/>
    <x v="19"/>
  </r>
  <r>
    <d v="2023-05-16T00:00:00"/>
    <x v="12"/>
    <x v="2"/>
    <n v="11499"/>
    <n v="13"/>
    <n v="149487"/>
    <x v="4"/>
    <x v="1"/>
    <x v="4"/>
    <x v="19"/>
  </r>
  <r>
    <d v="2023-05-16T00:00:00"/>
    <x v="27"/>
    <x v="18"/>
    <n v="729.12"/>
    <n v="13"/>
    <n v="9478.56"/>
    <x v="0"/>
    <x v="0"/>
    <x v="4"/>
    <x v="19"/>
  </r>
  <r>
    <d v="2023-05-17T00:00:00"/>
    <x v="29"/>
    <x v="36"/>
    <n v="1798.88"/>
    <n v="8"/>
    <n v="14391.04"/>
    <x v="7"/>
    <x v="1"/>
    <x v="4"/>
    <x v="19"/>
  </r>
  <r>
    <d v="2023-05-17T00:00:00"/>
    <x v="30"/>
    <x v="13"/>
    <n v="822.36"/>
    <n v="34"/>
    <n v="27960.240000000002"/>
    <x v="6"/>
    <x v="2"/>
    <x v="4"/>
    <x v="19"/>
  </r>
  <r>
    <d v="2023-05-18T00:00:00"/>
    <x v="10"/>
    <x v="34"/>
    <n v="5985"/>
    <n v="1"/>
    <n v="5985"/>
    <x v="4"/>
    <x v="1"/>
    <x v="4"/>
    <x v="19"/>
  </r>
  <r>
    <d v="2023-05-18T00:00:00"/>
    <x v="15"/>
    <x v="36"/>
    <n v="1798.88"/>
    <n v="4"/>
    <n v="7195.52"/>
    <x v="5"/>
    <x v="1"/>
    <x v="4"/>
    <x v="19"/>
  </r>
  <r>
    <d v="2023-05-18T00:00:00"/>
    <x v="21"/>
    <x v="6"/>
    <n v="559.44000000000005"/>
    <n v="8"/>
    <n v="4475.5200000000004"/>
    <x v="7"/>
    <x v="1"/>
    <x v="4"/>
    <x v="19"/>
  </r>
  <r>
    <d v="2023-05-19T00:00:00"/>
    <x v="11"/>
    <x v="40"/>
    <n v="927.85"/>
    <n v="9"/>
    <n v="8350.65"/>
    <x v="1"/>
    <x v="0"/>
    <x v="4"/>
    <x v="19"/>
  </r>
  <r>
    <d v="2023-05-20T00:00:00"/>
    <x v="1"/>
    <x v="3"/>
    <n v="8545.6"/>
    <n v="11"/>
    <n v="94001.600000000006"/>
    <x v="1"/>
    <x v="0"/>
    <x v="4"/>
    <x v="19"/>
  </r>
  <r>
    <d v="2023-05-20T00:00:00"/>
    <x v="27"/>
    <x v="24"/>
    <n v="1134"/>
    <n v="2"/>
    <n v="2268"/>
    <x v="0"/>
    <x v="0"/>
    <x v="4"/>
    <x v="19"/>
  </r>
  <r>
    <d v="2023-05-20T00:00:00"/>
    <x v="30"/>
    <x v="28"/>
    <n v="574.55999999999995"/>
    <n v="15"/>
    <n v="8618.4"/>
    <x v="6"/>
    <x v="2"/>
    <x v="4"/>
    <x v="19"/>
  </r>
  <r>
    <d v="2023-05-21T00:00:00"/>
    <x v="19"/>
    <x v="12"/>
    <n v="567"/>
    <n v="16"/>
    <n v="9072"/>
    <x v="6"/>
    <x v="2"/>
    <x v="4"/>
    <x v="20"/>
  </r>
  <r>
    <d v="2023-05-21T00:00:00"/>
    <x v="1"/>
    <x v="6"/>
    <n v="559.44000000000005"/>
    <n v="21"/>
    <n v="11748.240000000002"/>
    <x v="1"/>
    <x v="0"/>
    <x v="4"/>
    <x v="20"/>
  </r>
  <r>
    <d v="2023-05-22T00:00:00"/>
    <x v="19"/>
    <x v="34"/>
    <n v="5985"/>
    <n v="19"/>
    <n v="113715"/>
    <x v="6"/>
    <x v="2"/>
    <x v="4"/>
    <x v="20"/>
  </r>
  <r>
    <d v="2023-05-22T00:00:00"/>
    <x v="6"/>
    <x v="4"/>
    <n v="1100.4000000000001"/>
    <n v="12"/>
    <n v="13204.800000000001"/>
    <x v="0"/>
    <x v="0"/>
    <x v="4"/>
    <x v="20"/>
  </r>
  <r>
    <d v="2023-05-22T00:00:00"/>
    <x v="12"/>
    <x v="0"/>
    <n v="10462.200000000001"/>
    <n v="24"/>
    <n v="251092.80000000002"/>
    <x v="4"/>
    <x v="1"/>
    <x v="4"/>
    <x v="20"/>
  </r>
  <r>
    <d v="2023-05-23T00:00:00"/>
    <x v="35"/>
    <x v="25"/>
    <n v="1164.8"/>
    <n v="27"/>
    <n v="31449.599999999999"/>
    <x v="1"/>
    <x v="1"/>
    <x v="4"/>
    <x v="20"/>
  </r>
  <r>
    <d v="2023-05-23T00:00:00"/>
    <x v="11"/>
    <x v="19"/>
    <n v="806.4"/>
    <n v="11"/>
    <n v="8870.4"/>
    <x v="1"/>
    <x v="0"/>
    <x v="4"/>
    <x v="20"/>
  </r>
  <r>
    <d v="2023-05-24T00:00:00"/>
    <x v="2"/>
    <x v="42"/>
    <n v="1208.4000000000001"/>
    <n v="21"/>
    <n v="25376.400000000001"/>
    <x v="0"/>
    <x v="0"/>
    <x v="4"/>
    <x v="20"/>
  </r>
  <r>
    <d v="2023-05-25T00:00:00"/>
    <x v="10"/>
    <x v="20"/>
    <n v="9996"/>
    <n v="7"/>
    <n v="69972"/>
    <x v="4"/>
    <x v="1"/>
    <x v="4"/>
    <x v="20"/>
  </r>
  <r>
    <d v="2023-05-25T00:00:00"/>
    <x v="29"/>
    <x v="39"/>
    <n v="3444.7"/>
    <n v="37"/>
    <n v="127453.9"/>
    <x v="7"/>
    <x v="1"/>
    <x v="4"/>
    <x v="20"/>
  </r>
  <r>
    <d v="2023-05-26T00:00:00"/>
    <x v="23"/>
    <x v="34"/>
    <n v="5985"/>
    <n v="1"/>
    <n v="5985"/>
    <x v="6"/>
    <x v="2"/>
    <x v="4"/>
    <x v="20"/>
  </r>
  <r>
    <d v="2023-05-26T00:00:00"/>
    <x v="6"/>
    <x v="36"/>
    <n v="1798.88"/>
    <n v="2"/>
    <n v="3597.76"/>
    <x v="0"/>
    <x v="0"/>
    <x v="4"/>
    <x v="20"/>
  </r>
  <r>
    <d v="2023-05-26T00:00:00"/>
    <x v="4"/>
    <x v="37"/>
    <n v="2044"/>
    <n v="2"/>
    <n v="4088"/>
    <x v="2"/>
    <x v="0"/>
    <x v="4"/>
    <x v="20"/>
  </r>
  <r>
    <d v="2023-05-28T00:00:00"/>
    <x v="12"/>
    <x v="7"/>
    <n v="3418.8"/>
    <n v="12"/>
    <n v="41025.600000000006"/>
    <x v="4"/>
    <x v="1"/>
    <x v="4"/>
    <x v="21"/>
  </r>
  <r>
    <d v="2023-05-28T00:00:00"/>
    <x v="27"/>
    <x v="26"/>
    <n v="6623.4"/>
    <n v="5"/>
    <n v="33117"/>
    <x v="0"/>
    <x v="0"/>
    <x v="4"/>
    <x v="21"/>
  </r>
  <r>
    <d v="2023-05-28T00:00:00"/>
    <x v="24"/>
    <x v="2"/>
    <n v="11499"/>
    <n v="9"/>
    <n v="103491"/>
    <x v="4"/>
    <x v="1"/>
    <x v="4"/>
    <x v="21"/>
  </r>
  <r>
    <d v="2023-05-28T00:00:00"/>
    <x v="6"/>
    <x v="29"/>
    <n v="5337.5"/>
    <n v="14"/>
    <n v="74725"/>
    <x v="0"/>
    <x v="0"/>
    <x v="4"/>
    <x v="21"/>
  </r>
  <r>
    <d v="2023-05-28T00:00:00"/>
    <x v="24"/>
    <x v="11"/>
    <n v="1285.5999999999999"/>
    <n v="4"/>
    <n v="5142.3999999999996"/>
    <x v="4"/>
    <x v="1"/>
    <x v="4"/>
    <x v="21"/>
  </r>
  <r>
    <d v="2023-05-28T00:00:00"/>
    <x v="29"/>
    <x v="40"/>
    <n v="927.85"/>
    <n v="17"/>
    <n v="15773.45"/>
    <x v="7"/>
    <x v="1"/>
    <x v="4"/>
    <x v="21"/>
  </r>
  <r>
    <d v="2023-05-28T00:00:00"/>
    <x v="29"/>
    <x v="38"/>
    <n v="1217.1600000000001"/>
    <n v="10"/>
    <n v="12171.6"/>
    <x v="7"/>
    <x v="1"/>
    <x v="4"/>
    <x v="21"/>
  </r>
  <r>
    <d v="2023-05-30T00:00:00"/>
    <x v="10"/>
    <x v="7"/>
    <n v="3418.8"/>
    <n v="23"/>
    <n v="78632.400000000009"/>
    <x v="4"/>
    <x v="1"/>
    <x v="4"/>
    <x v="21"/>
  </r>
  <r>
    <d v="2023-05-30T00:00:00"/>
    <x v="15"/>
    <x v="35"/>
    <n v="10892.7"/>
    <n v="4"/>
    <n v="43570.8"/>
    <x v="5"/>
    <x v="1"/>
    <x v="4"/>
    <x v="21"/>
  </r>
  <r>
    <d v="2023-05-30T00:00:00"/>
    <x v="30"/>
    <x v="3"/>
    <n v="8545.6"/>
    <n v="6"/>
    <n v="51273.600000000006"/>
    <x v="6"/>
    <x v="2"/>
    <x v="4"/>
    <x v="21"/>
  </r>
  <r>
    <d v="2023-05-30T00:00:00"/>
    <x v="2"/>
    <x v="27"/>
    <n v="1046.22"/>
    <n v="13"/>
    <n v="13600.86"/>
    <x v="0"/>
    <x v="0"/>
    <x v="4"/>
    <x v="21"/>
  </r>
  <r>
    <d v="2023-05-30T00:00:00"/>
    <x v="35"/>
    <x v="5"/>
    <n v="837.9"/>
    <n v="3"/>
    <n v="2513.6999999999998"/>
    <x v="1"/>
    <x v="1"/>
    <x v="4"/>
    <x v="21"/>
  </r>
  <r>
    <d v="2023-05-30T00:00:00"/>
    <x v="27"/>
    <x v="28"/>
    <n v="574.55999999999995"/>
    <n v="9"/>
    <n v="5171.0399999999991"/>
    <x v="0"/>
    <x v="0"/>
    <x v="4"/>
    <x v="21"/>
  </r>
  <r>
    <d v="2023-06-02T00:00:00"/>
    <x v="4"/>
    <x v="36"/>
    <n v="1798.88"/>
    <n v="15"/>
    <n v="26983.200000000001"/>
    <x v="2"/>
    <x v="0"/>
    <x v="5"/>
    <x v="21"/>
  </r>
  <r>
    <d v="2023-06-03T00:00:00"/>
    <x v="28"/>
    <x v="26"/>
    <n v="6623.4"/>
    <n v="14"/>
    <n v="92727.599999999991"/>
    <x v="1"/>
    <x v="1"/>
    <x v="5"/>
    <x v="21"/>
  </r>
  <r>
    <d v="2023-06-03T00:00:00"/>
    <x v="10"/>
    <x v="30"/>
    <n v="11377.8"/>
    <n v="88"/>
    <n v="1001246.3999999999"/>
    <x v="4"/>
    <x v="1"/>
    <x v="5"/>
    <x v="21"/>
  </r>
  <r>
    <d v="2023-06-03T00:00:00"/>
    <x v="24"/>
    <x v="40"/>
    <n v="927.85"/>
    <n v="32"/>
    <n v="29691.200000000001"/>
    <x v="4"/>
    <x v="1"/>
    <x v="5"/>
    <x v="21"/>
  </r>
  <r>
    <d v="2023-06-04T00:00:00"/>
    <x v="22"/>
    <x v="25"/>
    <n v="1164.8"/>
    <n v="30"/>
    <n v="34944"/>
    <x v="7"/>
    <x v="1"/>
    <x v="5"/>
    <x v="22"/>
  </r>
  <r>
    <d v="2023-06-04T00:00:00"/>
    <x v="15"/>
    <x v="29"/>
    <n v="5337.5"/>
    <n v="8"/>
    <n v="42700"/>
    <x v="5"/>
    <x v="1"/>
    <x v="5"/>
    <x v="22"/>
  </r>
  <r>
    <d v="2023-06-04T00:00:00"/>
    <x v="21"/>
    <x v="29"/>
    <n v="5337.5"/>
    <n v="12"/>
    <n v="64050"/>
    <x v="7"/>
    <x v="1"/>
    <x v="5"/>
    <x v="22"/>
  </r>
  <r>
    <d v="2023-06-05T00:00:00"/>
    <x v="17"/>
    <x v="15"/>
    <n v="5665.8"/>
    <n v="17"/>
    <n v="96318.6"/>
    <x v="4"/>
    <x v="1"/>
    <x v="5"/>
    <x v="22"/>
  </r>
  <r>
    <d v="2023-06-05T00:00:00"/>
    <x v="10"/>
    <x v="41"/>
    <n v="550.20000000000005"/>
    <n v="32"/>
    <n v="17606.400000000001"/>
    <x v="4"/>
    <x v="1"/>
    <x v="5"/>
    <x v="22"/>
  </r>
  <r>
    <d v="2023-06-05T00:00:00"/>
    <x v="24"/>
    <x v="10"/>
    <n v="6591.9"/>
    <n v="5"/>
    <n v="32959.5"/>
    <x v="4"/>
    <x v="1"/>
    <x v="5"/>
    <x v="22"/>
  </r>
  <r>
    <d v="2023-06-05T00:00:00"/>
    <x v="24"/>
    <x v="0"/>
    <n v="10462.200000000001"/>
    <n v="15"/>
    <n v="156933"/>
    <x v="4"/>
    <x v="1"/>
    <x v="5"/>
    <x v="22"/>
  </r>
  <r>
    <d v="2023-06-05T00:00:00"/>
    <x v="29"/>
    <x v="12"/>
    <n v="567"/>
    <n v="10"/>
    <n v="5670"/>
    <x v="7"/>
    <x v="1"/>
    <x v="5"/>
    <x v="22"/>
  </r>
  <r>
    <d v="2023-06-06T00:00:00"/>
    <x v="35"/>
    <x v="31"/>
    <n v="7271.6"/>
    <n v="33"/>
    <n v="239962.80000000002"/>
    <x v="1"/>
    <x v="1"/>
    <x v="5"/>
    <x v="22"/>
  </r>
  <r>
    <d v="2023-06-06T00:00:00"/>
    <x v="22"/>
    <x v="5"/>
    <n v="837.9"/>
    <n v="6"/>
    <n v="5027.3999999999996"/>
    <x v="7"/>
    <x v="1"/>
    <x v="5"/>
    <x v="22"/>
  </r>
  <r>
    <d v="2023-06-08T00:00:00"/>
    <x v="34"/>
    <x v="7"/>
    <n v="3418.8"/>
    <n v="11"/>
    <n v="37606.800000000003"/>
    <x v="1"/>
    <x v="0"/>
    <x v="5"/>
    <x v="22"/>
  </r>
  <r>
    <d v="2023-06-08T00:00:00"/>
    <x v="32"/>
    <x v="37"/>
    <n v="2044"/>
    <n v="11"/>
    <n v="22484"/>
    <x v="6"/>
    <x v="2"/>
    <x v="5"/>
    <x v="22"/>
  </r>
  <r>
    <d v="2023-06-09T00:00:00"/>
    <x v="20"/>
    <x v="31"/>
    <n v="7271.6"/>
    <n v="7"/>
    <n v="50901.200000000004"/>
    <x v="3"/>
    <x v="1"/>
    <x v="5"/>
    <x v="22"/>
  </r>
  <r>
    <d v="2023-06-09T00:00:00"/>
    <x v="27"/>
    <x v="19"/>
    <n v="806.4"/>
    <n v="32"/>
    <n v="25804.799999999999"/>
    <x v="0"/>
    <x v="0"/>
    <x v="5"/>
    <x v="22"/>
  </r>
  <r>
    <d v="2023-06-10T00:00:00"/>
    <x v="33"/>
    <x v="37"/>
    <n v="2044"/>
    <n v="8"/>
    <n v="16352"/>
    <x v="7"/>
    <x v="1"/>
    <x v="5"/>
    <x v="22"/>
  </r>
  <r>
    <d v="2023-06-11T00:00:00"/>
    <x v="1"/>
    <x v="35"/>
    <n v="10892.7"/>
    <n v="9"/>
    <n v="98034.3"/>
    <x v="1"/>
    <x v="0"/>
    <x v="5"/>
    <x v="23"/>
  </r>
  <r>
    <d v="2023-06-11T00:00:00"/>
    <x v="14"/>
    <x v="30"/>
    <n v="11377.8"/>
    <n v="6"/>
    <n v="68266.799999999988"/>
    <x v="2"/>
    <x v="0"/>
    <x v="5"/>
    <x v="23"/>
  </r>
  <r>
    <d v="2023-06-11T00:00:00"/>
    <x v="1"/>
    <x v="13"/>
    <n v="822.36"/>
    <n v="12"/>
    <n v="9868.32"/>
    <x v="1"/>
    <x v="0"/>
    <x v="5"/>
    <x v="23"/>
  </r>
  <r>
    <d v="2023-06-11T00:00:00"/>
    <x v="28"/>
    <x v="40"/>
    <n v="927.85"/>
    <n v="13"/>
    <n v="12062.050000000001"/>
    <x v="1"/>
    <x v="1"/>
    <x v="5"/>
    <x v="23"/>
  </r>
  <r>
    <d v="2023-06-12T00:00:00"/>
    <x v="22"/>
    <x v="38"/>
    <n v="1217.1600000000001"/>
    <n v="6"/>
    <n v="7302.9600000000009"/>
    <x v="7"/>
    <x v="1"/>
    <x v="5"/>
    <x v="23"/>
  </r>
  <r>
    <d v="2023-06-13T00:00:00"/>
    <x v="36"/>
    <x v="4"/>
    <n v="1100.4000000000001"/>
    <n v="3"/>
    <n v="3301.2000000000003"/>
    <x v="0"/>
    <x v="0"/>
    <x v="5"/>
    <x v="23"/>
  </r>
  <r>
    <d v="2023-06-13T00:00:00"/>
    <x v="17"/>
    <x v="0"/>
    <n v="10462.200000000001"/>
    <n v="20"/>
    <n v="209244"/>
    <x v="4"/>
    <x v="1"/>
    <x v="5"/>
    <x v="23"/>
  </r>
  <r>
    <d v="2023-06-13T00:00:00"/>
    <x v="15"/>
    <x v="42"/>
    <n v="1208.4000000000001"/>
    <n v="6"/>
    <n v="7250.4000000000005"/>
    <x v="5"/>
    <x v="1"/>
    <x v="5"/>
    <x v="23"/>
  </r>
  <r>
    <d v="2023-06-13T00:00:00"/>
    <x v="26"/>
    <x v="12"/>
    <n v="567"/>
    <n v="2"/>
    <n v="1134"/>
    <x v="3"/>
    <x v="1"/>
    <x v="5"/>
    <x v="23"/>
  </r>
  <r>
    <d v="2023-06-14T00:00:00"/>
    <x v="15"/>
    <x v="17"/>
    <n v="934.11"/>
    <n v="10"/>
    <n v="9341.1"/>
    <x v="5"/>
    <x v="1"/>
    <x v="5"/>
    <x v="23"/>
  </r>
  <r>
    <d v="2023-06-15T00:00:00"/>
    <x v="29"/>
    <x v="24"/>
    <n v="1134"/>
    <n v="15"/>
    <n v="17010"/>
    <x v="7"/>
    <x v="1"/>
    <x v="5"/>
    <x v="23"/>
  </r>
  <r>
    <d v="2023-06-16T00:00:00"/>
    <x v="29"/>
    <x v="31"/>
    <n v="7271.6"/>
    <n v="26"/>
    <n v="189061.6"/>
    <x v="7"/>
    <x v="1"/>
    <x v="5"/>
    <x v="23"/>
  </r>
  <r>
    <d v="2023-06-16T00:00:00"/>
    <x v="30"/>
    <x v="4"/>
    <n v="1100.4000000000001"/>
    <n v="12"/>
    <n v="13204.800000000001"/>
    <x v="6"/>
    <x v="2"/>
    <x v="5"/>
    <x v="23"/>
  </r>
  <r>
    <d v="2023-06-16T00:00:00"/>
    <x v="32"/>
    <x v="14"/>
    <n v="14700"/>
    <n v="5"/>
    <n v="73500"/>
    <x v="6"/>
    <x v="2"/>
    <x v="5"/>
    <x v="23"/>
  </r>
  <r>
    <d v="2023-06-16T00:00:00"/>
    <x v="5"/>
    <x v="11"/>
    <n v="1285.5999999999999"/>
    <n v="15"/>
    <n v="19284"/>
    <x v="3"/>
    <x v="1"/>
    <x v="5"/>
    <x v="23"/>
  </r>
  <r>
    <d v="2023-06-16T00:00:00"/>
    <x v="20"/>
    <x v="40"/>
    <n v="927.85"/>
    <n v="11"/>
    <n v="10206.35"/>
    <x v="3"/>
    <x v="1"/>
    <x v="5"/>
    <x v="23"/>
  </r>
  <r>
    <d v="2023-06-17T00:00:00"/>
    <x v="32"/>
    <x v="25"/>
    <n v="1164.8"/>
    <n v="38"/>
    <n v="44262.400000000001"/>
    <x v="6"/>
    <x v="2"/>
    <x v="5"/>
    <x v="23"/>
  </r>
  <r>
    <d v="2023-06-17T00:00:00"/>
    <x v="5"/>
    <x v="14"/>
    <n v="14700"/>
    <n v="24"/>
    <n v="352800"/>
    <x v="3"/>
    <x v="1"/>
    <x v="5"/>
    <x v="23"/>
  </r>
  <r>
    <d v="2023-06-18T00:00:00"/>
    <x v="10"/>
    <x v="3"/>
    <n v="8545.6"/>
    <n v="5"/>
    <n v="42728"/>
    <x v="4"/>
    <x v="1"/>
    <x v="5"/>
    <x v="24"/>
  </r>
  <r>
    <d v="2023-06-18T00:00:00"/>
    <x v="21"/>
    <x v="17"/>
    <n v="934.11"/>
    <n v="13"/>
    <n v="12143.43"/>
    <x v="7"/>
    <x v="1"/>
    <x v="5"/>
    <x v="24"/>
  </r>
  <r>
    <d v="2023-06-18T00:00:00"/>
    <x v="20"/>
    <x v="13"/>
    <n v="822.36"/>
    <n v="8"/>
    <n v="6578.88"/>
    <x v="3"/>
    <x v="1"/>
    <x v="5"/>
    <x v="24"/>
  </r>
  <r>
    <d v="2023-06-18T00:00:00"/>
    <x v="1"/>
    <x v="21"/>
    <n v="934.1"/>
    <n v="35"/>
    <n v="32693.5"/>
    <x v="1"/>
    <x v="0"/>
    <x v="5"/>
    <x v="24"/>
  </r>
  <r>
    <d v="2023-06-19T00:00:00"/>
    <x v="23"/>
    <x v="20"/>
    <n v="9996"/>
    <n v="8"/>
    <n v="79968"/>
    <x v="6"/>
    <x v="2"/>
    <x v="5"/>
    <x v="24"/>
  </r>
  <r>
    <d v="2023-06-19T00:00:00"/>
    <x v="22"/>
    <x v="38"/>
    <n v="1217.1600000000001"/>
    <n v="5"/>
    <n v="6085.8"/>
    <x v="7"/>
    <x v="1"/>
    <x v="5"/>
    <x v="24"/>
  </r>
  <r>
    <d v="2023-06-19T00:00:00"/>
    <x v="12"/>
    <x v="28"/>
    <n v="574.55999999999995"/>
    <n v="11"/>
    <n v="6320.16"/>
    <x v="4"/>
    <x v="1"/>
    <x v="5"/>
    <x v="24"/>
  </r>
  <r>
    <d v="2023-06-20T00:00:00"/>
    <x v="29"/>
    <x v="22"/>
    <n v="3388"/>
    <n v="30"/>
    <n v="101640"/>
    <x v="7"/>
    <x v="1"/>
    <x v="5"/>
    <x v="24"/>
  </r>
  <r>
    <d v="2023-06-20T00:00:00"/>
    <x v="15"/>
    <x v="25"/>
    <n v="1164.8"/>
    <n v="1"/>
    <n v="1164.8"/>
    <x v="5"/>
    <x v="1"/>
    <x v="5"/>
    <x v="24"/>
  </r>
  <r>
    <d v="2023-06-21T00:00:00"/>
    <x v="1"/>
    <x v="33"/>
    <n v="10974.6"/>
    <n v="14"/>
    <n v="153644.4"/>
    <x v="1"/>
    <x v="0"/>
    <x v="5"/>
    <x v="24"/>
  </r>
  <r>
    <d v="2023-06-22T00:00:00"/>
    <x v="16"/>
    <x v="31"/>
    <n v="7271.6"/>
    <n v="4"/>
    <n v="29086.400000000001"/>
    <x v="5"/>
    <x v="1"/>
    <x v="5"/>
    <x v="24"/>
  </r>
  <r>
    <d v="2023-06-22T00:00:00"/>
    <x v="24"/>
    <x v="19"/>
    <n v="806.4"/>
    <n v="10"/>
    <n v="8064"/>
    <x v="4"/>
    <x v="1"/>
    <x v="5"/>
    <x v="24"/>
  </r>
  <r>
    <d v="2023-06-23T00:00:00"/>
    <x v="29"/>
    <x v="7"/>
    <n v="3418.8"/>
    <n v="8"/>
    <n v="27350.400000000001"/>
    <x v="7"/>
    <x v="1"/>
    <x v="5"/>
    <x v="24"/>
  </r>
  <r>
    <d v="2023-06-23T00:00:00"/>
    <x v="26"/>
    <x v="26"/>
    <n v="6623.4"/>
    <n v="22"/>
    <n v="145714.79999999999"/>
    <x v="3"/>
    <x v="1"/>
    <x v="5"/>
    <x v="24"/>
  </r>
  <r>
    <d v="2023-06-23T00:00:00"/>
    <x v="28"/>
    <x v="25"/>
    <n v="1164.8"/>
    <n v="4"/>
    <n v="4659.2"/>
    <x v="1"/>
    <x v="1"/>
    <x v="5"/>
    <x v="24"/>
  </r>
  <r>
    <d v="2023-06-24T00:00:00"/>
    <x v="32"/>
    <x v="22"/>
    <n v="3388"/>
    <n v="13"/>
    <n v="44044"/>
    <x v="6"/>
    <x v="2"/>
    <x v="5"/>
    <x v="24"/>
  </r>
  <r>
    <d v="2023-06-24T00:00:00"/>
    <x v="35"/>
    <x v="39"/>
    <n v="3444.7"/>
    <n v="7"/>
    <n v="24112.899999999998"/>
    <x v="1"/>
    <x v="1"/>
    <x v="5"/>
    <x v="24"/>
  </r>
  <r>
    <d v="2023-06-24T00:00:00"/>
    <x v="30"/>
    <x v="29"/>
    <n v="5337.5"/>
    <n v="23"/>
    <n v="122762.5"/>
    <x v="6"/>
    <x v="2"/>
    <x v="5"/>
    <x v="24"/>
  </r>
  <r>
    <d v="2023-06-24T00:00:00"/>
    <x v="21"/>
    <x v="19"/>
    <n v="806.4"/>
    <n v="10"/>
    <n v="8064"/>
    <x v="7"/>
    <x v="1"/>
    <x v="5"/>
    <x v="24"/>
  </r>
  <r>
    <d v="2023-06-25T00:00:00"/>
    <x v="32"/>
    <x v="10"/>
    <n v="6591.9"/>
    <n v="7"/>
    <n v="46143.299999999996"/>
    <x v="6"/>
    <x v="2"/>
    <x v="5"/>
    <x v="25"/>
  </r>
  <r>
    <d v="2023-06-26T00:00:00"/>
    <x v="14"/>
    <x v="41"/>
    <n v="550.20000000000005"/>
    <n v="7"/>
    <n v="3851.4000000000005"/>
    <x v="2"/>
    <x v="0"/>
    <x v="5"/>
    <x v="25"/>
  </r>
  <r>
    <d v="2023-06-26T00:00:00"/>
    <x v="29"/>
    <x v="21"/>
    <n v="934.1"/>
    <n v="4"/>
    <n v="3736.4"/>
    <x v="7"/>
    <x v="1"/>
    <x v="5"/>
    <x v="25"/>
  </r>
  <r>
    <d v="2023-06-26T00:00:00"/>
    <x v="15"/>
    <x v="9"/>
    <n v="581.55999999999995"/>
    <n v="12"/>
    <n v="6978.7199999999993"/>
    <x v="5"/>
    <x v="1"/>
    <x v="5"/>
    <x v="25"/>
  </r>
  <r>
    <d v="2023-06-27T00:00:00"/>
    <x v="35"/>
    <x v="35"/>
    <n v="10892.7"/>
    <n v="11"/>
    <n v="119819.70000000001"/>
    <x v="1"/>
    <x v="1"/>
    <x v="5"/>
    <x v="25"/>
  </r>
  <r>
    <d v="2023-06-28T00:00:00"/>
    <x v="15"/>
    <x v="30"/>
    <n v="11377.8"/>
    <n v="2"/>
    <n v="22755.599999999999"/>
    <x v="5"/>
    <x v="1"/>
    <x v="5"/>
    <x v="25"/>
  </r>
  <r>
    <d v="2023-06-28T00:00:00"/>
    <x v="19"/>
    <x v="12"/>
    <n v="567"/>
    <n v="7"/>
    <n v="3969"/>
    <x v="6"/>
    <x v="2"/>
    <x v="5"/>
    <x v="25"/>
  </r>
  <r>
    <d v="2023-06-29T00:00:00"/>
    <x v="22"/>
    <x v="8"/>
    <n v="10270.4"/>
    <n v="4"/>
    <n v="41081.599999999999"/>
    <x v="7"/>
    <x v="1"/>
    <x v="5"/>
    <x v="25"/>
  </r>
  <r>
    <d v="2023-06-30T00:00:00"/>
    <x v="23"/>
    <x v="9"/>
    <n v="581.55999999999995"/>
    <n v="8"/>
    <n v="4652.4799999999996"/>
    <x v="6"/>
    <x v="2"/>
    <x v="5"/>
    <x v="25"/>
  </r>
  <r>
    <d v="2023-07-01T00:00:00"/>
    <x v="16"/>
    <x v="35"/>
    <n v="10892.7"/>
    <n v="11"/>
    <n v="119819.70000000001"/>
    <x v="5"/>
    <x v="1"/>
    <x v="6"/>
    <x v="25"/>
  </r>
  <r>
    <d v="2023-07-01T00:00:00"/>
    <x v="29"/>
    <x v="19"/>
    <n v="806.4"/>
    <n v="22"/>
    <n v="17740.8"/>
    <x v="7"/>
    <x v="1"/>
    <x v="6"/>
    <x v="25"/>
  </r>
  <r>
    <d v="2023-07-02T00:00:00"/>
    <x v="12"/>
    <x v="2"/>
    <n v="11499"/>
    <n v="11"/>
    <n v="126489"/>
    <x v="4"/>
    <x v="1"/>
    <x v="6"/>
    <x v="26"/>
  </r>
  <r>
    <d v="2023-07-02T00:00:00"/>
    <x v="2"/>
    <x v="17"/>
    <n v="934.11"/>
    <n v="21"/>
    <n v="19616.310000000001"/>
    <x v="0"/>
    <x v="0"/>
    <x v="6"/>
    <x v="26"/>
  </r>
  <r>
    <d v="2023-07-02T00:00:00"/>
    <x v="30"/>
    <x v="36"/>
    <n v="1798.88"/>
    <n v="2"/>
    <n v="3597.76"/>
    <x v="6"/>
    <x v="2"/>
    <x v="6"/>
    <x v="26"/>
  </r>
  <r>
    <d v="2023-07-03T00:00:00"/>
    <x v="33"/>
    <x v="15"/>
    <n v="5665.8"/>
    <n v="8"/>
    <n v="45326.400000000001"/>
    <x v="7"/>
    <x v="1"/>
    <x v="6"/>
    <x v="26"/>
  </r>
  <r>
    <d v="2023-07-03T00:00:00"/>
    <x v="28"/>
    <x v="5"/>
    <n v="837.9"/>
    <n v="15"/>
    <n v="12568.5"/>
    <x v="1"/>
    <x v="1"/>
    <x v="6"/>
    <x v="26"/>
  </r>
  <r>
    <d v="2023-07-03T00:00:00"/>
    <x v="20"/>
    <x v="5"/>
    <n v="837.9"/>
    <n v="9"/>
    <n v="7541.0999999999995"/>
    <x v="3"/>
    <x v="1"/>
    <x v="6"/>
    <x v="26"/>
  </r>
  <r>
    <d v="2023-07-04T00:00:00"/>
    <x v="30"/>
    <x v="16"/>
    <n v="3341.1"/>
    <n v="7"/>
    <n v="23387.7"/>
    <x v="6"/>
    <x v="2"/>
    <x v="6"/>
    <x v="26"/>
  </r>
  <r>
    <d v="2023-07-04T00:00:00"/>
    <x v="26"/>
    <x v="38"/>
    <n v="1217.1600000000001"/>
    <n v="7"/>
    <n v="8520.1200000000008"/>
    <x v="3"/>
    <x v="1"/>
    <x v="6"/>
    <x v="26"/>
  </r>
  <r>
    <d v="2023-07-05T00:00:00"/>
    <x v="20"/>
    <x v="20"/>
    <n v="9996"/>
    <n v="8"/>
    <n v="79968"/>
    <x v="3"/>
    <x v="1"/>
    <x v="6"/>
    <x v="26"/>
  </r>
  <r>
    <d v="2023-07-05T00:00:00"/>
    <x v="22"/>
    <x v="4"/>
    <n v="1100.4000000000001"/>
    <n v="8"/>
    <n v="8803.2000000000007"/>
    <x v="7"/>
    <x v="1"/>
    <x v="6"/>
    <x v="26"/>
  </r>
  <r>
    <d v="2023-07-05T00:00:00"/>
    <x v="4"/>
    <x v="17"/>
    <n v="934.11"/>
    <n v="7"/>
    <n v="6538.77"/>
    <x v="2"/>
    <x v="0"/>
    <x v="6"/>
    <x v="26"/>
  </r>
  <r>
    <d v="2023-07-06T00:00:00"/>
    <x v="4"/>
    <x v="1"/>
    <n v="1098.72"/>
    <n v="11"/>
    <n v="12085.92"/>
    <x v="2"/>
    <x v="0"/>
    <x v="6"/>
    <x v="26"/>
  </r>
  <r>
    <d v="2023-07-06T00:00:00"/>
    <x v="17"/>
    <x v="38"/>
    <n v="1217.1600000000001"/>
    <n v="15"/>
    <n v="18257.400000000001"/>
    <x v="4"/>
    <x v="1"/>
    <x v="6"/>
    <x v="26"/>
  </r>
  <r>
    <d v="2023-07-06T00:00:00"/>
    <x v="22"/>
    <x v="38"/>
    <n v="1217.1600000000001"/>
    <n v="2"/>
    <n v="2434.3200000000002"/>
    <x v="7"/>
    <x v="1"/>
    <x v="6"/>
    <x v="26"/>
  </r>
  <r>
    <d v="2023-07-08T00:00:00"/>
    <x v="35"/>
    <x v="7"/>
    <n v="3418.8"/>
    <n v="10"/>
    <n v="34188"/>
    <x v="1"/>
    <x v="1"/>
    <x v="6"/>
    <x v="26"/>
  </r>
  <r>
    <d v="2023-07-08T00:00:00"/>
    <x v="30"/>
    <x v="39"/>
    <n v="3444.7"/>
    <n v="2"/>
    <n v="6889.4"/>
    <x v="6"/>
    <x v="2"/>
    <x v="6"/>
    <x v="26"/>
  </r>
  <r>
    <d v="2023-07-09T00:00:00"/>
    <x v="17"/>
    <x v="34"/>
    <n v="5985"/>
    <n v="11"/>
    <n v="65835"/>
    <x v="4"/>
    <x v="1"/>
    <x v="6"/>
    <x v="27"/>
  </r>
  <r>
    <d v="2023-07-10T00:00:00"/>
    <x v="37"/>
    <x v="2"/>
    <n v="11499"/>
    <n v="15"/>
    <n v="172485"/>
    <x v="3"/>
    <x v="1"/>
    <x v="6"/>
    <x v="27"/>
  </r>
  <r>
    <d v="2023-07-10T00:00:00"/>
    <x v="30"/>
    <x v="13"/>
    <n v="822.36"/>
    <n v="12"/>
    <n v="9868.32"/>
    <x v="6"/>
    <x v="2"/>
    <x v="6"/>
    <x v="27"/>
  </r>
  <r>
    <d v="2023-07-10T00:00:00"/>
    <x v="35"/>
    <x v="21"/>
    <n v="934.1"/>
    <n v="6"/>
    <n v="5604.6"/>
    <x v="1"/>
    <x v="1"/>
    <x v="6"/>
    <x v="27"/>
  </r>
  <r>
    <d v="2023-07-11T00:00:00"/>
    <x v="29"/>
    <x v="41"/>
    <n v="550.20000000000005"/>
    <n v="4"/>
    <n v="2200.8000000000002"/>
    <x v="7"/>
    <x v="1"/>
    <x v="6"/>
    <x v="27"/>
  </r>
  <r>
    <d v="2023-07-12T00:00:00"/>
    <x v="15"/>
    <x v="37"/>
    <n v="2044"/>
    <n v="12"/>
    <n v="24528"/>
    <x v="5"/>
    <x v="1"/>
    <x v="6"/>
    <x v="27"/>
  </r>
  <r>
    <d v="2023-07-12T00:00:00"/>
    <x v="22"/>
    <x v="40"/>
    <n v="927.85"/>
    <n v="4"/>
    <n v="3711.4"/>
    <x v="7"/>
    <x v="1"/>
    <x v="6"/>
    <x v="27"/>
  </r>
  <r>
    <d v="2023-07-13T00:00:00"/>
    <x v="16"/>
    <x v="14"/>
    <n v="14700"/>
    <n v="1"/>
    <n v="14700"/>
    <x v="5"/>
    <x v="1"/>
    <x v="6"/>
    <x v="27"/>
  </r>
  <r>
    <d v="2023-07-13T00:00:00"/>
    <x v="0"/>
    <x v="0"/>
    <n v="10462.200000000001"/>
    <n v="5"/>
    <n v="52311"/>
    <x v="0"/>
    <x v="0"/>
    <x v="6"/>
    <x v="27"/>
  </r>
  <r>
    <d v="2023-07-13T00:00:00"/>
    <x v="20"/>
    <x v="17"/>
    <n v="934.11"/>
    <n v="7"/>
    <n v="6538.77"/>
    <x v="3"/>
    <x v="1"/>
    <x v="6"/>
    <x v="27"/>
  </r>
  <r>
    <d v="2023-07-14T00:00:00"/>
    <x v="20"/>
    <x v="10"/>
    <n v="6591.9"/>
    <n v="13"/>
    <n v="85694.7"/>
    <x v="3"/>
    <x v="1"/>
    <x v="6"/>
    <x v="27"/>
  </r>
  <r>
    <d v="2023-07-14T00:00:00"/>
    <x v="33"/>
    <x v="5"/>
    <n v="837.9"/>
    <n v="9"/>
    <n v="7541.0999999999995"/>
    <x v="7"/>
    <x v="1"/>
    <x v="6"/>
    <x v="27"/>
  </r>
  <r>
    <d v="2023-07-15T00:00:00"/>
    <x v="29"/>
    <x v="7"/>
    <n v="3418.8"/>
    <n v="2"/>
    <n v="6837.6"/>
    <x v="7"/>
    <x v="1"/>
    <x v="6"/>
    <x v="27"/>
  </r>
  <r>
    <d v="2023-07-15T00:00:00"/>
    <x v="17"/>
    <x v="9"/>
    <n v="581.55999999999995"/>
    <n v="18"/>
    <n v="10468.079999999998"/>
    <x v="4"/>
    <x v="1"/>
    <x v="6"/>
    <x v="27"/>
  </r>
  <r>
    <d v="2023-07-16T00:00:00"/>
    <x v="36"/>
    <x v="27"/>
    <n v="1046.22"/>
    <n v="8"/>
    <n v="8369.76"/>
    <x v="0"/>
    <x v="0"/>
    <x v="6"/>
    <x v="28"/>
  </r>
  <r>
    <d v="2023-07-16T00:00:00"/>
    <x v="21"/>
    <x v="18"/>
    <n v="729.12"/>
    <n v="35"/>
    <n v="25519.200000000001"/>
    <x v="7"/>
    <x v="1"/>
    <x v="6"/>
    <x v="28"/>
  </r>
  <r>
    <d v="2023-07-16T00:00:00"/>
    <x v="15"/>
    <x v="13"/>
    <n v="822.36"/>
    <n v="33"/>
    <n v="27137.88"/>
    <x v="5"/>
    <x v="1"/>
    <x v="6"/>
    <x v="28"/>
  </r>
  <r>
    <d v="2023-07-17T00:00:00"/>
    <x v="24"/>
    <x v="31"/>
    <n v="7271.6"/>
    <n v="38"/>
    <n v="276320.8"/>
    <x v="4"/>
    <x v="1"/>
    <x v="6"/>
    <x v="28"/>
  </r>
  <r>
    <d v="2023-07-17T00:00:00"/>
    <x v="17"/>
    <x v="0"/>
    <n v="10462.200000000001"/>
    <n v="18"/>
    <n v="188319.6"/>
    <x v="4"/>
    <x v="1"/>
    <x v="6"/>
    <x v="28"/>
  </r>
  <r>
    <d v="2023-07-17T00:00:00"/>
    <x v="34"/>
    <x v="27"/>
    <n v="1046.22"/>
    <n v="30"/>
    <n v="31386.600000000002"/>
    <x v="1"/>
    <x v="0"/>
    <x v="6"/>
    <x v="28"/>
  </r>
  <r>
    <d v="2023-07-17T00:00:00"/>
    <x v="25"/>
    <x v="38"/>
    <n v="1217.1600000000001"/>
    <n v="8"/>
    <n v="9737.2800000000007"/>
    <x v="0"/>
    <x v="0"/>
    <x v="6"/>
    <x v="28"/>
  </r>
  <r>
    <d v="2023-07-18T00:00:00"/>
    <x v="34"/>
    <x v="2"/>
    <n v="11499"/>
    <n v="12"/>
    <n v="137988"/>
    <x v="1"/>
    <x v="0"/>
    <x v="6"/>
    <x v="28"/>
  </r>
  <r>
    <d v="2023-07-18T00:00:00"/>
    <x v="10"/>
    <x v="36"/>
    <n v="1798.88"/>
    <n v="14"/>
    <n v="25184.32"/>
    <x v="4"/>
    <x v="1"/>
    <x v="6"/>
    <x v="28"/>
  </r>
  <r>
    <d v="2023-07-20T00:00:00"/>
    <x v="2"/>
    <x v="6"/>
    <n v="559.44000000000005"/>
    <n v="11"/>
    <n v="6153.84"/>
    <x v="0"/>
    <x v="0"/>
    <x v="6"/>
    <x v="28"/>
  </r>
  <r>
    <d v="2023-07-20T00:00:00"/>
    <x v="19"/>
    <x v="24"/>
    <n v="1134"/>
    <n v="8"/>
    <n v="9072"/>
    <x v="6"/>
    <x v="2"/>
    <x v="6"/>
    <x v="28"/>
  </r>
  <r>
    <d v="2023-07-20T00:00:00"/>
    <x v="0"/>
    <x v="9"/>
    <n v="581.55999999999995"/>
    <n v="5"/>
    <n v="2907.7999999999997"/>
    <x v="0"/>
    <x v="0"/>
    <x v="6"/>
    <x v="28"/>
  </r>
  <r>
    <d v="2023-07-21T00:00:00"/>
    <x v="33"/>
    <x v="11"/>
    <n v="1285.5999999999999"/>
    <n v="15"/>
    <n v="19284"/>
    <x v="7"/>
    <x v="1"/>
    <x v="6"/>
    <x v="28"/>
  </r>
  <r>
    <d v="2023-07-22T00:00:00"/>
    <x v="37"/>
    <x v="1"/>
    <n v="1098.72"/>
    <n v="14"/>
    <n v="15382.08"/>
    <x v="3"/>
    <x v="1"/>
    <x v="6"/>
    <x v="28"/>
  </r>
  <r>
    <d v="2023-07-22T00:00:00"/>
    <x v="28"/>
    <x v="42"/>
    <n v="1208.4000000000001"/>
    <n v="3"/>
    <n v="3625.2000000000003"/>
    <x v="1"/>
    <x v="1"/>
    <x v="6"/>
    <x v="28"/>
  </r>
  <r>
    <d v="2023-07-22T00:00:00"/>
    <x v="13"/>
    <x v="37"/>
    <n v="2044"/>
    <n v="5"/>
    <n v="10220"/>
    <x v="5"/>
    <x v="1"/>
    <x v="6"/>
    <x v="28"/>
  </r>
  <r>
    <d v="2023-07-22T00:00:00"/>
    <x v="36"/>
    <x v="13"/>
    <n v="822.36"/>
    <n v="27"/>
    <n v="22203.72"/>
    <x v="0"/>
    <x v="0"/>
    <x v="6"/>
    <x v="28"/>
  </r>
  <r>
    <d v="2023-07-22T00:00:00"/>
    <x v="11"/>
    <x v="21"/>
    <n v="934.1"/>
    <n v="6"/>
    <n v="5604.6"/>
    <x v="1"/>
    <x v="0"/>
    <x v="6"/>
    <x v="28"/>
  </r>
  <r>
    <d v="2023-07-23T00:00:00"/>
    <x v="24"/>
    <x v="39"/>
    <n v="3444.7"/>
    <n v="2"/>
    <n v="6889.4"/>
    <x v="4"/>
    <x v="1"/>
    <x v="6"/>
    <x v="29"/>
  </r>
  <r>
    <d v="2023-07-23T00:00:00"/>
    <x v="25"/>
    <x v="43"/>
    <n v="674"/>
    <n v="7"/>
    <n v="4718"/>
    <x v="0"/>
    <x v="0"/>
    <x v="6"/>
    <x v="29"/>
  </r>
  <r>
    <d v="2023-07-23T00:00:00"/>
    <x v="38"/>
    <x v="23"/>
    <n v="600.32000000000005"/>
    <n v="8"/>
    <n v="4802.5600000000004"/>
    <x v="1"/>
    <x v="1"/>
    <x v="6"/>
    <x v="29"/>
  </r>
  <r>
    <d v="2023-07-23T00:00:00"/>
    <x v="32"/>
    <x v="9"/>
    <n v="581.55999999999995"/>
    <n v="9"/>
    <n v="5234.0399999999991"/>
    <x v="6"/>
    <x v="2"/>
    <x v="6"/>
    <x v="29"/>
  </r>
  <r>
    <d v="2023-07-24T00:00:00"/>
    <x v="12"/>
    <x v="34"/>
    <n v="5985"/>
    <n v="14"/>
    <n v="83790"/>
    <x v="4"/>
    <x v="1"/>
    <x v="6"/>
    <x v="29"/>
  </r>
  <r>
    <d v="2023-07-24T00:00:00"/>
    <x v="23"/>
    <x v="41"/>
    <n v="550.20000000000005"/>
    <n v="4"/>
    <n v="2200.8000000000002"/>
    <x v="6"/>
    <x v="2"/>
    <x v="6"/>
    <x v="29"/>
  </r>
  <r>
    <d v="2023-07-24T00:00:00"/>
    <x v="26"/>
    <x v="36"/>
    <n v="1798.88"/>
    <n v="1"/>
    <n v="1798.88"/>
    <x v="3"/>
    <x v="1"/>
    <x v="6"/>
    <x v="29"/>
  </r>
  <r>
    <d v="2023-07-25T00:00:00"/>
    <x v="38"/>
    <x v="15"/>
    <n v="5665.8"/>
    <n v="13"/>
    <n v="73655.400000000009"/>
    <x v="1"/>
    <x v="1"/>
    <x v="6"/>
    <x v="29"/>
  </r>
  <r>
    <d v="2023-07-25T00:00:00"/>
    <x v="35"/>
    <x v="33"/>
    <n v="10974.6"/>
    <n v="12"/>
    <n v="131695.20000000001"/>
    <x v="1"/>
    <x v="1"/>
    <x v="6"/>
    <x v="29"/>
  </r>
  <r>
    <d v="2023-07-25T00:00:00"/>
    <x v="34"/>
    <x v="28"/>
    <n v="574.55999999999995"/>
    <n v="2"/>
    <n v="1149.1199999999999"/>
    <x v="1"/>
    <x v="0"/>
    <x v="6"/>
    <x v="29"/>
  </r>
  <r>
    <d v="2023-07-26T00:00:00"/>
    <x v="5"/>
    <x v="15"/>
    <n v="5665.8"/>
    <n v="10"/>
    <n v="56658"/>
    <x v="3"/>
    <x v="1"/>
    <x v="6"/>
    <x v="29"/>
  </r>
  <r>
    <d v="2023-07-26T00:00:00"/>
    <x v="26"/>
    <x v="42"/>
    <n v="1208.4000000000001"/>
    <n v="1"/>
    <n v="1208.4000000000001"/>
    <x v="3"/>
    <x v="1"/>
    <x v="6"/>
    <x v="29"/>
  </r>
  <r>
    <d v="2023-07-27T00:00:00"/>
    <x v="21"/>
    <x v="21"/>
    <n v="934.1"/>
    <n v="25"/>
    <n v="23352.5"/>
    <x v="7"/>
    <x v="1"/>
    <x v="6"/>
    <x v="29"/>
  </r>
  <r>
    <d v="2023-07-27T00:00:00"/>
    <x v="30"/>
    <x v="43"/>
    <n v="674"/>
    <n v="38"/>
    <n v="25612"/>
    <x v="6"/>
    <x v="2"/>
    <x v="6"/>
    <x v="29"/>
  </r>
  <r>
    <d v="2023-07-29T00:00:00"/>
    <x v="16"/>
    <x v="32"/>
    <n v="2602.39"/>
    <n v="37"/>
    <n v="96288.43"/>
    <x v="5"/>
    <x v="1"/>
    <x v="6"/>
    <x v="29"/>
  </r>
  <r>
    <d v="2023-07-29T00:00:00"/>
    <x v="23"/>
    <x v="28"/>
    <n v="574.55999999999995"/>
    <n v="15"/>
    <n v="8618.4"/>
    <x v="6"/>
    <x v="2"/>
    <x v="6"/>
    <x v="29"/>
  </r>
  <r>
    <d v="2023-07-30T00:00:00"/>
    <x v="32"/>
    <x v="34"/>
    <n v="5985"/>
    <n v="25"/>
    <n v="149625"/>
    <x v="6"/>
    <x v="2"/>
    <x v="6"/>
    <x v="30"/>
  </r>
  <r>
    <d v="2023-07-30T00:00:00"/>
    <x v="35"/>
    <x v="43"/>
    <n v="674"/>
    <n v="12"/>
    <n v="8088"/>
    <x v="1"/>
    <x v="1"/>
    <x v="6"/>
    <x v="30"/>
  </r>
  <r>
    <d v="2023-07-31T00:00:00"/>
    <x v="36"/>
    <x v="10"/>
    <n v="6591.9"/>
    <n v="12"/>
    <n v="79102.799999999988"/>
    <x v="0"/>
    <x v="0"/>
    <x v="6"/>
    <x v="30"/>
  </r>
  <r>
    <d v="2023-07-31T00:00:00"/>
    <x v="25"/>
    <x v="24"/>
    <n v="1134"/>
    <n v="31"/>
    <n v="35154"/>
    <x v="0"/>
    <x v="0"/>
    <x v="6"/>
    <x v="30"/>
  </r>
  <r>
    <d v="2023-08-01T00:00:00"/>
    <x v="0"/>
    <x v="31"/>
    <n v="7271.6"/>
    <n v="11"/>
    <n v="79987.600000000006"/>
    <x v="0"/>
    <x v="0"/>
    <x v="7"/>
    <x v="30"/>
  </r>
  <r>
    <d v="2023-08-02T00:00:00"/>
    <x v="17"/>
    <x v="27"/>
    <n v="1046.22"/>
    <n v="3"/>
    <n v="3138.66"/>
    <x v="4"/>
    <x v="1"/>
    <x v="7"/>
    <x v="30"/>
  </r>
  <r>
    <d v="2023-08-03T00:00:00"/>
    <x v="20"/>
    <x v="10"/>
    <n v="6591.9"/>
    <n v="5"/>
    <n v="32959.5"/>
    <x v="3"/>
    <x v="1"/>
    <x v="7"/>
    <x v="30"/>
  </r>
  <r>
    <d v="2023-08-03T00:00:00"/>
    <x v="5"/>
    <x v="8"/>
    <n v="10270.4"/>
    <n v="8"/>
    <n v="82163.199999999997"/>
    <x v="3"/>
    <x v="1"/>
    <x v="7"/>
    <x v="30"/>
  </r>
  <r>
    <d v="2023-08-03T00:00:00"/>
    <x v="20"/>
    <x v="0"/>
    <n v="10462.200000000001"/>
    <n v="13"/>
    <n v="136008.6"/>
    <x v="3"/>
    <x v="1"/>
    <x v="7"/>
    <x v="30"/>
  </r>
  <r>
    <d v="2023-08-03T00:00:00"/>
    <x v="24"/>
    <x v="21"/>
    <n v="934.1"/>
    <n v="12"/>
    <n v="11209.2"/>
    <x v="4"/>
    <x v="1"/>
    <x v="7"/>
    <x v="30"/>
  </r>
  <r>
    <d v="2023-08-04T00:00:00"/>
    <x v="33"/>
    <x v="42"/>
    <n v="1208.4000000000001"/>
    <n v="16"/>
    <n v="19334.400000000001"/>
    <x v="7"/>
    <x v="1"/>
    <x v="7"/>
    <x v="30"/>
  </r>
  <r>
    <d v="2023-08-05T00:00:00"/>
    <x v="21"/>
    <x v="37"/>
    <n v="2044"/>
    <n v="14"/>
    <n v="28616"/>
    <x v="7"/>
    <x v="1"/>
    <x v="7"/>
    <x v="30"/>
  </r>
  <r>
    <d v="2023-08-06T00:00:00"/>
    <x v="20"/>
    <x v="25"/>
    <n v="1164.8"/>
    <n v="9"/>
    <n v="10483.199999999999"/>
    <x v="3"/>
    <x v="1"/>
    <x v="7"/>
    <x v="31"/>
  </r>
  <r>
    <d v="2023-08-06T00:00:00"/>
    <x v="4"/>
    <x v="23"/>
    <n v="600.32000000000005"/>
    <n v="1"/>
    <n v="600.32000000000005"/>
    <x v="2"/>
    <x v="0"/>
    <x v="7"/>
    <x v="31"/>
  </r>
  <r>
    <d v="2023-08-08T00:00:00"/>
    <x v="28"/>
    <x v="4"/>
    <n v="1100.4000000000001"/>
    <n v="38"/>
    <n v="41815.200000000004"/>
    <x v="1"/>
    <x v="1"/>
    <x v="7"/>
    <x v="31"/>
  </r>
  <r>
    <d v="2023-08-08T00:00:00"/>
    <x v="19"/>
    <x v="25"/>
    <n v="1164.8"/>
    <n v="2"/>
    <n v="2329.6"/>
    <x v="6"/>
    <x v="2"/>
    <x v="7"/>
    <x v="31"/>
  </r>
  <r>
    <d v="2023-08-08T00:00:00"/>
    <x v="31"/>
    <x v="30"/>
    <n v="11377.8"/>
    <n v="11"/>
    <n v="125155.79999999999"/>
    <x v="7"/>
    <x v="1"/>
    <x v="7"/>
    <x v="31"/>
  </r>
  <r>
    <d v="2023-08-08T00:00:00"/>
    <x v="32"/>
    <x v="13"/>
    <n v="822.36"/>
    <n v="12"/>
    <n v="9868.32"/>
    <x v="6"/>
    <x v="2"/>
    <x v="7"/>
    <x v="31"/>
  </r>
  <r>
    <d v="2023-08-10T00:00:00"/>
    <x v="26"/>
    <x v="35"/>
    <n v="10892.7"/>
    <n v="4"/>
    <n v="43570.8"/>
    <x v="3"/>
    <x v="1"/>
    <x v="7"/>
    <x v="31"/>
  </r>
  <r>
    <d v="2023-08-10T00:00:00"/>
    <x v="29"/>
    <x v="34"/>
    <n v="5985"/>
    <n v="6"/>
    <n v="35910"/>
    <x v="7"/>
    <x v="1"/>
    <x v="7"/>
    <x v="31"/>
  </r>
  <r>
    <d v="2023-08-10T00:00:00"/>
    <x v="13"/>
    <x v="6"/>
    <n v="559.44000000000005"/>
    <n v="38"/>
    <n v="21258.720000000001"/>
    <x v="5"/>
    <x v="1"/>
    <x v="7"/>
    <x v="31"/>
  </r>
  <r>
    <d v="2023-08-10T00:00:00"/>
    <x v="0"/>
    <x v="28"/>
    <n v="574.55999999999995"/>
    <n v="10"/>
    <n v="5745.5999999999995"/>
    <x v="0"/>
    <x v="0"/>
    <x v="7"/>
    <x v="31"/>
  </r>
  <r>
    <d v="2023-08-11T00:00:00"/>
    <x v="23"/>
    <x v="27"/>
    <n v="1046.22"/>
    <n v="4"/>
    <n v="4184.88"/>
    <x v="6"/>
    <x v="2"/>
    <x v="7"/>
    <x v="31"/>
  </r>
  <r>
    <d v="2023-08-11T00:00:00"/>
    <x v="22"/>
    <x v="32"/>
    <n v="2602.39"/>
    <n v="20"/>
    <n v="52047.799999999996"/>
    <x v="7"/>
    <x v="1"/>
    <x v="7"/>
    <x v="31"/>
  </r>
  <r>
    <d v="2023-08-13T00:00:00"/>
    <x v="23"/>
    <x v="22"/>
    <n v="3388"/>
    <n v="13"/>
    <n v="44044"/>
    <x v="6"/>
    <x v="2"/>
    <x v="7"/>
    <x v="32"/>
  </r>
  <r>
    <d v="2023-08-13T00:00:00"/>
    <x v="14"/>
    <x v="36"/>
    <n v="1798.88"/>
    <n v="9"/>
    <n v="16189.920000000002"/>
    <x v="2"/>
    <x v="0"/>
    <x v="7"/>
    <x v="32"/>
  </r>
  <r>
    <d v="2023-08-14T00:00:00"/>
    <x v="33"/>
    <x v="32"/>
    <n v="2602.39"/>
    <n v="14"/>
    <n v="36433.46"/>
    <x v="7"/>
    <x v="1"/>
    <x v="7"/>
    <x v="32"/>
  </r>
  <r>
    <d v="2023-08-15T00:00:00"/>
    <x v="8"/>
    <x v="22"/>
    <n v="3388"/>
    <n v="10"/>
    <n v="33880"/>
    <x v="1"/>
    <x v="1"/>
    <x v="7"/>
    <x v="32"/>
  </r>
  <r>
    <d v="2023-08-15T00:00:00"/>
    <x v="23"/>
    <x v="4"/>
    <n v="1100.4000000000001"/>
    <n v="7"/>
    <n v="7702.8000000000011"/>
    <x v="6"/>
    <x v="2"/>
    <x v="7"/>
    <x v="32"/>
  </r>
  <r>
    <d v="2023-08-16T00:00:00"/>
    <x v="10"/>
    <x v="15"/>
    <n v="5665.8"/>
    <n v="3"/>
    <n v="16997.400000000001"/>
    <x v="4"/>
    <x v="1"/>
    <x v="7"/>
    <x v="32"/>
  </r>
  <r>
    <d v="2023-08-16T00:00:00"/>
    <x v="12"/>
    <x v="41"/>
    <n v="550.20000000000005"/>
    <n v="31"/>
    <n v="17056.2"/>
    <x v="4"/>
    <x v="1"/>
    <x v="7"/>
    <x v="32"/>
  </r>
  <r>
    <d v="2023-08-16T00:00:00"/>
    <x v="14"/>
    <x v="3"/>
    <n v="8545.6"/>
    <n v="1"/>
    <n v="8545.6"/>
    <x v="2"/>
    <x v="0"/>
    <x v="7"/>
    <x v="32"/>
  </r>
  <r>
    <d v="2023-08-18T00:00:00"/>
    <x v="8"/>
    <x v="2"/>
    <n v="11499"/>
    <n v="2"/>
    <n v="22998"/>
    <x v="1"/>
    <x v="1"/>
    <x v="7"/>
    <x v="32"/>
  </r>
  <r>
    <d v="2023-08-18T00:00:00"/>
    <x v="21"/>
    <x v="17"/>
    <n v="934.11"/>
    <n v="6"/>
    <n v="5604.66"/>
    <x v="7"/>
    <x v="1"/>
    <x v="7"/>
    <x v="32"/>
  </r>
  <r>
    <d v="2023-08-18T00:00:00"/>
    <x v="10"/>
    <x v="11"/>
    <n v="1285.5999999999999"/>
    <n v="8"/>
    <n v="10284.799999999999"/>
    <x v="4"/>
    <x v="1"/>
    <x v="7"/>
    <x v="32"/>
  </r>
  <r>
    <d v="2023-08-18T00:00:00"/>
    <x v="34"/>
    <x v="11"/>
    <n v="1285.5999999999999"/>
    <n v="19"/>
    <n v="24426.399999999998"/>
    <x v="1"/>
    <x v="0"/>
    <x v="7"/>
    <x v="32"/>
  </r>
  <r>
    <d v="2023-08-19T00:00:00"/>
    <x v="31"/>
    <x v="16"/>
    <n v="3341.1"/>
    <n v="3"/>
    <n v="10023.299999999999"/>
    <x v="7"/>
    <x v="1"/>
    <x v="7"/>
    <x v="32"/>
  </r>
  <r>
    <d v="2023-08-20T00:00:00"/>
    <x v="28"/>
    <x v="39"/>
    <n v="3444.7"/>
    <n v="19"/>
    <n v="65449.299999999996"/>
    <x v="1"/>
    <x v="1"/>
    <x v="7"/>
    <x v="33"/>
  </r>
  <r>
    <d v="2023-08-20T00:00:00"/>
    <x v="31"/>
    <x v="29"/>
    <n v="5337.5"/>
    <n v="15"/>
    <n v="80062.5"/>
    <x v="7"/>
    <x v="1"/>
    <x v="7"/>
    <x v="33"/>
  </r>
  <r>
    <d v="2023-08-20T00:00:00"/>
    <x v="21"/>
    <x v="27"/>
    <n v="1046.22"/>
    <n v="13"/>
    <n v="13600.86"/>
    <x v="7"/>
    <x v="1"/>
    <x v="7"/>
    <x v="33"/>
  </r>
  <r>
    <d v="2023-08-20T00:00:00"/>
    <x v="34"/>
    <x v="37"/>
    <n v="2044"/>
    <n v="13"/>
    <n v="26572"/>
    <x v="1"/>
    <x v="0"/>
    <x v="7"/>
    <x v="33"/>
  </r>
  <r>
    <d v="2023-08-20T00:00:00"/>
    <x v="30"/>
    <x v="18"/>
    <n v="729.12"/>
    <n v="9"/>
    <n v="6562.08"/>
    <x v="6"/>
    <x v="2"/>
    <x v="7"/>
    <x v="33"/>
  </r>
  <r>
    <d v="2023-08-20T00:00:00"/>
    <x v="33"/>
    <x v="5"/>
    <n v="837.9"/>
    <n v="14"/>
    <n v="11730.6"/>
    <x v="7"/>
    <x v="1"/>
    <x v="7"/>
    <x v="33"/>
  </r>
  <r>
    <d v="2023-08-21T00:00:00"/>
    <x v="34"/>
    <x v="25"/>
    <n v="1164.8"/>
    <n v="4"/>
    <n v="4659.2"/>
    <x v="1"/>
    <x v="0"/>
    <x v="7"/>
    <x v="33"/>
  </r>
  <r>
    <d v="2023-08-22T00:00:00"/>
    <x v="30"/>
    <x v="35"/>
    <n v="10892.7"/>
    <n v="19"/>
    <n v="206961.30000000002"/>
    <x v="6"/>
    <x v="2"/>
    <x v="7"/>
    <x v="33"/>
  </r>
  <r>
    <d v="2023-08-23T00:00:00"/>
    <x v="19"/>
    <x v="11"/>
    <n v="1285.5999999999999"/>
    <n v="14"/>
    <n v="17998.399999999998"/>
    <x v="6"/>
    <x v="2"/>
    <x v="7"/>
    <x v="33"/>
  </r>
  <r>
    <d v="2023-08-23T00:00:00"/>
    <x v="15"/>
    <x v="28"/>
    <n v="574.55999999999995"/>
    <n v="11"/>
    <n v="6320.16"/>
    <x v="5"/>
    <x v="1"/>
    <x v="7"/>
    <x v="33"/>
  </r>
  <r>
    <d v="2023-08-24T00:00:00"/>
    <x v="19"/>
    <x v="35"/>
    <n v="10892.7"/>
    <n v="5"/>
    <n v="54463.5"/>
    <x v="6"/>
    <x v="2"/>
    <x v="7"/>
    <x v="33"/>
  </r>
  <r>
    <d v="2023-08-25T00:00:00"/>
    <x v="14"/>
    <x v="38"/>
    <n v="1217.1600000000001"/>
    <n v="38"/>
    <n v="46252.08"/>
    <x v="2"/>
    <x v="0"/>
    <x v="7"/>
    <x v="33"/>
  </r>
  <r>
    <d v="2023-08-26T00:00:00"/>
    <x v="29"/>
    <x v="41"/>
    <n v="550.20000000000005"/>
    <n v="38"/>
    <n v="20907.600000000002"/>
    <x v="7"/>
    <x v="1"/>
    <x v="7"/>
    <x v="33"/>
  </r>
  <r>
    <d v="2023-08-26T00:00:00"/>
    <x v="8"/>
    <x v="14"/>
    <n v="14700"/>
    <n v="95"/>
    <n v="1396500"/>
    <x v="1"/>
    <x v="1"/>
    <x v="7"/>
    <x v="33"/>
  </r>
  <r>
    <d v="2023-08-26T00:00:00"/>
    <x v="32"/>
    <x v="30"/>
    <n v="11377.8"/>
    <n v="18"/>
    <n v="204800.4"/>
    <x v="6"/>
    <x v="2"/>
    <x v="7"/>
    <x v="33"/>
  </r>
  <r>
    <d v="2023-08-26T00:00:00"/>
    <x v="13"/>
    <x v="21"/>
    <n v="934.1"/>
    <n v="21"/>
    <n v="19616.100000000002"/>
    <x v="5"/>
    <x v="1"/>
    <x v="7"/>
    <x v="33"/>
  </r>
  <r>
    <d v="2023-08-26T00:00:00"/>
    <x v="19"/>
    <x v="23"/>
    <n v="600.32000000000005"/>
    <n v="8"/>
    <n v="4802.5600000000004"/>
    <x v="6"/>
    <x v="2"/>
    <x v="7"/>
    <x v="33"/>
  </r>
  <r>
    <d v="2023-08-26T00:00:00"/>
    <x v="12"/>
    <x v="40"/>
    <n v="927.85"/>
    <n v="4"/>
    <n v="3711.4"/>
    <x v="4"/>
    <x v="1"/>
    <x v="7"/>
    <x v="33"/>
  </r>
  <r>
    <d v="2023-08-27T00:00:00"/>
    <x v="11"/>
    <x v="40"/>
    <n v="927.85"/>
    <n v="15"/>
    <n v="13917.75"/>
    <x v="1"/>
    <x v="0"/>
    <x v="7"/>
    <x v="34"/>
  </r>
  <r>
    <d v="2023-08-28T00:00:00"/>
    <x v="13"/>
    <x v="35"/>
    <n v="10892.7"/>
    <n v="9"/>
    <n v="98034.3"/>
    <x v="5"/>
    <x v="1"/>
    <x v="7"/>
    <x v="34"/>
  </r>
  <r>
    <d v="2023-08-28T00:00:00"/>
    <x v="33"/>
    <x v="2"/>
    <n v="11499"/>
    <n v="20"/>
    <n v="229980"/>
    <x v="7"/>
    <x v="1"/>
    <x v="7"/>
    <x v="34"/>
  </r>
  <r>
    <d v="2023-08-28T00:00:00"/>
    <x v="20"/>
    <x v="23"/>
    <n v="600.32000000000005"/>
    <n v="22"/>
    <n v="13207.04"/>
    <x v="3"/>
    <x v="1"/>
    <x v="7"/>
    <x v="34"/>
  </r>
  <r>
    <d v="2023-08-28T00:00:00"/>
    <x v="12"/>
    <x v="40"/>
    <n v="927.85"/>
    <n v="5"/>
    <n v="4639.25"/>
    <x v="4"/>
    <x v="1"/>
    <x v="7"/>
    <x v="34"/>
  </r>
  <r>
    <d v="2023-08-28T00:00:00"/>
    <x v="21"/>
    <x v="9"/>
    <n v="581.55999999999995"/>
    <n v="25"/>
    <n v="14538.999999999998"/>
    <x v="7"/>
    <x v="1"/>
    <x v="7"/>
    <x v="34"/>
  </r>
  <r>
    <d v="2023-08-29T00:00:00"/>
    <x v="37"/>
    <x v="21"/>
    <n v="934.1"/>
    <n v="12"/>
    <n v="11209.2"/>
    <x v="3"/>
    <x v="1"/>
    <x v="7"/>
    <x v="34"/>
  </r>
  <r>
    <d v="2023-08-30T00:00:00"/>
    <x v="31"/>
    <x v="34"/>
    <n v="5985"/>
    <n v="6"/>
    <n v="35910"/>
    <x v="7"/>
    <x v="1"/>
    <x v="7"/>
    <x v="34"/>
  </r>
  <r>
    <d v="2023-08-30T00:00:00"/>
    <x v="22"/>
    <x v="3"/>
    <n v="8545.6"/>
    <n v="13"/>
    <n v="111092.8"/>
    <x v="7"/>
    <x v="1"/>
    <x v="7"/>
    <x v="34"/>
  </r>
  <r>
    <d v="2023-08-30T00:00:00"/>
    <x v="5"/>
    <x v="17"/>
    <n v="934.11"/>
    <n v="5"/>
    <n v="4670.55"/>
    <x v="3"/>
    <x v="1"/>
    <x v="7"/>
    <x v="34"/>
  </r>
  <r>
    <d v="2023-08-30T00:00:00"/>
    <x v="29"/>
    <x v="9"/>
    <n v="581.55999999999995"/>
    <n v="6"/>
    <n v="3489.3599999999997"/>
    <x v="7"/>
    <x v="1"/>
    <x v="7"/>
    <x v="34"/>
  </r>
  <r>
    <d v="2023-08-31T00:00:00"/>
    <x v="36"/>
    <x v="31"/>
    <n v="7271.6"/>
    <n v="2"/>
    <n v="14543.2"/>
    <x v="0"/>
    <x v="0"/>
    <x v="7"/>
    <x v="34"/>
  </r>
  <r>
    <d v="2023-08-31T00:00:00"/>
    <x v="36"/>
    <x v="4"/>
    <n v="1100.4000000000001"/>
    <n v="13"/>
    <n v="14305.2"/>
    <x v="0"/>
    <x v="0"/>
    <x v="7"/>
    <x v="34"/>
  </r>
  <r>
    <d v="2023-08-31T00:00:00"/>
    <x v="14"/>
    <x v="30"/>
    <n v="11377.8"/>
    <n v="6"/>
    <n v="68266.799999999988"/>
    <x v="2"/>
    <x v="0"/>
    <x v="7"/>
    <x v="34"/>
  </r>
  <r>
    <d v="2023-08-31T00:00:00"/>
    <x v="17"/>
    <x v="12"/>
    <n v="567"/>
    <n v="11"/>
    <n v="6237"/>
    <x v="4"/>
    <x v="1"/>
    <x v="7"/>
    <x v="34"/>
  </r>
  <r>
    <d v="2023-09-01T00:00:00"/>
    <x v="4"/>
    <x v="15"/>
    <n v="5665.8"/>
    <n v="14"/>
    <n v="79321.2"/>
    <x v="2"/>
    <x v="0"/>
    <x v="8"/>
    <x v="34"/>
  </r>
  <r>
    <d v="2023-09-01T00:00:00"/>
    <x v="8"/>
    <x v="4"/>
    <n v="1100.4000000000001"/>
    <n v="11"/>
    <n v="12104.400000000001"/>
    <x v="1"/>
    <x v="1"/>
    <x v="8"/>
    <x v="34"/>
  </r>
  <r>
    <d v="2023-09-01T00:00:00"/>
    <x v="22"/>
    <x v="1"/>
    <n v="1098.72"/>
    <n v="1"/>
    <n v="1098.72"/>
    <x v="7"/>
    <x v="1"/>
    <x v="8"/>
    <x v="34"/>
  </r>
  <r>
    <d v="2023-09-03T00:00:00"/>
    <x v="0"/>
    <x v="25"/>
    <n v="1164.8"/>
    <n v="28"/>
    <n v="32614.399999999998"/>
    <x v="0"/>
    <x v="0"/>
    <x v="8"/>
    <x v="35"/>
  </r>
  <r>
    <d v="2023-09-03T00:00:00"/>
    <x v="14"/>
    <x v="38"/>
    <n v="1217.1600000000001"/>
    <n v="8"/>
    <n v="9737.2800000000007"/>
    <x v="2"/>
    <x v="0"/>
    <x v="8"/>
    <x v="35"/>
  </r>
  <r>
    <d v="2023-09-04T00:00:00"/>
    <x v="26"/>
    <x v="31"/>
    <n v="7271.6"/>
    <n v="34"/>
    <n v="247234.40000000002"/>
    <x v="3"/>
    <x v="1"/>
    <x v="8"/>
    <x v="35"/>
  </r>
  <r>
    <d v="2023-09-04T00:00:00"/>
    <x v="26"/>
    <x v="20"/>
    <n v="9996"/>
    <n v="1"/>
    <n v="9996"/>
    <x v="3"/>
    <x v="1"/>
    <x v="8"/>
    <x v="35"/>
  </r>
  <r>
    <d v="2023-09-04T00:00:00"/>
    <x v="30"/>
    <x v="27"/>
    <n v="1046.22"/>
    <n v="15"/>
    <n v="15693.300000000001"/>
    <x v="6"/>
    <x v="2"/>
    <x v="8"/>
    <x v="35"/>
  </r>
  <r>
    <d v="2023-09-04T00:00:00"/>
    <x v="26"/>
    <x v="37"/>
    <n v="2044"/>
    <n v="7"/>
    <n v="14308"/>
    <x v="3"/>
    <x v="1"/>
    <x v="8"/>
    <x v="35"/>
  </r>
  <r>
    <d v="2023-09-04T00:00:00"/>
    <x v="19"/>
    <x v="12"/>
    <n v="567"/>
    <n v="1"/>
    <n v="567"/>
    <x v="6"/>
    <x v="2"/>
    <x v="8"/>
    <x v="35"/>
  </r>
  <r>
    <d v="2023-09-05T00:00:00"/>
    <x v="39"/>
    <x v="16"/>
    <n v="3341.1"/>
    <n v="35"/>
    <n v="116938.5"/>
    <x v="1"/>
    <x v="1"/>
    <x v="8"/>
    <x v="35"/>
  </r>
  <r>
    <d v="2023-09-05T00:00:00"/>
    <x v="4"/>
    <x v="13"/>
    <n v="822.36"/>
    <n v="1"/>
    <n v="822.36"/>
    <x v="2"/>
    <x v="0"/>
    <x v="8"/>
    <x v="35"/>
  </r>
  <r>
    <d v="2023-09-06T00:00:00"/>
    <x v="11"/>
    <x v="35"/>
    <n v="10892.7"/>
    <n v="12"/>
    <n v="130712.40000000001"/>
    <x v="1"/>
    <x v="0"/>
    <x v="8"/>
    <x v="35"/>
  </r>
  <r>
    <d v="2023-09-06T00:00:00"/>
    <x v="28"/>
    <x v="18"/>
    <n v="729.12"/>
    <n v="20"/>
    <n v="14582.4"/>
    <x v="1"/>
    <x v="1"/>
    <x v="8"/>
    <x v="35"/>
  </r>
  <r>
    <d v="2023-09-07T00:00:00"/>
    <x v="16"/>
    <x v="14"/>
    <n v="14700"/>
    <n v="5"/>
    <n v="73500"/>
    <x v="5"/>
    <x v="1"/>
    <x v="8"/>
    <x v="35"/>
  </r>
  <r>
    <d v="2023-09-08T00:00:00"/>
    <x v="30"/>
    <x v="10"/>
    <n v="6591.9"/>
    <n v="23"/>
    <n v="151613.69999999998"/>
    <x v="6"/>
    <x v="2"/>
    <x v="8"/>
    <x v="35"/>
  </r>
  <r>
    <d v="2023-09-09T00:00:00"/>
    <x v="19"/>
    <x v="15"/>
    <n v="5665.8"/>
    <n v="3"/>
    <n v="16997.400000000001"/>
    <x v="6"/>
    <x v="2"/>
    <x v="8"/>
    <x v="35"/>
  </r>
  <r>
    <d v="2023-09-09T00:00:00"/>
    <x v="0"/>
    <x v="22"/>
    <n v="3388"/>
    <n v="26"/>
    <n v="88088"/>
    <x v="0"/>
    <x v="0"/>
    <x v="8"/>
    <x v="35"/>
  </r>
  <r>
    <d v="2023-09-09T00:00:00"/>
    <x v="10"/>
    <x v="38"/>
    <n v="1217.1600000000001"/>
    <n v="9"/>
    <n v="10954.44"/>
    <x v="4"/>
    <x v="1"/>
    <x v="8"/>
    <x v="35"/>
  </r>
  <r>
    <d v="2023-09-09T00:00:00"/>
    <x v="14"/>
    <x v="28"/>
    <n v="574.55999999999995"/>
    <n v="4"/>
    <n v="2298.2399999999998"/>
    <x v="2"/>
    <x v="0"/>
    <x v="8"/>
    <x v="35"/>
  </r>
  <r>
    <d v="2023-09-10T00:00:00"/>
    <x v="20"/>
    <x v="31"/>
    <n v="7271.6"/>
    <n v="9"/>
    <n v="65444.4"/>
    <x v="3"/>
    <x v="1"/>
    <x v="8"/>
    <x v="36"/>
  </r>
  <r>
    <d v="2023-09-10T00:00:00"/>
    <x v="34"/>
    <x v="42"/>
    <n v="1208.4000000000001"/>
    <n v="2"/>
    <n v="2416.8000000000002"/>
    <x v="1"/>
    <x v="0"/>
    <x v="8"/>
    <x v="36"/>
  </r>
  <r>
    <d v="2023-09-10T00:00:00"/>
    <x v="34"/>
    <x v="32"/>
    <n v="2602.39"/>
    <n v="6"/>
    <n v="15614.34"/>
    <x v="1"/>
    <x v="0"/>
    <x v="8"/>
    <x v="36"/>
  </r>
  <r>
    <d v="2023-09-10T00:00:00"/>
    <x v="39"/>
    <x v="12"/>
    <n v="567"/>
    <n v="15"/>
    <n v="8505"/>
    <x v="1"/>
    <x v="1"/>
    <x v="8"/>
    <x v="36"/>
  </r>
  <r>
    <d v="2023-09-10T00:00:00"/>
    <x v="15"/>
    <x v="6"/>
    <n v="559.44000000000005"/>
    <n v="4"/>
    <n v="2237.7600000000002"/>
    <x v="5"/>
    <x v="1"/>
    <x v="8"/>
    <x v="36"/>
  </r>
  <r>
    <d v="2023-09-11T00:00:00"/>
    <x v="36"/>
    <x v="31"/>
    <n v="7271.6"/>
    <n v="18"/>
    <n v="130888.8"/>
    <x v="0"/>
    <x v="0"/>
    <x v="8"/>
    <x v="36"/>
  </r>
  <r>
    <d v="2023-09-13T00:00:00"/>
    <x v="5"/>
    <x v="38"/>
    <n v="1217.1600000000001"/>
    <n v="7"/>
    <n v="8520.1200000000008"/>
    <x v="3"/>
    <x v="1"/>
    <x v="8"/>
    <x v="36"/>
  </r>
  <r>
    <d v="2023-09-14T00:00:00"/>
    <x v="14"/>
    <x v="22"/>
    <n v="3388"/>
    <n v="27"/>
    <n v="91476"/>
    <x v="2"/>
    <x v="0"/>
    <x v="8"/>
    <x v="36"/>
  </r>
  <r>
    <d v="2023-09-14T00:00:00"/>
    <x v="30"/>
    <x v="42"/>
    <n v="1208.4000000000001"/>
    <n v="34"/>
    <n v="41085.600000000006"/>
    <x v="6"/>
    <x v="2"/>
    <x v="8"/>
    <x v="36"/>
  </r>
  <r>
    <d v="2023-09-14T00:00:00"/>
    <x v="36"/>
    <x v="11"/>
    <n v="1285.5999999999999"/>
    <n v="3"/>
    <n v="3856.7999999999997"/>
    <x v="0"/>
    <x v="0"/>
    <x v="8"/>
    <x v="36"/>
  </r>
  <r>
    <d v="2023-09-15T00:00:00"/>
    <x v="22"/>
    <x v="23"/>
    <n v="600.32000000000005"/>
    <n v="15"/>
    <n v="9004.8000000000011"/>
    <x v="7"/>
    <x v="1"/>
    <x v="8"/>
    <x v="36"/>
  </r>
  <r>
    <d v="2023-09-15T00:00:00"/>
    <x v="31"/>
    <x v="6"/>
    <n v="559.44000000000005"/>
    <n v="3"/>
    <n v="1678.3200000000002"/>
    <x v="7"/>
    <x v="1"/>
    <x v="8"/>
    <x v="36"/>
  </r>
  <r>
    <d v="2023-09-15T00:00:00"/>
    <x v="24"/>
    <x v="24"/>
    <n v="1134"/>
    <n v="14"/>
    <n v="15876"/>
    <x v="4"/>
    <x v="1"/>
    <x v="8"/>
    <x v="36"/>
  </r>
  <r>
    <d v="2023-09-15T00:00:00"/>
    <x v="36"/>
    <x v="24"/>
    <n v="1134"/>
    <n v="6"/>
    <n v="6804"/>
    <x v="0"/>
    <x v="0"/>
    <x v="8"/>
    <x v="36"/>
  </r>
  <r>
    <d v="2023-09-16T00:00:00"/>
    <x v="21"/>
    <x v="39"/>
    <n v="3444.7"/>
    <n v="11"/>
    <n v="37891.699999999997"/>
    <x v="7"/>
    <x v="1"/>
    <x v="8"/>
    <x v="36"/>
  </r>
  <r>
    <d v="2023-09-17T00:00:00"/>
    <x v="21"/>
    <x v="2"/>
    <n v="11499"/>
    <n v="40"/>
    <n v="459960"/>
    <x v="7"/>
    <x v="1"/>
    <x v="8"/>
    <x v="37"/>
  </r>
  <r>
    <d v="2023-09-18T00:00:00"/>
    <x v="30"/>
    <x v="42"/>
    <n v="1208.4000000000001"/>
    <n v="14"/>
    <n v="16917.600000000002"/>
    <x v="6"/>
    <x v="2"/>
    <x v="8"/>
    <x v="37"/>
  </r>
  <r>
    <d v="2023-09-18T00:00:00"/>
    <x v="12"/>
    <x v="18"/>
    <n v="729.12"/>
    <n v="22"/>
    <n v="16040.64"/>
    <x v="4"/>
    <x v="1"/>
    <x v="8"/>
    <x v="37"/>
  </r>
  <r>
    <d v="2023-09-19T00:00:00"/>
    <x v="17"/>
    <x v="5"/>
    <n v="837.9"/>
    <n v="8"/>
    <n v="6703.2"/>
    <x v="4"/>
    <x v="1"/>
    <x v="8"/>
    <x v="37"/>
  </r>
  <r>
    <d v="2023-09-20T00:00:00"/>
    <x v="14"/>
    <x v="31"/>
    <n v="7271.6"/>
    <n v="19"/>
    <n v="138160.4"/>
    <x v="2"/>
    <x v="0"/>
    <x v="8"/>
    <x v="37"/>
  </r>
  <r>
    <d v="2023-09-20T00:00:00"/>
    <x v="33"/>
    <x v="5"/>
    <n v="837.9"/>
    <n v="6"/>
    <n v="5027.3999999999996"/>
    <x v="7"/>
    <x v="1"/>
    <x v="8"/>
    <x v="37"/>
  </r>
  <r>
    <d v="2023-09-20T00:00:00"/>
    <x v="32"/>
    <x v="12"/>
    <n v="567"/>
    <n v="32"/>
    <n v="18144"/>
    <x v="6"/>
    <x v="2"/>
    <x v="8"/>
    <x v="37"/>
  </r>
  <r>
    <d v="2023-09-21T00:00:00"/>
    <x v="23"/>
    <x v="20"/>
    <n v="9996"/>
    <n v="32"/>
    <n v="319872"/>
    <x v="6"/>
    <x v="2"/>
    <x v="8"/>
    <x v="37"/>
  </r>
  <r>
    <d v="2023-09-21T00:00:00"/>
    <x v="0"/>
    <x v="39"/>
    <n v="3444.7"/>
    <n v="14"/>
    <n v="48225.799999999996"/>
    <x v="0"/>
    <x v="0"/>
    <x v="8"/>
    <x v="37"/>
  </r>
  <r>
    <d v="2023-09-21T00:00:00"/>
    <x v="19"/>
    <x v="29"/>
    <n v="5337.5"/>
    <n v="7"/>
    <n v="37362.5"/>
    <x v="6"/>
    <x v="2"/>
    <x v="8"/>
    <x v="37"/>
  </r>
  <r>
    <d v="2023-09-21T00:00:00"/>
    <x v="20"/>
    <x v="42"/>
    <n v="1208.4000000000001"/>
    <n v="5"/>
    <n v="6042"/>
    <x v="3"/>
    <x v="1"/>
    <x v="8"/>
    <x v="37"/>
  </r>
  <r>
    <d v="2023-09-21T00:00:00"/>
    <x v="12"/>
    <x v="43"/>
    <n v="674"/>
    <n v="35"/>
    <n v="23590"/>
    <x v="4"/>
    <x v="1"/>
    <x v="8"/>
    <x v="37"/>
  </r>
  <r>
    <d v="2023-09-22T00:00:00"/>
    <x v="8"/>
    <x v="20"/>
    <n v="9996"/>
    <n v="88"/>
    <n v="879648"/>
    <x v="1"/>
    <x v="1"/>
    <x v="8"/>
    <x v="37"/>
  </r>
  <r>
    <d v="2023-09-22T00:00:00"/>
    <x v="10"/>
    <x v="7"/>
    <n v="3418.8"/>
    <n v="14"/>
    <n v="47863.200000000004"/>
    <x v="4"/>
    <x v="1"/>
    <x v="8"/>
    <x v="37"/>
  </r>
  <r>
    <d v="2023-09-22T00:00:00"/>
    <x v="4"/>
    <x v="30"/>
    <n v="11377.8"/>
    <n v="21"/>
    <n v="238933.8"/>
    <x v="2"/>
    <x v="0"/>
    <x v="8"/>
    <x v="37"/>
  </r>
  <r>
    <d v="2023-09-22T00:00:00"/>
    <x v="39"/>
    <x v="19"/>
    <n v="806.4"/>
    <n v="2"/>
    <n v="1612.8"/>
    <x v="1"/>
    <x v="1"/>
    <x v="8"/>
    <x v="37"/>
  </r>
  <r>
    <d v="2023-09-22T00:00:00"/>
    <x v="39"/>
    <x v="9"/>
    <n v="581.55999999999995"/>
    <n v="12"/>
    <n v="6978.7199999999993"/>
    <x v="1"/>
    <x v="1"/>
    <x v="8"/>
    <x v="37"/>
  </r>
  <r>
    <d v="2023-09-23T00:00:00"/>
    <x v="32"/>
    <x v="10"/>
    <n v="6591.9"/>
    <n v="12"/>
    <n v="79102.799999999988"/>
    <x v="6"/>
    <x v="2"/>
    <x v="8"/>
    <x v="37"/>
  </r>
  <r>
    <d v="2023-09-23T00:00:00"/>
    <x v="14"/>
    <x v="39"/>
    <n v="3444.7"/>
    <n v="12"/>
    <n v="41336.399999999994"/>
    <x v="2"/>
    <x v="0"/>
    <x v="8"/>
    <x v="37"/>
  </r>
  <r>
    <d v="2023-09-23T00:00:00"/>
    <x v="34"/>
    <x v="30"/>
    <n v="11377.8"/>
    <n v="19"/>
    <n v="216178.19999999998"/>
    <x v="1"/>
    <x v="0"/>
    <x v="8"/>
    <x v="37"/>
  </r>
  <r>
    <d v="2023-09-24T00:00:00"/>
    <x v="15"/>
    <x v="13"/>
    <n v="822.36"/>
    <n v="34"/>
    <n v="27960.240000000002"/>
    <x v="5"/>
    <x v="1"/>
    <x v="8"/>
    <x v="38"/>
  </r>
  <r>
    <d v="2023-09-24T00:00:00"/>
    <x v="36"/>
    <x v="13"/>
    <n v="822.36"/>
    <n v="8"/>
    <n v="6578.88"/>
    <x v="0"/>
    <x v="0"/>
    <x v="8"/>
    <x v="38"/>
  </r>
  <r>
    <d v="2023-09-24T00:00:00"/>
    <x v="23"/>
    <x v="13"/>
    <n v="822.36"/>
    <n v="14"/>
    <n v="11513.04"/>
    <x v="6"/>
    <x v="2"/>
    <x v="8"/>
    <x v="38"/>
  </r>
  <r>
    <d v="2023-09-25T00:00:00"/>
    <x v="32"/>
    <x v="15"/>
    <n v="5665.8"/>
    <n v="31"/>
    <n v="175639.80000000002"/>
    <x v="6"/>
    <x v="2"/>
    <x v="8"/>
    <x v="38"/>
  </r>
  <r>
    <d v="2023-09-27T00:00:00"/>
    <x v="4"/>
    <x v="35"/>
    <n v="10892.7"/>
    <n v="11"/>
    <n v="119819.70000000001"/>
    <x v="2"/>
    <x v="0"/>
    <x v="8"/>
    <x v="38"/>
  </r>
  <r>
    <d v="2023-09-27T00:00:00"/>
    <x v="31"/>
    <x v="21"/>
    <n v="934.1"/>
    <n v="1"/>
    <n v="934.1"/>
    <x v="7"/>
    <x v="1"/>
    <x v="8"/>
    <x v="38"/>
  </r>
  <r>
    <d v="2023-09-27T00:00:00"/>
    <x v="22"/>
    <x v="43"/>
    <n v="674"/>
    <n v="4"/>
    <n v="2696"/>
    <x v="7"/>
    <x v="1"/>
    <x v="8"/>
    <x v="38"/>
  </r>
  <r>
    <d v="2023-09-27T00:00:00"/>
    <x v="11"/>
    <x v="6"/>
    <n v="559.44000000000005"/>
    <n v="3"/>
    <n v="1678.3200000000002"/>
    <x v="1"/>
    <x v="0"/>
    <x v="8"/>
    <x v="38"/>
  </r>
  <r>
    <d v="2023-09-27T00:00:00"/>
    <x v="34"/>
    <x v="38"/>
    <n v="1217.1600000000001"/>
    <n v="23"/>
    <n v="27994.68"/>
    <x v="1"/>
    <x v="0"/>
    <x v="8"/>
    <x v="38"/>
  </r>
  <r>
    <d v="2023-09-27T00:00:00"/>
    <x v="39"/>
    <x v="28"/>
    <n v="574.55999999999995"/>
    <n v="9"/>
    <n v="5171.0399999999991"/>
    <x v="1"/>
    <x v="1"/>
    <x v="8"/>
    <x v="38"/>
  </r>
  <r>
    <d v="2023-09-29T00:00:00"/>
    <x v="26"/>
    <x v="21"/>
    <n v="934.1"/>
    <n v="13"/>
    <n v="12143.300000000001"/>
    <x v="3"/>
    <x v="1"/>
    <x v="8"/>
    <x v="38"/>
  </r>
  <r>
    <d v="2023-09-30T00:00:00"/>
    <x v="8"/>
    <x v="34"/>
    <n v="5985"/>
    <n v="5"/>
    <n v="29925"/>
    <x v="1"/>
    <x v="1"/>
    <x v="8"/>
    <x v="38"/>
  </r>
  <r>
    <d v="2023-09-30T00:00:00"/>
    <x v="16"/>
    <x v="8"/>
    <n v="10270.4"/>
    <n v="9"/>
    <n v="92433.599999999991"/>
    <x v="5"/>
    <x v="1"/>
    <x v="8"/>
    <x v="38"/>
  </r>
  <r>
    <d v="2023-10-01T00:00:00"/>
    <x v="0"/>
    <x v="32"/>
    <n v="2602.39"/>
    <n v="14"/>
    <n v="36433.46"/>
    <x v="0"/>
    <x v="0"/>
    <x v="9"/>
    <x v="39"/>
  </r>
  <r>
    <d v="2023-10-02T00:00:00"/>
    <x v="21"/>
    <x v="20"/>
    <n v="9996"/>
    <n v="22"/>
    <n v="219912"/>
    <x v="7"/>
    <x v="1"/>
    <x v="9"/>
    <x v="39"/>
  </r>
  <r>
    <d v="2023-10-02T00:00:00"/>
    <x v="24"/>
    <x v="8"/>
    <n v="10270.4"/>
    <n v="15"/>
    <n v="154056"/>
    <x v="4"/>
    <x v="1"/>
    <x v="9"/>
    <x v="39"/>
  </r>
  <r>
    <d v="2023-10-03T00:00:00"/>
    <x v="23"/>
    <x v="22"/>
    <n v="3388"/>
    <n v="5"/>
    <n v="16940"/>
    <x v="6"/>
    <x v="2"/>
    <x v="9"/>
    <x v="39"/>
  </r>
  <r>
    <d v="2023-10-03T00:00:00"/>
    <x v="13"/>
    <x v="14"/>
    <n v="14700"/>
    <n v="9"/>
    <n v="132300"/>
    <x v="5"/>
    <x v="1"/>
    <x v="9"/>
    <x v="39"/>
  </r>
  <r>
    <d v="2023-10-03T00:00:00"/>
    <x v="15"/>
    <x v="38"/>
    <n v="1217.1600000000001"/>
    <n v="23"/>
    <n v="27994.68"/>
    <x v="5"/>
    <x v="1"/>
    <x v="9"/>
    <x v="39"/>
  </r>
  <r>
    <d v="2023-10-04T00:00:00"/>
    <x v="30"/>
    <x v="16"/>
    <n v="3341.1"/>
    <n v="15"/>
    <n v="50116.5"/>
    <x v="6"/>
    <x v="2"/>
    <x v="9"/>
    <x v="39"/>
  </r>
  <r>
    <d v="2023-10-05T00:00:00"/>
    <x v="34"/>
    <x v="1"/>
    <n v="1098.72"/>
    <n v="36"/>
    <n v="39553.919999999998"/>
    <x v="1"/>
    <x v="0"/>
    <x v="9"/>
    <x v="39"/>
  </r>
  <r>
    <d v="2023-10-05T00:00:00"/>
    <x v="14"/>
    <x v="1"/>
    <n v="1098.72"/>
    <n v="23"/>
    <n v="25270.560000000001"/>
    <x v="2"/>
    <x v="0"/>
    <x v="9"/>
    <x v="39"/>
  </r>
  <r>
    <d v="2023-10-06T00:00:00"/>
    <x v="21"/>
    <x v="26"/>
    <n v="6623.4"/>
    <n v="23"/>
    <n v="152338.19999999998"/>
    <x v="7"/>
    <x v="1"/>
    <x v="9"/>
    <x v="39"/>
  </r>
  <r>
    <d v="2023-10-06T00:00:00"/>
    <x v="28"/>
    <x v="30"/>
    <n v="11377.8"/>
    <n v="10"/>
    <n v="113778"/>
    <x v="1"/>
    <x v="1"/>
    <x v="9"/>
    <x v="39"/>
  </r>
  <r>
    <d v="2023-10-06T00:00:00"/>
    <x v="31"/>
    <x v="12"/>
    <n v="567"/>
    <n v="1"/>
    <n v="567"/>
    <x v="7"/>
    <x v="1"/>
    <x v="9"/>
    <x v="39"/>
  </r>
  <r>
    <d v="2023-10-06T00:00:00"/>
    <x v="39"/>
    <x v="12"/>
    <n v="567"/>
    <n v="1"/>
    <n v="567"/>
    <x v="1"/>
    <x v="1"/>
    <x v="9"/>
    <x v="39"/>
  </r>
  <r>
    <d v="2023-10-06T00:00:00"/>
    <x v="11"/>
    <x v="43"/>
    <n v="674"/>
    <n v="12"/>
    <n v="8088"/>
    <x v="1"/>
    <x v="0"/>
    <x v="9"/>
    <x v="39"/>
  </r>
  <r>
    <d v="2023-10-06T00:00:00"/>
    <x v="32"/>
    <x v="9"/>
    <n v="581.55999999999995"/>
    <n v="17"/>
    <n v="9886.5199999999986"/>
    <x v="6"/>
    <x v="2"/>
    <x v="9"/>
    <x v="39"/>
  </r>
  <r>
    <d v="2023-10-07T00:00:00"/>
    <x v="28"/>
    <x v="42"/>
    <n v="1208.4000000000001"/>
    <n v="6"/>
    <n v="7250.4000000000005"/>
    <x v="1"/>
    <x v="1"/>
    <x v="9"/>
    <x v="39"/>
  </r>
  <r>
    <d v="2023-10-09T00:00:00"/>
    <x v="23"/>
    <x v="13"/>
    <n v="822.36"/>
    <n v="11"/>
    <n v="9045.9600000000009"/>
    <x v="6"/>
    <x v="2"/>
    <x v="9"/>
    <x v="40"/>
  </r>
  <r>
    <d v="2023-10-09T00:00:00"/>
    <x v="16"/>
    <x v="6"/>
    <n v="559.44000000000005"/>
    <n v="14"/>
    <n v="7832.1600000000008"/>
    <x v="5"/>
    <x v="1"/>
    <x v="9"/>
    <x v="40"/>
  </r>
  <r>
    <d v="2023-10-09T00:00:00"/>
    <x v="33"/>
    <x v="6"/>
    <n v="559.44000000000005"/>
    <n v="5"/>
    <n v="2797.2000000000003"/>
    <x v="7"/>
    <x v="1"/>
    <x v="9"/>
    <x v="40"/>
  </r>
  <r>
    <d v="2023-10-10T00:00:00"/>
    <x v="31"/>
    <x v="14"/>
    <n v="14700"/>
    <n v="9"/>
    <n v="132300"/>
    <x v="7"/>
    <x v="1"/>
    <x v="9"/>
    <x v="40"/>
  </r>
  <r>
    <d v="2023-10-10T00:00:00"/>
    <x v="31"/>
    <x v="12"/>
    <n v="567"/>
    <n v="14"/>
    <n v="7938"/>
    <x v="7"/>
    <x v="1"/>
    <x v="9"/>
    <x v="40"/>
  </r>
  <r>
    <d v="2023-10-10T00:00:00"/>
    <x v="28"/>
    <x v="28"/>
    <n v="574.55999999999995"/>
    <n v="12"/>
    <n v="6894.7199999999993"/>
    <x v="1"/>
    <x v="1"/>
    <x v="9"/>
    <x v="40"/>
  </r>
  <r>
    <d v="2023-10-11T00:00:00"/>
    <x v="34"/>
    <x v="26"/>
    <n v="6623.4"/>
    <n v="10"/>
    <n v="66234"/>
    <x v="1"/>
    <x v="0"/>
    <x v="9"/>
    <x v="40"/>
  </r>
  <r>
    <d v="2023-10-11T00:00:00"/>
    <x v="26"/>
    <x v="22"/>
    <n v="3388"/>
    <n v="15"/>
    <n v="50820"/>
    <x v="3"/>
    <x v="1"/>
    <x v="9"/>
    <x v="40"/>
  </r>
  <r>
    <d v="2023-10-12T00:00:00"/>
    <x v="17"/>
    <x v="36"/>
    <n v="1798.88"/>
    <n v="8"/>
    <n v="14391.04"/>
    <x v="4"/>
    <x v="1"/>
    <x v="9"/>
    <x v="40"/>
  </r>
  <r>
    <d v="2023-10-13T00:00:00"/>
    <x v="33"/>
    <x v="20"/>
    <n v="9996"/>
    <n v="15"/>
    <n v="149940"/>
    <x v="7"/>
    <x v="1"/>
    <x v="9"/>
    <x v="40"/>
  </r>
  <r>
    <d v="2023-10-13T00:00:00"/>
    <x v="11"/>
    <x v="6"/>
    <n v="559.44000000000005"/>
    <n v="18"/>
    <n v="10069.920000000002"/>
    <x v="1"/>
    <x v="0"/>
    <x v="9"/>
    <x v="40"/>
  </r>
  <r>
    <d v="2023-10-14T00:00:00"/>
    <x v="37"/>
    <x v="28"/>
    <n v="574.55999999999995"/>
    <n v="15"/>
    <n v="8618.4"/>
    <x v="3"/>
    <x v="1"/>
    <x v="9"/>
    <x v="40"/>
  </r>
  <r>
    <d v="2023-10-15T00:00:00"/>
    <x v="36"/>
    <x v="4"/>
    <n v="1100.4000000000001"/>
    <n v="10"/>
    <n v="11004"/>
    <x v="0"/>
    <x v="0"/>
    <x v="9"/>
    <x v="41"/>
  </r>
  <r>
    <d v="2023-10-16T00:00:00"/>
    <x v="26"/>
    <x v="1"/>
    <n v="1098.72"/>
    <n v="18"/>
    <n v="19776.96"/>
    <x v="3"/>
    <x v="1"/>
    <x v="9"/>
    <x v="41"/>
  </r>
  <r>
    <d v="2023-10-16T00:00:00"/>
    <x v="20"/>
    <x v="43"/>
    <n v="674"/>
    <n v="3"/>
    <n v="2022"/>
    <x v="3"/>
    <x v="1"/>
    <x v="9"/>
    <x v="41"/>
  </r>
  <r>
    <d v="2023-10-16T00:00:00"/>
    <x v="14"/>
    <x v="28"/>
    <n v="574.55999999999995"/>
    <n v="18"/>
    <n v="10342.079999999998"/>
    <x v="2"/>
    <x v="0"/>
    <x v="9"/>
    <x v="41"/>
  </r>
  <r>
    <d v="2023-10-17T00:00:00"/>
    <x v="26"/>
    <x v="31"/>
    <n v="7271.6"/>
    <n v="13"/>
    <n v="94530.8"/>
    <x v="3"/>
    <x v="1"/>
    <x v="9"/>
    <x v="41"/>
  </r>
  <r>
    <d v="2023-10-18T00:00:00"/>
    <x v="12"/>
    <x v="15"/>
    <n v="5665.8"/>
    <n v="6"/>
    <n v="33994.800000000003"/>
    <x v="4"/>
    <x v="1"/>
    <x v="9"/>
    <x v="41"/>
  </r>
  <r>
    <d v="2023-10-18T00:00:00"/>
    <x v="13"/>
    <x v="26"/>
    <n v="6623.4"/>
    <n v="11"/>
    <n v="72857.399999999994"/>
    <x v="5"/>
    <x v="1"/>
    <x v="9"/>
    <x v="41"/>
  </r>
  <r>
    <d v="2023-10-18T00:00:00"/>
    <x v="34"/>
    <x v="30"/>
    <n v="11377.8"/>
    <n v="13"/>
    <n v="147911.4"/>
    <x v="1"/>
    <x v="0"/>
    <x v="9"/>
    <x v="41"/>
  </r>
  <r>
    <d v="2023-10-18T00:00:00"/>
    <x v="1"/>
    <x v="17"/>
    <n v="934.11"/>
    <n v="16"/>
    <n v="14945.76"/>
    <x v="1"/>
    <x v="0"/>
    <x v="9"/>
    <x v="41"/>
  </r>
  <r>
    <d v="2023-10-18T00:00:00"/>
    <x v="34"/>
    <x v="17"/>
    <n v="934.11"/>
    <n v="6"/>
    <n v="5604.66"/>
    <x v="1"/>
    <x v="0"/>
    <x v="9"/>
    <x v="41"/>
  </r>
  <r>
    <d v="2023-10-18T00:00:00"/>
    <x v="16"/>
    <x v="24"/>
    <n v="1134"/>
    <n v="31"/>
    <n v="35154"/>
    <x v="5"/>
    <x v="1"/>
    <x v="9"/>
    <x v="41"/>
  </r>
  <r>
    <d v="2023-10-22T00:00:00"/>
    <x v="15"/>
    <x v="41"/>
    <n v="550.20000000000005"/>
    <n v="1"/>
    <n v="550.20000000000005"/>
    <x v="5"/>
    <x v="1"/>
    <x v="9"/>
    <x v="42"/>
  </r>
  <r>
    <d v="2023-10-22T00:00:00"/>
    <x v="31"/>
    <x v="22"/>
    <n v="3388"/>
    <n v="7"/>
    <n v="23716"/>
    <x v="7"/>
    <x v="1"/>
    <x v="9"/>
    <x v="42"/>
  </r>
  <r>
    <d v="2023-10-22T00:00:00"/>
    <x v="24"/>
    <x v="1"/>
    <n v="1098.72"/>
    <n v="13"/>
    <n v="14283.36"/>
    <x v="4"/>
    <x v="1"/>
    <x v="9"/>
    <x v="42"/>
  </r>
  <r>
    <d v="2023-10-22T00:00:00"/>
    <x v="21"/>
    <x v="13"/>
    <n v="822.36"/>
    <n v="34"/>
    <n v="27960.240000000002"/>
    <x v="7"/>
    <x v="1"/>
    <x v="9"/>
    <x v="42"/>
  </r>
  <r>
    <d v="2023-10-22T00:00:00"/>
    <x v="22"/>
    <x v="40"/>
    <n v="927.85"/>
    <n v="24"/>
    <n v="22268.400000000001"/>
    <x v="7"/>
    <x v="1"/>
    <x v="9"/>
    <x v="42"/>
  </r>
  <r>
    <d v="2023-10-23T00:00:00"/>
    <x v="30"/>
    <x v="1"/>
    <n v="1098.72"/>
    <n v="14"/>
    <n v="15382.08"/>
    <x v="6"/>
    <x v="2"/>
    <x v="9"/>
    <x v="42"/>
  </r>
  <r>
    <d v="2023-10-24T00:00:00"/>
    <x v="34"/>
    <x v="22"/>
    <n v="3388"/>
    <n v="3"/>
    <n v="10164"/>
    <x v="1"/>
    <x v="0"/>
    <x v="9"/>
    <x v="42"/>
  </r>
  <r>
    <d v="2023-10-24T00:00:00"/>
    <x v="34"/>
    <x v="17"/>
    <n v="934.11"/>
    <n v="21"/>
    <n v="19616.310000000001"/>
    <x v="1"/>
    <x v="0"/>
    <x v="9"/>
    <x v="42"/>
  </r>
  <r>
    <d v="2023-10-24T00:00:00"/>
    <x v="39"/>
    <x v="5"/>
    <n v="837.9"/>
    <n v="4"/>
    <n v="3351.6"/>
    <x v="1"/>
    <x v="1"/>
    <x v="9"/>
    <x v="42"/>
  </r>
  <r>
    <d v="2023-10-24T00:00:00"/>
    <x v="1"/>
    <x v="43"/>
    <n v="674"/>
    <n v="22"/>
    <n v="14828"/>
    <x v="1"/>
    <x v="0"/>
    <x v="9"/>
    <x v="42"/>
  </r>
  <r>
    <d v="2023-10-25T00:00:00"/>
    <x v="30"/>
    <x v="31"/>
    <n v="7271.6"/>
    <n v="18"/>
    <n v="130888.8"/>
    <x v="6"/>
    <x v="2"/>
    <x v="9"/>
    <x v="42"/>
  </r>
  <r>
    <d v="2023-10-25T00:00:00"/>
    <x v="28"/>
    <x v="28"/>
    <n v="574.55999999999995"/>
    <n v="9"/>
    <n v="5171.0399999999991"/>
    <x v="1"/>
    <x v="1"/>
    <x v="9"/>
    <x v="42"/>
  </r>
  <r>
    <d v="2023-10-26T00:00:00"/>
    <x v="37"/>
    <x v="7"/>
    <n v="3418.8"/>
    <n v="6"/>
    <n v="20512.800000000003"/>
    <x v="3"/>
    <x v="1"/>
    <x v="9"/>
    <x v="42"/>
  </r>
  <r>
    <d v="2023-10-28T00:00:00"/>
    <x v="8"/>
    <x v="26"/>
    <n v="6623.4"/>
    <n v="1"/>
    <n v="6623.4"/>
    <x v="1"/>
    <x v="1"/>
    <x v="9"/>
    <x v="42"/>
  </r>
  <r>
    <d v="2023-10-28T00:00:00"/>
    <x v="26"/>
    <x v="12"/>
    <n v="567"/>
    <n v="39"/>
    <n v="22113"/>
    <x v="3"/>
    <x v="1"/>
    <x v="9"/>
    <x v="42"/>
  </r>
  <r>
    <d v="2023-10-29T00:00:00"/>
    <x v="36"/>
    <x v="20"/>
    <n v="9996"/>
    <n v="23"/>
    <n v="229908"/>
    <x v="0"/>
    <x v="0"/>
    <x v="9"/>
    <x v="43"/>
  </r>
  <r>
    <d v="2023-10-29T00:00:00"/>
    <x v="23"/>
    <x v="6"/>
    <n v="559.44000000000005"/>
    <n v="14"/>
    <n v="7832.1600000000008"/>
    <x v="6"/>
    <x v="2"/>
    <x v="9"/>
    <x v="43"/>
  </r>
  <r>
    <d v="2023-10-30T00:00:00"/>
    <x v="14"/>
    <x v="41"/>
    <n v="550.20000000000005"/>
    <n v="6"/>
    <n v="3301.2000000000003"/>
    <x v="2"/>
    <x v="0"/>
    <x v="9"/>
    <x v="43"/>
  </r>
  <r>
    <d v="2023-10-30T00:00:00"/>
    <x v="28"/>
    <x v="17"/>
    <n v="934.11"/>
    <n v="37"/>
    <n v="34562.07"/>
    <x v="1"/>
    <x v="1"/>
    <x v="9"/>
    <x v="43"/>
  </r>
  <r>
    <d v="2023-10-30T00:00:00"/>
    <x v="16"/>
    <x v="32"/>
    <n v="2602.39"/>
    <n v="30"/>
    <n v="78071.7"/>
    <x v="5"/>
    <x v="1"/>
    <x v="9"/>
    <x v="43"/>
  </r>
  <r>
    <d v="2023-10-30T00:00:00"/>
    <x v="17"/>
    <x v="24"/>
    <n v="1134"/>
    <n v="3"/>
    <n v="3402"/>
    <x v="4"/>
    <x v="1"/>
    <x v="9"/>
    <x v="43"/>
  </r>
  <r>
    <d v="2023-10-31T00:00:00"/>
    <x v="37"/>
    <x v="30"/>
    <n v="11377.8"/>
    <n v="6"/>
    <n v="68266.799999999988"/>
    <x v="3"/>
    <x v="1"/>
    <x v="9"/>
    <x v="43"/>
  </r>
  <r>
    <d v="2023-10-31T00:00:00"/>
    <x v="16"/>
    <x v="6"/>
    <n v="559.44000000000005"/>
    <n v="8"/>
    <n v="4475.5200000000004"/>
    <x v="5"/>
    <x v="1"/>
    <x v="9"/>
    <x v="43"/>
  </r>
  <r>
    <d v="2023-11-01T00:00:00"/>
    <x v="4"/>
    <x v="10"/>
    <n v="6591.9"/>
    <n v="15"/>
    <n v="98878.5"/>
    <x v="2"/>
    <x v="0"/>
    <x v="10"/>
    <x v="43"/>
  </r>
  <r>
    <d v="2023-11-02T00:00:00"/>
    <x v="23"/>
    <x v="4"/>
    <n v="1100.4000000000001"/>
    <n v="15"/>
    <n v="16506"/>
    <x v="6"/>
    <x v="2"/>
    <x v="10"/>
    <x v="43"/>
  </r>
  <r>
    <d v="2023-11-02T00:00:00"/>
    <x v="34"/>
    <x v="32"/>
    <n v="2602.39"/>
    <n v="15"/>
    <n v="39035.85"/>
    <x v="1"/>
    <x v="0"/>
    <x v="10"/>
    <x v="43"/>
  </r>
  <r>
    <d v="2023-11-02T00:00:00"/>
    <x v="30"/>
    <x v="12"/>
    <n v="567"/>
    <n v="5"/>
    <n v="2835"/>
    <x v="6"/>
    <x v="2"/>
    <x v="10"/>
    <x v="43"/>
  </r>
  <r>
    <d v="2023-11-03T00:00:00"/>
    <x v="10"/>
    <x v="3"/>
    <n v="8545.6"/>
    <n v="12"/>
    <n v="102547.20000000001"/>
    <x v="4"/>
    <x v="1"/>
    <x v="10"/>
    <x v="43"/>
  </r>
  <r>
    <d v="2023-11-03T00:00:00"/>
    <x v="15"/>
    <x v="29"/>
    <n v="5337.5"/>
    <n v="11"/>
    <n v="58712.5"/>
    <x v="5"/>
    <x v="1"/>
    <x v="10"/>
    <x v="43"/>
  </r>
  <r>
    <d v="2023-11-04T00:00:00"/>
    <x v="36"/>
    <x v="26"/>
    <n v="6623.4"/>
    <n v="10"/>
    <n v="66234"/>
    <x v="0"/>
    <x v="0"/>
    <x v="10"/>
    <x v="43"/>
  </r>
  <r>
    <d v="2023-11-05T00:00:00"/>
    <x v="23"/>
    <x v="14"/>
    <n v="14700"/>
    <n v="15"/>
    <n v="220500"/>
    <x v="6"/>
    <x v="2"/>
    <x v="10"/>
    <x v="44"/>
  </r>
  <r>
    <d v="2023-11-06T00:00:00"/>
    <x v="20"/>
    <x v="4"/>
    <n v="1100.4000000000001"/>
    <n v="13"/>
    <n v="14305.2"/>
    <x v="3"/>
    <x v="1"/>
    <x v="10"/>
    <x v="44"/>
  </r>
  <r>
    <d v="2023-11-06T00:00:00"/>
    <x v="11"/>
    <x v="43"/>
    <n v="674"/>
    <n v="10"/>
    <n v="6740"/>
    <x v="1"/>
    <x v="0"/>
    <x v="10"/>
    <x v="44"/>
  </r>
  <r>
    <d v="2023-11-06T00:00:00"/>
    <x v="4"/>
    <x v="24"/>
    <n v="1134"/>
    <n v="13"/>
    <n v="14742"/>
    <x v="2"/>
    <x v="0"/>
    <x v="10"/>
    <x v="44"/>
  </r>
  <r>
    <d v="2023-11-06T00:00:00"/>
    <x v="16"/>
    <x v="9"/>
    <n v="581.55999999999995"/>
    <n v="13"/>
    <n v="7560.2799999999988"/>
    <x v="5"/>
    <x v="1"/>
    <x v="10"/>
    <x v="44"/>
  </r>
  <r>
    <d v="2023-11-07T00:00:00"/>
    <x v="8"/>
    <x v="35"/>
    <n v="10892.7"/>
    <n v="53"/>
    <n v="577313.10000000009"/>
    <x v="1"/>
    <x v="1"/>
    <x v="10"/>
    <x v="44"/>
  </r>
  <r>
    <d v="2023-11-07T00:00:00"/>
    <x v="23"/>
    <x v="32"/>
    <n v="2602.39"/>
    <n v="11"/>
    <n v="28626.289999999997"/>
    <x v="6"/>
    <x v="2"/>
    <x v="10"/>
    <x v="44"/>
  </r>
  <r>
    <d v="2023-11-07T00:00:00"/>
    <x v="0"/>
    <x v="19"/>
    <n v="806.4"/>
    <n v="13"/>
    <n v="10483.199999999999"/>
    <x v="0"/>
    <x v="0"/>
    <x v="10"/>
    <x v="44"/>
  </r>
  <r>
    <d v="2023-11-08T00:00:00"/>
    <x v="1"/>
    <x v="16"/>
    <n v="3341.1"/>
    <n v="15"/>
    <n v="50116.5"/>
    <x v="1"/>
    <x v="0"/>
    <x v="10"/>
    <x v="44"/>
  </r>
  <r>
    <d v="2023-11-08T00:00:00"/>
    <x v="14"/>
    <x v="10"/>
    <n v="6591.9"/>
    <n v="10"/>
    <n v="65919"/>
    <x v="2"/>
    <x v="0"/>
    <x v="10"/>
    <x v="44"/>
  </r>
  <r>
    <d v="2023-11-08T00:00:00"/>
    <x v="26"/>
    <x v="39"/>
    <n v="3444.7"/>
    <n v="26"/>
    <n v="89562.2"/>
    <x v="3"/>
    <x v="1"/>
    <x v="10"/>
    <x v="44"/>
  </r>
  <r>
    <d v="2023-11-08T00:00:00"/>
    <x v="10"/>
    <x v="14"/>
    <n v="14700"/>
    <n v="10"/>
    <n v="147000"/>
    <x v="4"/>
    <x v="1"/>
    <x v="10"/>
    <x v="44"/>
  </r>
  <r>
    <d v="2023-11-08T00:00:00"/>
    <x v="38"/>
    <x v="43"/>
    <n v="674"/>
    <n v="11"/>
    <n v="7414"/>
    <x v="1"/>
    <x v="1"/>
    <x v="10"/>
    <x v="44"/>
  </r>
  <r>
    <d v="2023-11-09T00:00:00"/>
    <x v="20"/>
    <x v="22"/>
    <n v="3388"/>
    <n v="6"/>
    <n v="20328"/>
    <x v="3"/>
    <x v="1"/>
    <x v="10"/>
    <x v="44"/>
  </r>
  <r>
    <d v="2023-11-09T00:00:00"/>
    <x v="20"/>
    <x v="36"/>
    <n v="1798.88"/>
    <n v="8"/>
    <n v="14391.04"/>
    <x v="3"/>
    <x v="1"/>
    <x v="10"/>
    <x v="44"/>
  </r>
  <r>
    <d v="2023-11-10T00:00:00"/>
    <x v="31"/>
    <x v="39"/>
    <n v="3444.7"/>
    <n v="7"/>
    <n v="24112.899999999998"/>
    <x v="7"/>
    <x v="1"/>
    <x v="10"/>
    <x v="44"/>
  </r>
  <r>
    <d v="2023-11-10T00:00:00"/>
    <x v="24"/>
    <x v="24"/>
    <n v="1134"/>
    <n v="6"/>
    <n v="6804"/>
    <x v="4"/>
    <x v="1"/>
    <x v="10"/>
    <x v="44"/>
  </r>
  <r>
    <d v="2023-11-11T00:00:00"/>
    <x v="26"/>
    <x v="6"/>
    <n v="559.44000000000005"/>
    <n v="16"/>
    <n v="8951.0400000000009"/>
    <x v="3"/>
    <x v="1"/>
    <x v="10"/>
    <x v="44"/>
  </r>
  <r>
    <d v="2023-11-11T00:00:00"/>
    <x v="2"/>
    <x v="19"/>
    <n v="806.4"/>
    <n v="12"/>
    <n v="9676.7999999999993"/>
    <x v="0"/>
    <x v="0"/>
    <x v="10"/>
    <x v="44"/>
  </r>
  <r>
    <d v="2023-11-12T00:00:00"/>
    <x v="14"/>
    <x v="2"/>
    <n v="11499"/>
    <n v="75"/>
    <n v="862425"/>
    <x v="2"/>
    <x v="0"/>
    <x v="10"/>
    <x v="45"/>
  </r>
  <r>
    <d v="2023-11-12T00:00:00"/>
    <x v="33"/>
    <x v="12"/>
    <n v="567"/>
    <n v="6"/>
    <n v="3402"/>
    <x v="7"/>
    <x v="1"/>
    <x v="10"/>
    <x v="45"/>
  </r>
  <r>
    <d v="2023-11-13T00:00:00"/>
    <x v="38"/>
    <x v="36"/>
    <n v="1798.88"/>
    <n v="10"/>
    <n v="17988.800000000003"/>
    <x v="1"/>
    <x v="1"/>
    <x v="10"/>
    <x v="45"/>
  </r>
  <r>
    <d v="2023-11-14T00:00:00"/>
    <x v="36"/>
    <x v="20"/>
    <n v="9996"/>
    <n v="1"/>
    <n v="9996"/>
    <x v="0"/>
    <x v="0"/>
    <x v="10"/>
    <x v="45"/>
  </r>
  <r>
    <d v="2023-11-15T00:00:00"/>
    <x v="30"/>
    <x v="10"/>
    <n v="6591.9"/>
    <n v="14"/>
    <n v="92286.599999999991"/>
    <x v="6"/>
    <x v="2"/>
    <x v="10"/>
    <x v="45"/>
  </r>
  <r>
    <d v="2023-11-15T00:00:00"/>
    <x v="16"/>
    <x v="36"/>
    <n v="1798.88"/>
    <n v="36"/>
    <n v="64759.680000000008"/>
    <x v="5"/>
    <x v="1"/>
    <x v="10"/>
    <x v="45"/>
  </r>
  <r>
    <d v="2023-11-16T00:00:00"/>
    <x v="30"/>
    <x v="33"/>
    <n v="10974.6"/>
    <n v="8"/>
    <n v="87796.800000000003"/>
    <x v="6"/>
    <x v="2"/>
    <x v="10"/>
    <x v="45"/>
  </r>
  <r>
    <d v="2023-11-17T00:00:00"/>
    <x v="7"/>
    <x v="6"/>
    <n v="559.44000000000005"/>
    <n v="33"/>
    <n v="18461.52"/>
    <x v="2"/>
    <x v="0"/>
    <x v="10"/>
    <x v="45"/>
  </r>
  <r>
    <d v="2023-11-18T00:00:00"/>
    <x v="20"/>
    <x v="21"/>
    <n v="934.1"/>
    <n v="8"/>
    <n v="7472.8"/>
    <x v="3"/>
    <x v="1"/>
    <x v="10"/>
    <x v="45"/>
  </r>
  <r>
    <d v="2023-11-18T00:00:00"/>
    <x v="3"/>
    <x v="40"/>
    <n v="927.85"/>
    <n v="4"/>
    <n v="3711.4"/>
    <x v="2"/>
    <x v="0"/>
    <x v="10"/>
    <x v="45"/>
  </r>
  <r>
    <d v="2023-11-18T00:00:00"/>
    <x v="15"/>
    <x v="28"/>
    <n v="574.55999999999995"/>
    <n v="18"/>
    <n v="10342.079999999998"/>
    <x v="5"/>
    <x v="1"/>
    <x v="10"/>
    <x v="45"/>
  </r>
  <r>
    <d v="2023-11-19T00:00:00"/>
    <x v="35"/>
    <x v="39"/>
    <n v="3444.7"/>
    <n v="4"/>
    <n v="13778.8"/>
    <x v="1"/>
    <x v="1"/>
    <x v="10"/>
    <x v="46"/>
  </r>
  <r>
    <d v="2023-11-20T00:00:00"/>
    <x v="36"/>
    <x v="26"/>
    <n v="6623.4"/>
    <n v="11"/>
    <n v="72857.399999999994"/>
    <x v="0"/>
    <x v="0"/>
    <x v="10"/>
    <x v="46"/>
  </r>
  <r>
    <d v="2023-11-20T00:00:00"/>
    <x v="18"/>
    <x v="0"/>
    <n v="10462.200000000001"/>
    <n v="34"/>
    <n v="355714.80000000005"/>
    <x v="5"/>
    <x v="1"/>
    <x v="10"/>
    <x v="46"/>
  </r>
  <r>
    <d v="2023-11-20T00:00:00"/>
    <x v="35"/>
    <x v="21"/>
    <n v="934.1"/>
    <n v="14"/>
    <n v="13077.4"/>
    <x v="1"/>
    <x v="1"/>
    <x v="10"/>
    <x v="46"/>
  </r>
  <r>
    <d v="2023-11-21T00:00:00"/>
    <x v="7"/>
    <x v="34"/>
    <n v="5985"/>
    <n v="1"/>
    <n v="5985"/>
    <x v="2"/>
    <x v="0"/>
    <x v="10"/>
    <x v="46"/>
  </r>
  <r>
    <d v="2023-11-21T00:00:00"/>
    <x v="5"/>
    <x v="8"/>
    <n v="10270.4"/>
    <n v="1"/>
    <n v="10270.4"/>
    <x v="3"/>
    <x v="1"/>
    <x v="10"/>
    <x v="46"/>
  </r>
  <r>
    <d v="2023-11-21T00:00:00"/>
    <x v="24"/>
    <x v="29"/>
    <n v="5337.5"/>
    <n v="6"/>
    <n v="32025"/>
    <x v="4"/>
    <x v="1"/>
    <x v="10"/>
    <x v="46"/>
  </r>
  <r>
    <d v="2023-11-21T00:00:00"/>
    <x v="1"/>
    <x v="38"/>
    <n v="1217.1600000000001"/>
    <n v="24"/>
    <n v="29211.840000000004"/>
    <x v="1"/>
    <x v="0"/>
    <x v="10"/>
    <x v="46"/>
  </r>
  <r>
    <d v="2023-11-21T00:00:00"/>
    <x v="19"/>
    <x v="24"/>
    <n v="1134"/>
    <n v="10"/>
    <n v="11340"/>
    <x v="6"/>
    <x v="2"/>
    <x v="10"/>
    <x v="46"/>
  </r>
  <r>
    <d v="2023-11-22T00:00:00"/>
    <x v="34"/>
    <x v="33"/>
    <n v="10974.6"/>
    <n v="35"/>
    <n v="384111"/>
    <x v="1"/>
    <x v="0"/>
    <x v="10"/>
    <x v="46"/>
  </r>
  <r>
    <d v="2023-11-23T00:00:00"/>
    <x v="17"/>
    <x v="43"/>
    <n v="674"/>
    <n v="12"/>
    <n v="8088"/>
    <x v="4"/>
    <x v="1"/>
    <x v="10"/>
    <x v="46"/>
  </r>
  <r>
    <d v="2023-11-25T00:00:00"/>
    <x v="34"/>
    <x v="15"/>
    <n v="5665.8"/>
    <n v="10"/>
    <n v="56658"/>
    <x v="1"/>
    <x v="0"/>
    <x v="10"/>
    <x v="46"/>
  </r>
  <r>
    <d v="2023-11-25T00:00:00"/>
    <x v="38"/>
    <x v="7"/>
    <n v="3418.8"/>
    <n v="5"/>
    <n v="17094"/>
    <x v="1"/>
    <x v="1"/>
    <x v="10"/>
    <x v="46"/>
  </r>
  <r>
    <d v="2023-11-25T00:00:00"/>
    <x v="34"/>
    <x v="25"/>
    <n v="1164.8"/>
    <n v="14"/>
    <n v="16307.199999999999"/>
    <x v="1"/>
    <x v="0"/>
    <x v="10"/>
    <x v="46"/>
  </r>
  <r>
    <d v="2023-11-26T00:00:00"/>
    <x v="17"/>
    <x v="41"/>
    <n v="550.20000000000005"/>
    <n v="25"/>
    <n v="13755.000000000002"/>
    <x v="4"/>
    <x v="1"/>
    <x v="10"/>
    <x v="47"/>
  </r>
  <r>
    <d v="2023-11-26T00:00:00"/>
    <x v="20"/>
    <x v="13"/>
    <n v="822.36"/>
    <n v="5"/>
    <n v="4111.8"/>
    <x v="3"/>
    <x v="1"/>
    <x v="10"/>
    <x v="47"/>
  </r>
  <r>
    <d v="2023-11-27T00:00:00"/>
    <x v="2"/>
    <x v="10"/>
    <n v="6591.9"/>
    <n v="8"/>
    <n v="52735.199999999997"/>
    <x v="0"/>
    <x v="0"/>
    <x v="10"/>
    <x v="47"/>
  </r>
  <r>
    <d v="2023-11-27T00:00:00"/>
    <x v="19"/>
    <x v="0"/>
    <n v="10462.200000000001"/>
    <n v="37"/>
    <n v="387101.4"/>
    <x v="6"/>
    <x v="2"/>
    <x v="10"/>
    <x v="47"/>
  </r>
  <r>
    <d v="2023-11-27T00:00:00"/>
    <x v="28"/>
    <x v="5"/>
    <n v="837.9"/>
    <n v="28"/>
    <n v="23461.200000000001"/>
    <x v="1"/>
    <x v="1"/>
    <x v="10"/>
    <x v="47"/>
  </r>
  <r>
    <d v="2023-11-27T00:00:00"/>
    <x v="2"/>
    <x v="21"/>
    <n v="934.1"/>
    <n v="15"/>
    <n v="14011.5"/>
    <x v="0"/>
    <x v="0"/>
    <x v="10"/>
    <x v="47"/>
  </r>
  <r>
    <d v="2023-11-27T00:00:00"/>
    <x v="17"/>
    <x v="12"/>
    <n v="567"/>
    <n v="28"/>
    <n v="15876"/>
    <x v="4"/>
    <x v="1"/>
    <x v="10"/>
    <x v="47"/>
  </r>
  <r>
    <d v="2023-11-28T00:00:00"/>
    <x v="4"/>
    <x v="37"/>
    <n v="2044"/>
    <n v="9"/>
    <n v="18396"/>
    <x v="2"/>
    <x v="0"/>
    <x v="10"/>
    <x v="47"/>
  </r>
  <r>
    <d v="2023-11-28T00:00:00"/>
    <x v="23"/>
    <x v="18"/>
    <n v="729.12"/>
    <n v="8"/>
    <n v="5832.96"/>
    <x v="6"/>
    <x v="2"/>
    <x v="10"/>
    <x v="47"/>
  </r>
  <r>
    <d v="2023-11-28T00:00:00"/>
    <x v="24"/>
    <x v="19"/>
    <n v="806.4"/>
    <n v="2"/>
    <n v="1612.8"/>
    <x v="4"/>
    <x v="1"/>
    <x v="10"/>
    <x v="47"/>
  </r>
  <r>
    <d v="2023-11-30T00:00:00"/>
    <x v="1"/>
    <x v="4"/>
    <n v="1100.4000000000001"/>
    <n v="2"/>
    <n v="2200.8000000000002"/>
    <x v="1"/>
    <x v="0"/>
    <x v="10"/>
    <x v="47"/>
  </r>
  <r>
    <d v="2023-11-30T00:00:00"/>
    <x v="33"/>
    <x v="40"/>
    <n v="927.85"/>
    <n v="15"/>
    <n v="13917.75"/>
    <x v="7"/>
    <x v="1"/>
    <x v="10"/>
    <x v="47"/>
  </r>
  <r>
    <d v="2023-12-02T00:00:00"/>
    <x v="22"/>
    <x v="25"/>
    <n v="1164.8"/>
    <n v="10"/>
    <n v="11648"/>
    <x v="7"/>
    <x v="1"/>
    <x v="11"/>
    <x v="47"/>
  </r>
  <r>
    <d v="2023-12-03T00:00:00"/>
    <x v="17"/>
    <x v="14"/>
    <n v="14700"/>
    <n v="8"/>
    <n v="117600"/>
    <x v="4"/>
    <x v="1"/>
    <x v="11"/>
    <x v="48"/>
  </r>
  <r>
    <d v="2023-12-03T00:00:00"/>
    <x v="3"/>
    <x v="37"/>
    <n v="2044"/>
    <n v="5"/>
    <n v="10220"/>
    <x v="2"/>
    <x v="0"/>
    <x v="11"/>
    <x v="48"/>
  </r>
  <r>
    <d v="2023-12-03T00:00:00"/>
    <x v="18"/>
    <x v="21"/>
    <n v="934.1"/>
    <n v="2"/>
    <n v="1868.2"/>
    <x v="5"/>
    <x v="1"/>
    <x v="11"/>
    <x v="48"/>
  </r>
  <r>
    <d v="2023-12-04T00:00:00"/>
    <x v="7"/>
    <x v="7"/>
    <n v="3418.8"/>
    <n v="32"/>
    <n v="109401.60000000001"/>
    <x v="2"/>
    <x v="0"/>
    <x v="11"/>
    <x v="48"/>
  </r>
  <r>
    <d v="2023-12-04T00:00:00"/>
    <x v="21"/>
    <x v="42"/>
    <n v="1208.4000000000001"/>
    <n v="10"/>
    <n v="12084"/>
    <x v="7"/>
    <x v="1"/>
    <x v="11"/>
    <x v="48"/>
  </r>
  <r>
    <d v="2023-12-04T00:00:00"/>
    <x v="33"/>
    <x v="28"/>
    <n v="574.55999999999995"/>
    <n v="15"/>
    <n v="8618.4"/>
    <x v="7"/>
    <x v="1"/>
    <x v="11"/>
    <x v="48"/>
  </r>
  <r>
    <d v="2023-12-05T00:00:00"/>
    <x v="11"/>
    <x v="7"/>
    <n v="3418.8"/>
    <n v="15"/>
    <n v="51282"/>
    <x v="1"/>
    <x v="0"/>
    <x v="11"/>
    <x v="48"/>
  </r>
  <r>
    <d v="2023-12-05T00:00:00"/>
    <x v="19"/>
    <x v="2"/>
    <n v="11499"/>
    <n v="1"/>
    <n v="11499"/>
    <x v="6"/>
    <x v="2"/>
    <x v="11"/>
    <x v="48"/>
  </r>
  <r>
    <d v="2023-12-05T00:00:00"/>
    <x v="21"/>
    <x v="17"/>
    <n v="934.11"/>
    <n v="12"/>
    <n v="11209.32"/>
    <x v="7"/>
    <x v="1"/>
    <x v="11"/>
    <x v="48"/>
  </r>
  <r>
    <d v="2023-12-07T00:00:00"/>
    <x v="5"/>
    <x v="34"/>
    <n v="5985"/>
    <n v="27"/>
    <n v="161595"/>
    <x v="3"/>
    <x v="1"/>
    <x v="11"/>
    <x v="48"/>
  </r>
  <r>
    <d v="2023-12-07T00:00:00"/>
    <x v="39"/>
    <x v="3"/>
    <n v="8545.6"/>
    <n v="8"/>
    <n v="68364.800000000003"/>
    <x v="1"/>
    <x v="1"/>
    <x v="11"/>
    <x v="48"/>
  </r>
  <r>
    <d v="2023-12-07T00:00:00"/>
    <x v="23"/>
    <x v="25"/>
    <n v="1164.8"/>
    <n v="13"/>
    <n v="15142.4"/>
    <x v="6"/>
    <x v="2"/>
    <x v="11"/>
    <x v="48"/>
  </r>
  <r>
    <d v="2023-12-07T00:00:00"/>
    <x v="37"/>
    <x v="6"/>
    <n v="559.44000000000005"/>
    <n v="5"/>
    <n v="2797.2000000000003"/>
    <x v="3"/>
    <x v="1"/>
    <x v="11"/>
    <x v="48"/>
  </r>
  <r>
    <d v="2023-12-07T00:00:00"/>
    <x v="26"/>
    <x v="6"/>
    <n v="559.44000000000005"/>
    <n v="12"/>
    <n v="6713.2800000000007"/>
    <x v="3"/>
    <x v="1"/>
    <x v="11"/>
    <x v="48"/>
  </r>
  <r>
    <d v="2023-12-08T00:00:00"/>
    <x v="19"/>
    <x v="38"/>
    <n v="1217.1600000000001"/>
    <n v="32"/>
    <n v="38949.120000000003"/>
    <x v="6"/>
    <x v="2"/>
    <x v="11"/>
    <x v="48"/>
  </r>
  <r>
    <d v="2023-12-08T00:00:00"/>
    <x v="35"/>
    <x v="28"/>
    <n v="574.55999999999995"/>
    <n v="14"/>
    <n v="8043.8399999999992"/>
    <x v="1"/>
    <x v="1"/>
    <x v="11"/>
    <x v="48"/>
  </r>
  <r>
    <d v="2023-12-09T00:00:00"/>
    <x v="17"/>
    <x v="16"/>
    <n v="3341.1"/>
    <n v="16"/>
    <n v="53457.599999999999"/>
    <x v="4"/>
    <x v="1"/>
    <x v="11"/>
    <x v="48"/>
  </r>
  <r>
    <d v="2023-12-10T00:00:00"/>
    <x v="17"/>
    <x v="33"/>
    <n v="10974.6"/>
    <n v="6"/>
    <n v="65847.600000000006"/>
    <x v="4"/>
    <x v="1"/>
    <x v="11"/>
    <x v="49"/>
  </r>
  <r>
    <d v="2023-12-10T00:00:00"/>
    <x v="39"/>
    <x v="23"/>
    <n v="600.32000000000005"/>
    <n v="19"/>
    <n v="11406.080000000002"/>
    <x v="1"/>
    <x v="1"/>
    <x v="11"/>
    <x v="49"/>
  </r>
  <r>
    <d v="2023-12-11T00:00:00"/>
    <x v="34"/>
    <x v="3"/>
    <n v="8545.6"/>
    <n v="9"/>
    <n v="76910.400000000009"/>
    <x v="1"/>
    <x v="0"/>
    <x v="11"/>
    <x v="49"/>
  </r>
  <r>
    <d v="2023-12-11T00:00:00"/>
    <x v="13"/>
    <x v="8"/>
    <n v="10270.4"/>
    <n v="10"/>
    <n v="102704"/>
    <x v="5"/>
    <x v="1"/>
    <x v="11"/>
    <x v="49"/>
  </r>
  <r>
    <d v="2023-12-11T00:00:00"/>
    <x v="23"/>
    <x v="36"/>
    <n v="1798.88"/>
    <n v="5"/>
    <n v="8994.4000000000015"/>
    <x v="6"/>
    <x v="2"/>
    <x v="11"/>
    <x v="49"/>
  </r>
  <r>
    <d v="2023-12-12T00:00:00"/>
    <x v="19"/>
    <x v="32"/>
    <n v="2602.39"/>
    <n v="9"/>
    <n v="23421.51"/>
    <x v="6"/>
    <x v="2"/>
    <x v="11"/>
    <x v="49"/>
  </r>
  <r>
    <d v="2023-12-12T00:00:00"/>
    <x v="11"/>
    <x v="38"/>
    <n v="1217.1600000000001"/>
    <n v="10"/>
    <n v="12171.6"/>
    <x v="1"/>
    <x v="0"/>
    <x v="11"/>
    <x v="49"/>
  </r>
  <r>
    <d v="2023-12-14T00:00:00"/>
    <x v="35"/>
    <x v="35"/>
    <n v="10892.7"/>
    <n v="80"/>
    <n v="871416"/>
    <x v="1"/>
    <x v="1"/>
    <x v="11"/>
    <x v="49"/>
  </r>
  <r>
    <d v="2023-12-14T00:00:00"/>
    <x v="13"/>
    <x v="10"/>
    <n v="6591.9"/>
    <n v="6"/>
    <n v="39551.399999999994"/>
    <x v="5"/>
    <x v="1"/>
    <x v="11"/>
    <x v="49"/>
  </r>
  <r>
    <d v="2023-12-14T00:00:00"/>
    <x v="38"/>
    <x v="24"/>
    <n v="1134"/>
    <n v="4"/>
    <n v="4536"/>
    <x v="1"/>
    <x v="1"/>
    <x v="11"/>
    <x v="49"/>
  </r>
  <r>
    <d v="2023-12-15T00:00:00"/>
    <x v="23"/>
    <x v="41"/>
    <n v="550.20000000000005"/>
    <n v="13"/>
    <n v="7152.6"/>
    <x v="6"/>
    <x v="2"/>
    <x v="11"/>
    <x v="49"/>
  </r>
  <r>
    <d v="2023-12-15T00:00:00"/>
    <x v="34"/>
    <x v="25"/>
    <n v="1164.8"/>
    <n v="6"/>
    <n v="6988.7999999999993"/>
    <x v="1"/>
    <x v="0"/>
    <x v="11"/>
    <x v="49"/>
  </r>
  <r>
    <d v="2023-12-15T00:00:00"/>
    <x v="1"/>
    <x v="32"/>
    <n v="2602.39"/>
    <n v="33"/>
    <n v="85878.87"/>
    <x v="1"/>
    <x v="0"/>
    <x v="11"/>
    <x v="49"/>
  </r>
  <r>
    <d v="2023-12-16T00:00:00"/>
    <x v="19"/>
    <x v="2"/>
    <n v="11499"/>
    <n v="59"/>
    <n v="678441"/>
    <x v="6"/>
    <x v="2"/>
    <x v="11"/>
    <x v="49"/>
  </r>
  <r>
    <d v="2023-12-17T00:00:00"/>
    <x v="31"/>
    <x v="42"/>
    <n v="1208.4000000000001"/>
    <n v="20"/>
    <n v="24168"/>
    <x v="7"/>
    <x v="1"/>
    <x v="11"/>
    <x v="50"/>
  </r>
  <r>
    <d v="2023-12-18T00:00:00"/>
    <x v="34"/>
    <x v="15"/>
    <n v="5665.8"/>
    <n v="2"/>
    <n v="11331.6"/>
    <x v="1"/>
    <x v="0"/>
    <x v="11"/>
    <x v="50"/>
  </r>
  <r>
    <d v="2023-12-18T00:00:00"/>
    <x v="24"/>
    <x v="0"/>
    <n v="10462.200000000001"/>
    <n v="8"/>
    <n v="83697.600000000006"/>
    <x v="4"/>
    <x v="1"/>
    <x v="11"/>
    <x v="50"/>
  </r>
  <r>
    <d v="2023-12-19T00:00:00"/>
    <x v="1"/>
    <x v="41"/>
    <n v="550.20000000000005"/>
    <n v="11"/>
    <n v="6052.2000000000007"/>
    <x v="1"/>
    <x v="0"/>
    <x v="11"/>
    <x v="50"/>
  </r>
  <r>
    <d v="2023-12-19T00:00:00"/>
    <x v="28"/>
    <x v="22"/>
    <n v="3388"/>
    <n v="14"/>
    <n v="47432"/>
    <x v="1"/>
    <x v="1"/>
    <x v="11"/>
    <x v="50"/>
  </r>
  <r>
    <d v="2023-12-19T00:00:00"/>
    <x v="26"/>
    <x v="22"/>
    <n v="3388"/>
    <n v="10"/>
    <n v="33880"/>
    <x v="3"/>
    <x v="1"/>
    <x v="11"/>
    <x v="50"/>
  </r>
  <r>
    <d v="2023-12-19T00:00:00"/>
    <x v="17"/>
    <x v="27"/>
    <n v="1046.22"/>
    <n v="12"/>
    <n v="12554.64"/>
    <x v="4"/>
    <x v="1"/>
    <x v="11"/>
    <x v="50"/>
  </r>
  <r>
    <d v="2023-12-19T00:00:00"/>
    <x v="19"/>
    <x v="27"/>
    <n v="1046.22"/>
    <n v="13"/>
    <n v="13600.86"/>
    <x v="6"/>
    <x v="2"/>
    <x v="11"/>
    <x v="50"/>
  </r>
  <r>
    <d v="2023-12-19T00:00:00"/>
    <x v="23"/>
    <x v="11"/>
    <n v="1285.5999999999999"/>
    <n v="3"/>
    <n v="3856.7999999999997"/>
    <x v="6"/>
    <x v="2"/>
    <x v="11"/>
    <x v="50"/>
  </r>
  <r>
    <d v="2023-12-19T00:00:00"/>
    <x v="37"/>
    <x v="12"/>
    <n v="567"/>
    <n v="20"/>
    <n v="11340"/>
    <x v="3"/>
    <x v="1"/>
    <x v="11"/>
    <x v="50"/>
  </r>
  <r>
    <d v="2023-12-19T00:00:00"/>
    <x v="1"/>
    <x v="28"/>
    <n v="574.55999999999995"/>
    <n v="7"/>
    <n v="4021.9199999999996"/>
    <x v="1"/>
    <x v="0"/>
    <x v="11"/>
    <x v="50"/>
  </r>
  <r>
    <d v="2023-12-20T00:00:00"/>
    <x v="4"/>
    <x v="10"/>
    <n v="6591.9"/>
    <n v="14"/>
    <n v="92286.599999999991"/>
    <x v="2"/>
    <x v="0"/>
    <x v="11"/>
    <x v="50"/>
  </r>
  <r>
    <d v="2023-12-20T00:00:00"/>
    <x v="11"/>
    <x v="12"/>
    <n v="567"/>
    <n v="24"/>
    <n v="13608"/>
    <x v="1"/>
    <x v="0"/>
    <x v="11"/>
    <x v="50"/>
  </r>
  <r>
    <d v="2023-12-21T00:00:00"/>
    <x v="31"/>
    <x v="34"/>
    <n v="5985"/>
    <n v="10"/>
    <n v="59850"/>
    <x v="7"/>
    <x v="1"/>
    <x v="11"/>
    <x v="50"/>
  </r>
  <r>
    <d v="2023-12-21T00:00:00"/>
    <x v="38"/>
    <x v="29"/>
    <n v="5337.5"/>
    <n v="16"/>
    <n v="85400"/>
    <x v="1"/>
    <x v="1"/>
    <x v="11"/>
    <x v="50"/>
  </r>
  <r>
    <d v="2023-12-21T00:00:00"/>
    <x v="19"/>
    <x v="0"/>
    <n v="10462.200000000001"/>
    <n v="16"/>
    <n v="167395.20000000001"/>
    <x v="6"/>
    <x v="2"/>
    <x v="11"/>
    <x v="50"/>
  </r>
  <r>
    <d v="2023-12-21T00:00:00"/>
    <x v="2"/>
    <x v="42"/>
    <n v="1208.4000000000001"/>
    <n v="10"/>
    <n v="12084"/>
    <x v="0"/>
    <x v="0"/>
    <x v="11"/>
    <x v="50"/>
  </r>
  <r>
    <d v="2023-12-22T00:00:00"/>
    <x v="9"/>
    <x v="38"/>
    <n v="1217.1600000000001"/>
    <n v="35"/>
    <n v="42600.600000000006"/>
    <x v="2"/>
    <x v="0"/>
    <x v="11"/>
    <x v="50"/>
  </r>
  <r>
    <d v="2023-12-22T00:00:00"/>
    <x v="2"/>
    <x v="24"/>
    <n v="1134"/>
    <n v="5"/>
    <n v="5670"/>
    <x v="0"/>
    <x v="0"/>
    <x v="11"/>
    <x v="50"/>
  </r>
  <r>
    <d v="2023-12-24T00:00:00"/>
    <x v="38"/>
    <x v="43"/>
    <n v="674"/>
    <n v="8"/>
    <n v="5392"/>
    <x v="1"/>
    <x v="1"/>
    <x v="11"/>
    <x v="51"/>
  </r>
  <r>
    <d v="2023-12-24T00:00:00"/>
    <x v="20"/>
    <x v="24"/>
    <n v="1134"/>
    <n v="8"/>
    <n v="9072"/>
    <x v="3"/>
    <x v="1"/>
    <x v="11"/>
    <x v="51"/>
  </r>
  <r>
    <d v="2023-12-25T00:00:00"/>
    <x v="33"/>
    <x v="22"/>
    <n v="3388"/>
    <n v="29"/>
    <n v="98252"/>
    <x v="7"/>
    <x v="1"/>
    <x v="11"/>
    <x v="51"/>
  </r>
  <r>
    <d v="2023-12-25T00:00:00"/>
    <x v="33"/>
    <x v="17"/>
    <n v="934.11"/>
    <n v="39"/>
    <n v="36430.29"/>
    <x v="7"/>
    <x v="1"/>
    <x v="11"/>
    <x v="51"/>
  </r>
  <r>
    <d v="2023-12-25T00:00:00"/>
    <x v="4"/>
    <x v="19"/>
    <n v="806.4"/>
    <n v="15"/>
    <n v="12096"/>
    <x v="2"/>
    <x v="0"/>
    <x v="11"/>
    <x v="51"/>
  </r>
  <r>
    <d v="2023-12-26T00:00:00"/>
    <x v="3"/>
    <x v="23"/>
    <n v="600.32000000000005"/>
    <n v="36"/>
    <n v="21611.52"/>
    <x v="2"/>
    <x v="0"/>
    <x v="11"/>
    <x v="51"/>
  </r>
  <r>
    <d v="2023-12-26T00:00:00"/>
    <x v="26"/>
    <x v="38"/>
    <n v="1217.1600000000001"/>
    <n v="14"/>
    <n v="17040.240000000002"/>
    <x v="3"/>
    <x v="1"/>
    <x v="11"/>
    <x v="51"/>
  </r>
  <r>
    <d v="2023-12-27T00:00:00"/>
    <x v="3"/>
    <x v="2"/>
    <n v="11499"/>
    <n v="26"/>
    <n v="298974"/>
    <x v="2"/>
    <x v="0"/>
    <x v="11"/>
    <x v="51"/>
  </r>
  <r>
    <d v="2023-12-27T00:00:00"/>
    <x v="39"/>
    <x v="11"/>
    <n v="1285.5999999999999"/>
    <n v="14"/>
    <n v="17998.399999999998"/>
    <x v="1"/>
    <x v="1"/>
    <x v="11"/>
    <x v="51"/>
  </r>
  <r>
    <d v="2023-12-28T00:00:00"/>
    <x v="9"/>
    <x v="11"/>
    <n v="1285.5999999999999"/>
    <n v="6"/>
    <n v="7713.5999999999995"/>
    <x v="2"/>
    <x v="0"/>
    <x v="11"/>
    <x v="51"/>
  </r>
  <r>
    <d v="2023-12-29T00:00:00"/>
    <x v="33"/>
    <x v="34"/>
    <n v="5985"/>
    <n v="26"/>
    <n v="155610"/>
    <x v="7"/>
    <x v="1"/>
    <x v="11"/>
    <x v="51"/>
  </r>
  <r>
    <d v="2023-12-29T00:00:00"/>
    <x v="7"/>
    <x v="26"/>
    <n v="6623.4"/>
    <n v="15"/>
    <n v="99351"/>
    <x v="2"/>
    <x v="0"/>
    <x v="11"/>
    <x v="51"/>
  </r>
  <r>
    <d v="2023-12-29T00:00:00"/>
    <x v="18"/>
    <x v="24"/>
    <n v="1134"/>
    <n v="1"/>
    <n v="1134"/>
    <x v="5"/>
    <x v="1"/>
    <x v="11"/>
    <x v="51"/>
  </r>
  <r>
    <d v="2023-12-30T00:00:00"/>
    <x v="7"/>
    <x v="2"/>
    <n v="11499"/>
    <n v="35"/>
    <n v="402465"/>
    <x v="2"/>
    <x v="0"/>
    <x v="11"/>
    <x v="51"/>
  </r>
  <r>
    <d v="2023-12-30T00:00:00"/>
    <x v="20"/>
    <x v="32"/>
    <n v="2602.39"/>
    <n v="31"/>
    <n v="80674.09"/>
    <x v="3"/>
    <x v="1"/>
    <x v="11"/>
    <x v="51"/>
  </r>
  <r>
    <d v="2023-12-30T00:00:00"/>
    <x v="1"/>
    <x v="38"/>
    <n v="1217.1600000000001"/>
    <n v="14"/>
    <n v="17040.240000000002"/>
    <x v="1"/>
    <x v="0"/>
    <x v="11"/>
    <x v="51"/>
  </r>
  <r>
    <d v="2023-12-31T00:00:00"/>
    <x v="13"/>
    <x v="22"/>
    <n v="3388"/>
    <n v="6"/>
    <n v="20328"/>
    <x v="5"/>
    <x v="1"/>
    <x v="11"/>
    <x v="52"/>
  </r>
  <r>
    <d v="2023-12-31T00:00:00"/>
    <x v="11"/>
    <x v="5"/>
    <n v="837.9"/>
    <n v="12"/>
    <n v="10054.799999999999"/>
    <x v="1"/>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0ADC1-A298-4461-9FD3-4E376DB28140}" name="Reg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Regions">
  <location ref="O1:P4"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2"/>
        <item m="1" x="4"/>
        <item m="1" x="3"/>
        <item m="1" x="6"/>
        <item x="1"/>
        <item m="1" x="5"/>
        <item x="0"/>
        <item t="default"/>
      </items>
    </pivotField>
    <pivotField showAll="0"/>
    <pivotField showAll="0"/>
  </pivotFields>
  <rowFields count="1">
    <field x="7"/>
  </rowFields>
  <rowItems count="3">
    <i>
      <x/>
    </i>
    <i>
      <x v="4"/>
    </i>
    <i>
      <x v="6"/>
    </i>
  </rowItems>
  <colItems count="1">
    <i/>
  </colItems>
  <dataFields count="1">
    <dataField name="Sum of Actual" fld="5" baseField="0" baseItem="0" numFmtId="164"/>
  </dataFields>
  <formats count="2">
    <format dxfId="1">
      <pivotArea outline="0" collapsedLevelsAreSubtotals="1" fieldPosition="0"/>
    </format>
    <format dxfId="0">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4"/>
          </reference>
        </references>
      </pivotArea>
    </chartFormat>
    <chartFormat chart="4" format="14">
      <pivotArea type="data" outline="0" fieldPosition="0">
        <references count="2">
          <reference field="4294967294" count="1" selected="0">
            <x v="0"/>
          </reference>
          <reference field="7" count="1" selected="0">
            <x v="5"/>
          </reference>
        </references>
      </pivotArea>
    </chartFormat>
    <chartFormat chart="10" format="34" series="1">
      <pivotArea type="data" outline="0" fieldPosition="0">
        <references count="1">
          <reference field="4294967294" count="1" selected="0">
            <x v="0"/>
          </reference>
        </references>
      </pivotArea>
    </chartFormat>
    <chartFormat chart="10" format="35">
      <pivotArea type="data" outline="0" fieldPosition="0">
        <references count="2">
          <reference field="4294967294" count="1" selected="0">
            <x v="0"/>
          </reference>
          <reference field="7" count="1" selected="0">
            <x v="0"/>
          </reference>
        </references>
      </pivotArea>
    </chartFormat>
    <chartFormat chart="10" format="36">
      <pivotArea type="data" outline="0" fieldPosition="0">
        <references count="2">
          <reference field="4294967294" count="1" selected="0">
            <x v="0"/>
          </reference>
          <reference field="7" count="1" selected="0">
            <x v="4"/>
          </reference>
        </references>
      </pivotArea>
    </chartFormat>
    <chartFormat chart="10" format="3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891CF6-AFD7-49C2-B798-27ABAADACCD6}" name="Week"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Weeks">
  <location ref="F1:G54" firstHeaderRow="1" firstDataRow="1" firstDataCol="1"/>
  <pivotFields count="10">
    <pivotField numFmtId="14" showAll="0"/>
    <pivotField showAll="0"/>
    <pivotField showAll="0"/>
    <pivotField numFmtId="4" showAll="0"/>
    <pivotField showAll="0"/>
    <pivotField dataField="1" showAll="0"/>
    <pivotField showAll="0">
      <items count="16">
        <item x="3"/>
        <item m="1" x="10"/>
        <item m="1" x="14"/>
        <item m="1" x="8"/>
        <item x="2"/>
        <item m="1" x="11"/>
        <item x="1"/>
        <item x="7"/>
        <item x="6"/>
        <item x="0"/>
        <item m="1" x="9"/>
        <item x="5"/>
        <item x="4"/>
        <item m="1" x="12"/>
        <item m="1" x="13"/>
        <item t="default"/>
      </items>
    </pivotField>
    <pivotField showAll="0"/>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Actual" fld="5" baseField="0" baseItem="0" numFmtId="164"/>
  </dataFields>
  <formats count="2">
    <format dxfId="3">
      <pivotArea outline="0" collapsedLevelsAreSubtotals="1" fieldPosition="0"/>
    </format>
    <format dxfId="2">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004A1-9995-489F-945C-3D96CE42C45D}" nam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numFmtId="14" showAll="0"/>
    <pivotField showAll="0"/>
    <pivotField showAll="0"/>
    <pivotField numFmtId="4" showAll="0"/>
    <pivotField showAll="0"/>
    <pivotField dataField="1" showAll="0"/>
    <pivotField showAll="0">
      <items count="16">
        <item x="3"/>
        <item m="1" x="10"/>
        <item m="1" x="14"/>
        <item m="1" x="8"/>
        <item x="2"/>
        <item m="1" x="11"/>
        <item x="1"/>
        <item x="7"/>
        <item x="6"/>
        <item x="0"/>
        <item m="1" x="9"/>
        <item x="5"/>
        <item x="4"/>
        <item m="1" x="12"/>
        <item m="1" x="13"/>
        <item t="default"/>
      </items>
    </pivotField>
    <pivotField showAll="0"/>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34EB78-86D6-40E9-A675-BF6F3C778850}" name="Product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rowHeaderCaption="Products">
  <location ref="L1:M11" firstHeaderRow="1" firstDataRow="1" firstDataCol="1"/>
  <pivotFields count="10">
    <pivotField numFmtId="14" showAll="0"/>
    <pivotField showAll="0"/>
    <pivotField axis="axisRow" showAll="0" measureFilter="1" sortType="descending">
      <items count="45">
        <item x="31"/>
        <item x="20"/>
        <item x="15"/>
        <item x="7"/>
        <item x="35"/>
        <item x="34"/>
        <item x="16"/>
        <item x="26"/>
        <item x="41"/>
        <item x="2"/>
        <item x="22"/>
        <item x="10"/>
        <item x="3"/>
        <item x="8"/>
        <item x="4"/>
        <item x="25"/>
        <item x="33"/>
        <item x="39"/>
        <item x="14"/>
        <item x="29"/>
        <item x="30"/>
        <item x="0"/>
        <item x="27"/>
        <item x="1"/>
        <item x="17"/>
        <item x="42"/>
        <item x="36"/>
        <item x="37"/>
        <item x="11"/>
        <item x="32"/>
        <item x="18"/>
        <item x="13"/>
        <item x="5"/>
        <item x="21"/>
        <item x="12"/>
        <item x="43"/>
        <item x="23"/>
        <item x="6"/>
        <item x="40"/>
        <item x="19"/>
        <item x="38"/>
        <item x="24"/>
        <item x="9"/>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items count="16">
        <item x="3"/>
        <item m="1" x="10"/>
        <item m="1" x="14"/>
        <item m="1" x="8"/>
        <item x="2"/>
        <item m="1" x="11"/>
        <item x="1"/>
        <item x="7"/>
        <item x="6"/>
        <item x="0"/>
        <item m="1" x="9"/>
        <item x="5"/>
        <item x="4"/>
        <item m="1" x="12"/>
        <item m="1" x="13"/>
        <item t="default"/>
      </items>
    </pivotField>
    <pivotField showAll="0"/>
    <pivotField showAll="0">
      <items count="13">
        <item x="0"/>
        <item x="1"/>
        <item x="2"/>
        <item x="3"/>
        <item x="4"/>
        <item x="5"/>
        <item x="6"/>
        <item x="7"/>
        <item x="8"/>
        <item x="9"/>
        <item x="10"/>
        <item x="11"/>
        <item t="default"/>
      </items>
    </pivotField>
    <pivotField showAll="0"/>
  </pivotFields>
  <rowFields count="1">
    <field x="2"/>
  </rowFields>
  <rowItems count="10">
    <i>
      <x v="9"/>
    </i>
    <i>
      <x v="18"/>
    </i>
    <i>
      <x v="4"/>
    </i>
    <i>
      <x v="20"/>
    </i>
    <i>
      <x v="21"/>
    </i>
    <i>
      <x v="1"/>
    </i>
    <i>
      <x/>
    </i>
    <i>
      <x v="16"/>
    </i>
    <i>
      <x v="13"/>
    </i>
    <i>
      <x v="7"/>
    </i>
  </rowItems>
  <colItems count="1">
    <i/>
  </colItems>
  <dataFields count="1">
    <dataField name="Sum of Actual" fld="5" baseField="0" baseItem="0" numFmtId="164"/>
  </dataFields>
  <formats count="2">
    <format dxfId="5">
      <pivotArea outline="0" collapsedLevelsAreSubtotals="1" fieldPosition="0"/>
    </format>
    <format dxfId="4">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007553-D0D6-4BCA-A73E-7D92419040B1}" name="Custom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ustomer Name">
  <location ref="I1:J4" firstHeaderRow="1" firstDataRow="1" firstDataCol="1"/>
  <pivotFields count="10">
    <pivotField numFmtId="14" showAll="0"/>
    <pivotField axis="axisRow" showAll="0" measureFilter="1" sortType="descending">
      <items count="41">
        <item x="16"/>
        <item x="33"/>
        <item x="6"/>
        <item x="31"/>
        <item x="4"/>
        <item x="15"/>
        <item x="37"/>
        <item x="24"/>
        <item x="12"/>
        <item x="36"/>
        <item x="21"/>
        <item x="32"/>
        <item x="38"/>
        <item x="23"/>
        <item x="28"/>
        <item x="17"/>
        <item x="22"/>
        <item x="11"/>
        <item x="19"/>
        <item x="10"/>
        <item x="20"/>
        <item x="30"/>
        <item x="34"/>
        <item x="25"/>
        <item x="26"/>
        <item x="14"/>
        <item x="27"/>
        <item x="35"/>
        <item x="0"/>
        <item x="29"/>
        <item x="7"/>
        <item x="13"/>
        <item x="1"/>
        <item x="9"/>
        <item x="2"/>
        <item x="18"/>
        <item x="8"/>
        <item x="3"/>
        <item x="5"/>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items count="16">
        <item x="3"/>
        <item m="1" x="10"/>
        <item m="1" x="14"/>
        <item m="1" x="8"/>
        <item x="2"/>
        <item m="1" x="11"/>
        <item x="1"/>
        <item x="7"/>
        <item x="6"/>
        <item x="0"/>
        <item m="1" x="9"/>
        <item x="5"/>
        <item x="4"/>
        <item m="1" x="12"/>
        <item m="1" x="13"/>
        <item t="default"/>
      </items>
    </pivotField>
    <pivotField showAll="0"/>
    <pivotField showAll="0">
      <items count="13">
        <item x="0"/>
        <item x="1"/>
        <item x="2"/>
        <item x="3"/>
        <item x="4"/>
        <item x="5"/>
        <item x="6"/>
        <item x="7"/>
        <item x="8"/>
        <item x="9"/>
        <item x="10"/>
        <item x="11"/>
        <item t="default"/>
      </items>
    </pivotField>
    <pivotField showAll="0"/>
  </pivotFields>
  <rowFields count="1">
    <field x="1"/>
  </rowFields>
  <rowItems count="3">
    <i>
      <x v="36"/>
    </i>
    <i>
      <x v="32"/>
    </i>
    <i>
      <x v="25"/>
    </i>
  </rowItems>
  <colItems count="1">
    <i/>
  </colItems>
  <dataFields count="1">
    <dataField name="Sum of Actual" fld="5" baseField="0" baseItem="0" numFmtId="164"/>
  </dataFields>
  <formats count="3">
    <format dxfId="8">
      <pivotArea collapsedLevelsAreSubtotals="1" fieldPosition="0">
        <references count="1">
          <reference field="1" count="1">
            <x v="32"/>
          </reference>
        </references>
      </pivotArea>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8C4396-92CA-4B2A-99BE-8CADA3746FF6}" name="Month"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s">
  <location ref="C1:D13" firstHeaderRow="1" firstDataRow="1" firstDataCol="1"/>
  <pivotFields count="10">
    <pivotField numFmtId="14" showAll="0"/>
    <pivotField showAll="0"/>
    <pivotField showAll="0"/>
    <pivotField numFmtId="4" showAll="0"/>
    <pivotField showAll="0"/>
    <pivotField dataField="1" showAll="0"/>
    <pivotField showAll="0">
      <items count="16">
        <item x="3"/>
        <item m="1" x="10"/>
        <item m="1" x="14"/>
        <item m="1" x="8"/>
        <item x="2"/>
        <item m="1" x="11"/>
        <item x="1"/>
        <item x="7"/>
        <item x="6"/>
        <item x="0"/>
        <item m="1" x="9"/>
        <item x="5"/>
        <item x="4"/>
        <item m="1" x="12"/>
        <item m="1" x="13"/>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4A994C-03F8-430A-AC74-089952C6C094}" name="Stat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ates">
  <location ref="R1:S9" firstHeaderRow="1" firstDataRow="1" firstDataCol="1"/>
  <pivotFields count="10">
    <pivotField numFmtId="14" showAll="0"/>
    <pivotField showAll="0"/>
    <pivotField showAll="0"/>
    <pivotField numFmtId="4" showAll="0"/>
    <pivotField showAll="0"/>
    <pivotField dataField="1" showAll="0"/>
    <pivotField axis="axisRow" showAll="0">
      <items count="16">
        <item m="1" x="10"/>
        <item m="1" x="14"/>
        <item m="1" x="8"/>
        <item m="1" x="11"/>
        <item x="1"/>
        <item x="7"/>
        <item x="6"/>
        <item x="5"/>
        <item x="4"/>
        <item m="1" x="12"/>
        <item m="1" x="13"/>
        <item m="1" x="9"/>
        <item x="2"/>
        <item x="0"/>
        <item x="3"/>
        <item t="default"/>
      </items>
    </pivotField>
    <pivotField showAll="0"/>
    <pivotField showAll="0">
      <items count="13">
        <item x="0"/>
        <item x="1"/>
        <item x="2"/>
        <item x="3"/>
        <item x="4"/>
        <item x="5"/>
        <item x="6"/>
        <item x="7"/>
        <item x="8"/>
        <item x="9"/>
        <item x="10"/>
        <item x="11"/>
        <item t="default"/>
      </items>
    </pivotField>
    <pivotField showAll="0"/>
  </pivotFields>
  <rowFields count="1">
    <field x="6"/>
  </rowFields>
  <rowItems count="8">
    <i>
      <x v="4"/>
    </i>
    <i>
      <x v="5"/>
    </i>
    <i>
      <x v="6"/>
    </i>
    <i>
      <x v="7"/>
    </i>
    <i>
      <x v="8"/>
    </i>
    <i>
      <x v="12"/>
    </i>
    <i>
      <x v="13"/>
    </i>
    <i>
      <x v="14"/>
    </i>
  </rowItems>
  <colItems count="1">
    <i/>
  </colItems>
  <dataFields count="1">
    <dataField name="Sum of Actual" fld="5" baseField="0" baseItem="0" numFmtId="164"/>
  </dataFields>
  <formats count="2">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79E8D73-A582-4C40-9491-8CFA1A56D55F}" sourceName="Month">
  <pivotTables>
    <pivotTable tabId="13" name="Customers"/>
    <pivotTable tabId="13" name="Products"/>
    <pivotTable tabId="13" name="States"/>
    <pivotTable tabId="13" name="TS"/>
    <pivotTable tabId="13" name="Week"/>
    <pivotTable tabId="13" name="Month"/>
  </pivotTables>
  <data>
    <tabular pivotCacheId="166001962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E9A8528B-0297-4841-9195-8CF14FCE4951}" sourceName="States">
  <pivotTables>
    <pivotTable tabId="13" name="Customers"/>
    <pivotTable tabId="13" name="Week"/>
    <pivotTable tabId="13" name="Month"/>
    <pivotTable tabId="13" name="TS"/>
    <pivotTable tabId="13" name="Products"/>
  </pivotTables>
  <data>
    <tabular pivotCacheId="1660019624" showMissing="0">
      <items count="15">
        <i x="3" s="1"/>
        <i x="2" s="1"/>
        <i x="1" s="1"/>
        <i x="7" s="1"/>
        <i x="6" s="1"/>
        <i x="0" s="1"/>
        <i x="5" s="1"/>
        <i x="4" s="1"/>
        <i x="10" s="1" nd="1"/>
        <i x="14" s="1" nd="1"/>
        <i x="8" s="1" nd="1"/>
        <i x="11" s="1" nd="1"/>
        <i x="9"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B193AAD-9842-405A-8A1F-6DBAC0D1DA94}" cache="Slicer_Month" caption="Month" columnCount="4" style="SLICER" rowHeight="234950"/>
  <slicer name="States" xr10:uid="{E897E994-AF26-42C1-BDE4-D10CC6973524}" cache="Slicer_States" caption="States" style="SLICER"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A73218-1D36-4E61-A7FB-36E794FA5637}" name="Table7" displayName="Table7" ref="A1:J833" totalsRowShown="0" tableBorderDxfId="32">
  <autoFilter ref="A1:J833" xr:uid="{69A73218-1D36-4E61-A7FB-36E794FA5637}"/>
  <tableColumns count="10">
    <tableColumn id="1" xr3:uid="{FB0D4135-7B6F-450F-904A-99FD773F67AA}" name="Date" dataDxfId="31"/>
    <tableColumn id="2" xr3:uid="{6B3B87C0-70C8-483B-B7A8-81D45CE20E31}" name="Customer Name" dataDxfId="30"/>
    <tableColumn id="3" xr3:uid="{A081C001-697A-4F36-93C6-58CCCB6BFADD}" name="Products" dataDxfId="29"/>
    <tableColumn id="4" xr3:uid="{894CEDF5-038F-4A71-8E65-17E1A719E8B0}" name="Unit Price (₹)" dataDxfId="28" dataCellStyle="Comma"/>
    <tableColumn id="5" xr3:uid="{87BC5B82-0D98-4B46-A67F-DE5310F1460C}" name="Quantity" dataDxfId="27"/>
    <tableColumn id="6" xr3:uid="{82266202-8472-4A15-8B6B-24391C58F869}" name="Actual" dataDxfId="26">
      <calculatedColumnFormula>Table7[[#This Row],[Unit Price (₹)]]*Table7[[#This Row],[Quantity]]</calculatedColumnFormula>
    </tableColumn>
    <tableColumn id="7" xr3:uid="{37F93BF4-7B75-4767-97F1-03510A29C4BD}" name="States" dataDxfId="25">
      <calculatedColumnFormula>VLOOKUP(Table7[[#This Row],[Customer Name]],Table6[#All],2,0)</calculatedColumnFormula>
    </tableColumn>
    <tableColumn id="8" xr3:uid="{B39E95AA-49D7-42BE-8D34-D8C8CA42C685}" name="Region" dataDxfId="24">
      <calculatedColumnFormula>VLOOKUP(Table7[[#This Row],[Customer Name]],Table6[#All],3,0)</calculatedColumnFormula>
    </tableColumn>
    <tableColumn id="9" xr3:uid="{24EF008F-39E5-496F-81B2-F255F7F13B33}" name="Month" dataDxfId="23">
      <calculatedColumnFormula>TEXT(Table7[[#This Row],[Date]],"mmm")</calculatedColumnFormula>
    </tableColumn>
    <tableColumn id="10" xr3:uid="{94891F9E-AD79-454A-BCE2-189E5246F012}" name="Week" dataDxfId="22">
      <calculatedColumnFormula>WEEKNUM(Table7[[#This Row],[Date]])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6238-1439-4B57-8862-0F33CBF5D662}" name="Table4" displayName="Table4" ref="A1:F13" totalsRowShown="0" tableBorderDxfId="21">
  <autoFilter ref="A1:F13" xr:uid="{134E6238-1439-4B57-8862-0F33CBF5D662}"/>
  <tableColumns count="6">
    <tableColumn id="1" xr3:uid="{76F16C51-B400-4BF9-A498-C82D173A80BE}" name="Month" dataDxfId="20"/>
    <tableColumn id="2" xr3:uid="{D2B013C9-86E5-42E5-B827-CD809B06E5CB}" name="Month Name" dataDxfId="19"/>
    <tableColumn id="3" xr3:uid="{5D520951-FA18-48A9-907D-683A9DD43C86}" name="Target" dataDxfId="18" dataCellStyle="Comma"/>
    <tableColumn id="4" xr3:uid="{90F609AF-CFD7-492C-B59C-0396B49F9EA5}" name="Actual" dataDxfId="17" dataCellStyle="Comma">
      <calculatedColumnFormula>VLOOKUP(Table4[[#This Row],[Month Name]],Analysis!C:D,2,0)</calculatedColumnFormula>
    </tableColumn>
    <tableColumn id="5" xr3:uid="{C109F5A9-11C0-4674-8F5D-AC8928BA32EC}" name="below" dataDxfId="16" dataCellStyle="Comma">
      <calculatedColumnFormula>IF(Table4[[#This Row],[Actual]]&lt;Table4[[#This Row],[Target]],Table4[[#This Row],[Actual]],NA())</calculatedColumnFormula>
    </tableColumn>
    <tableColumn id="6" xr3:uid="{3BA888B9-8036-4541-A9BA-99D581D06012}" name="above" dataDxfId="15" dataCellStyle="Comma">
      <calculatedColumnFormula>IF(Table4[[#This Row],[Actual]]&gt;Table4[[#This Row],[Target]],Table4[[#This Row],[Actual]],NA())</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C85F07-7AFC-40F2-9E7E-7252AE063E12}" name="Table6" displayName="Table6" ref="A1:C41" totalsRowShown="0" tableBorderDxfId="14">
  <autoFilter ref="A1:C41" xr:uid="{48C85F07-7AFC-40F2-9E7E-7252AE063E12}"/>
  <tableColumns count="3">
    <tableColumn id="1" xr3:uid="{14FBCE38-DE4F-416D-B6AF-C991A5E60C66}" name="Customer Name" dataDxfId="13"/>
    <tableColumn id="2" xr3:uid="{4CF30191-6144-4F12-BACC-AB2A159466B0}" name="States" dataDxfId="12"/>
    <tableColumn id="3" xr3:uid="{68F19C3A-A6AC-406F-B48D-F8ECDB6686EE}" name="Region" dataDxfId="11"/>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1130F-A336-4CB3-ADA3-29AB89470EB9}">
  <dimension ref="A1:J833"/>
  <sheetViews>
    <sheetView tabSelected="1" workbookViewId="0">
      <selection activeCell="I21" sqref="I21"/>
    </sheetView>
  </sheetViews>
  <sheetFormatPr defaultRowHeight="15" x14ac:dyDescent="0.25"/>
  <cols>
    <col min="1" max="1" width="10.28515625" bestFit="1" customWidth="1"/>
    <col min="2" max="2" width="16.85546875" bestFit="1" customWidth="1"/>
    <col min="3" max="3" width="10.7109375" bestFit="1" customWidth="1"/>
    <col min="4" max="4" width="11.85546875" style="12" bestFit="1" customWidth="1"/>
    <col min="5" max="5" width="10.5703125" bestFit="1" customWidth="1"/>
    <col min="6" max="6" width="11.85546875" style="12" bestFit="1" customWidth="1"/>
    <col min="7" max="7" width="14.5703125" bestFit="1" customWidth="1"/>
    <col min="8" max="8" width="9.7109375" bestFit="1" customWidth="1"/>
    <col min="9" max="9" width="9" bestFit="1" customWidth="1"/>
    <col min="10" max="10" width="8" bestFit="1" customWidth="1"/>
  </cols>
  <sheetData>
    <row r="1" spans="1:10" x14ac:dyDescent="0.25">
      <c r="A1" t="s">
        <v>37</v>
      </c>
      <c r="B1" t="s">
        <v>24</v>
      </c>
      <c r="C1" t="s">
        <v>38</v>
      </c>
      <c r="D1" s="12" t="s">
        <v>39</v>
      </c>
      <c r="E1" t="s">
        <v>40</v>
      </c>
      <c r="F1" s="12" t="s">
        <v>43</v>
      </c>
      <c r="G1" t="s">
        <v>42</v>
      </c>
      <c r="H1" t="s">
        <v>28</v>
      </c>
      <c r="I1" t="s">
        <v>27</v>
      </c>
      <c r="J1" t="s">
        <v>36</v>
      </c>
    </row>
    <row r="2" spans="1:10" x14ac:dyDescent="0.25">
      <c r="A2" s="8">
        <v>44927</v>
      </c>
      <c r="B2" s="9" t="s">
        <v>50</v>
      </c>
      <c r="C2" s="10" t="s">
        <v>9</v>
      </c>
      <c r="D2" s="12">
        <v>10462.200000000001</v>
      </c>
      <c r="E2" s="4">
        <v>1</v>
      </c>
      <c r="F2" s="12">
        <f>Table7[[#This Row],[Unit Price (₹)]]*Table7[[#This Row],[Quantity]]</f>
        <v>10462.200000000001</v>
      </c>
      <c r="G2" t="str">
        <f>VLOOKUP(Table7[[#This Row],[Customer Name]],Table6[#All],2,0)</f>
        <v>Maharashtra</v>
      </c>
      <c r="H2" t="str">
        <f>VLOOKUP(Table7[[#This Row],[Customer Name]],Table6[#All],3,0)</f>
        <v>West</v>
      </c>
      <c r="I2" t="str">
        <f>TEXT(Table7[[#This Row],[Date]],"mmm")</f>
        <v>Jan</v>
      </c>
      <c r="J2">
        <f>WEEKNUM(Table7[[#This Row],[Date]])</f>
        <v>1</v>
      </c>
    </row>
    <row r="3" spans="1:10" x14ac:dyDescent="0.25">
      <c r="A3" s="8">
        <v>44927</v>
      </c>
      <c r="B3" s="9" t="s">
        <v>25</v>
      </c>
      <c r="C3" s="10" t="s">
        <v>87</v>
      </c>
      <c r="D3" s="12">
        <v>1098.72</v>
      </c>
      <c r="E3" s="4">
        <v>9</v>
      </c>
      <c r="F3" s="12">
        <f>Table7[[#This Row],[Unit Price (₹)]]*Table7[[#This Row],[Quantity]]</f>
        <v>9888.48</v>
      </c>
      <c r="G3" t="str">
        <f>VLOOKUP(Table7[[#This Row],[Customer Name]],Table6[#All],2,0)</f>
        <v>Karnataka</v>
      </c>
      <c r="H3" t="str">
        <f>VLOOKUP(Table7[[#This Row],[Customer Name]],Table6[#All],3,0)</f>
        <v>West</v>
      </c>
      <c r="I3" t="str">
        <f>TEXT(Table7[[#This Row],[Date]],"mmm")</f>
        <v>Jan</v>
      </c>
      <c r="J3">
        <f>WEEKNUM(Table7[[#This Row],[Date]])</f>
        <v>1</v>
      </c>
    </row>
    <row r="4" spans="1:10" x14ac:dyDescent="0.25">
      <c r="A4" s="8">
        <v>44928</v>
      </c>
      <c r="B4" s="9" t="s">
        <v>51</v>
      </c>
      <c r="C4" s="10" t="s">
        <v>4</v>
      </c>
      <c r="D4" s="12">
        <v>11499</v>
      </c>
      <c r="E4" s="4">
        <v>7</v>
      </c>
      <c r="F4" s="12">
        <f>Table7[[#This Row],[Unit Price (₹)]]*Table7[[#This Row],[Quantity]]</f>
        <v>80493</v>
      </c>
      <c r="G4" t="str">
        <f>VLOOKUP(Table7[[#This Row],[Customer Name]],Table6[#All],2,0)</f>
        <v>Maharashtra</v>
      </c>
      <c r="H4" t="str">
        <f>VLOOKUP(Table7[[#This Row],[Customer Name]],Table6[#All],3,0)</f>
        <v>West</v>
      </c>
      <c r="I4" t="str">
        <f>TEXT(Table7[[#This Row],[Date]],"mmm")</f>
        <v>Jan</v>
      </c>
      <c r="J4">
        <f>WEEKNUM(Table7[[#This Row],[Date]])</f>
        <v>1</v>
      </c>
    </row>
    <row r="5" spans="1:10" x14ac:dyDescent="0.25">
      <c r="A5" s="8">
        <v>44928</v>
      </c>
      <c r="B5" s="9" t="s">
        <v>52</v>
      </c>
      <c r="C5" s="10" t="s">
        <v>88</v>
      </c>
      <c r="D5" s="12">
        <v>8545.6</v>
      </c>
      <c r="E5" s="4">
        <v>6</v>
      </c>
      <c r="F5" s="12">
        <f>Table7[[#This Row],[Unit Price (₹)]]*Table7[[#This Row],[Quantity]]</f>
        <v>51273.600000000006</v>
      </c>
      <c r="G5" t="str">
        <f>VLOOKUP(Table7[[#This Row],[Customer Name]],Table6[#All],2,0)</f>
        <v>Gujarat</v>
      </c>
      <c r="H5" t="str">
        <f>VLOOKUP(Table7[[#This Row],[Customer Name]],Table6[#All],3,0)</f>
        <v>West</v>
      </c>
      <c r="I5" t="str">
        <f>TEXT(Table7[[#This Row],[Date]],"mmm")</f>
        <v>Jan</v>
      </c>
      <c r="J5">
        <f>WEEKNUM(Table7[[#This Row],[Date]])</f>
        <v>1</v>
      </c>
    </row>
    <row r="6" spans="1:10" x14ac:dyDescent="0.25">
      <c r="A6" s="8">
        <v>44928</v>
      </c>
      <c r="B6" s="9" t="s">
        <v>53</v>
      </c>
      <c r="C6" s="10" t="s">
        <v>89</v>
      </c>
      <c r="D6" s="12">
        <v>1100.4000000000001</v>
      </c>
      <c r="E6" s="4">
        <v>2</v>
      </c>
      <c r="F6" s="12">
        <f>Table7[[#This Row],[Unit Price (₹)]]*Table7[[#This Row],[Quantity]]</f>
        <v>2200.8000000000002</v>
      </c>
      <c r="G6" t="str">
        <f>VLOOKUP(Table7[[#This Row],[Customer Name]],Table6[#All],2,0)</f>
        <v>Gujarat</v>
      </c>
      <c r="H6" t="str">
        <f>VLOOKUP(Table7[[#This Row],[Customer Name]],Table6[#All],3,0)</f>
        <v>West</v>
      </c>
      <c r="I6" t="str">
        <f>TEXT(Table7[[#This Row],[Date]],"mmm")</f>
        <v>Jan</v>
      </c>
      <c r="J6">
        <f>WEEKNUM(Table7[[#This Row],[Date]])</f>
        <v>1</v>
      </c>
    </row>
    <row r="7" spans="1:10" x14ac:dyDescent="0.25">
      <c r="A7" s="8">
        <v>44928</v>
      </c>
      <c r="B7" s="9" t="s">
        <v>54</v>
      </c>
      <c r="C7" s="10" t="s">
        <v>89</v>
      </c>
      <c r="D7" s="12">
        <v>1100.4000000000001</v>
      </c>
      <c r="E7" s="4">
        <v>25</v>
      </c>
      <c r="F7" s="12">
        <f>Table7[[#This Row],[Unit Price (₹)]]*Table7[[#This Row],[Quantity]]</f>
        <v>27510.000000000004</v>
      </c>
      <c r="G7" t="str">
        <f>VLOOKUP(Table7[[#This Row],[Customer Name]],Table6[#All],2,0)</f>
        <v>Andhra Pradesh</v>
      </c>
      <c r="H7" t="str">
        <f>VLOOKUP(Table7[[#This Row],[Customer Name]],Table6[#All],3,0)</f>
        <v>South</v>
      </c>
      <c r="I7" t="str">
        <f>TEXT(Table7[[#This Row],[Date]],"mmm")</f>
        <v>Jan</v>
      </c>
      <c r="J7">
        <f>WEEKNUM(Table7[[#This Row],[Date]])</f>
        <v>1</v>
      </c>
    </row>
    <row r="8" spans="1:10" x14ac:dyDescent="0.25">
      <c r="A8" s="8">
        <v>44928</v>
      </c>
      <c r="B8" s="9" t="s">
        <v>55</v>
      </c>
      <c r="C8" s="10" t="s">
        <v>90</v>
      </c>
      <c r="D8" s="12">
        <v>837.9</v>
      </c>
      <c r="E8" s="4">
        <v>1</v>
      </c>
      <c r="F8" s="12">
        <f>Table7[[#This Row],[Unit Price (₹)]]*Table7[[#This Row],[Quantity]]</f>
        <v>837.9</v>
      </c>
      <c r="G8" t="str">
        <f>VLOOKUP(Table7[[#This Row],[Customer Name]],Table6[#All],2,0)</f>
        <v>Maharashtra</v>
      </c>
      <c r="H8" t="str">
        <f>VLOOKUP(Table7[[#This Row],[Customer Name]],Table6[#All],3,0)</f>
        <v>West</v>
      </c>
      <c r="I8" t="str">
        <f>TEXT(Table7[[#This Row],[Date]],"mmm")</f>
        <v>Jan</v>
      </c>
      <c r="J8">
        <f>WEEKNUM(Table7[[#This Row],[Date]])</f>
        <v>1</v>
      </c>
    </row>
    <row r="9" spans="1:10" x14ac:dyDescent="0.25">
      <c r="A9" s="8">
        <v>44928</v>
      </c>
      <c r="B9" s="9" t="s">
        <v>56</v>
      </c>
      <c r="C9" s="10" t="s">
        <v>91</v>
      </c>
      <c r="D9" s="12">
        <v>559.44000000000005</v>
      </c>
      <c r="E9" s="4">
        <v>15</v>
      </c>
      <c r="F9" s="12">
        <f>Table7[[#This Row],[Unit Price (₹)]]*Table7[[#This Row],[Quantity]]</f>
        <v>8391.6</v>
      </c>
      <c r="G9" t="str">
        <f>VLOOKUP(Table7[[#This Row],[Customer Name]],Table6[#All],2,0)</f>
        <v>Gujarat</v>
      </c>
      <c r="H9" t="str">
        <f>VLOOKUP(Table7[[#This Row],[Customer Name]],Table6[#All],3,0)</f>
        <v>West</v>
      </c>
      <c r="I9" t="str">
        <f>TEXT(Table7[[#This Row],[Date]],"mmm")</f>
        <v>Jan</v>
      </c>
      <c r="J9">
        <f>WEEKNUM(Table7[[#This Row],[Date]])</f>
        <v>1</v>
      </c>
    </row>
    <row r="10" spans="1:10" x14ac:dyDescent="0.25">
      <c r="A10" s="8">
        <v>44929</v>
      </c>
      <c r="B10" s="9" t="s">
        <v>57</v>
      </c>
      <c r="C10" s="10" t="s">
        <v>92</v>
      </c>
      <c r="D10" s="12">
        <v>3418.8</v>
      </c>
      <c r="E10" s="4">
        <v>86</v>
      </c>
      <c r="F10" s="12">
        <f>Table7[[#This Row],[Unit Price (₹)]]*Table7[[#This Row],[Quantity]]</f>
        <v>294016.8</v>
      </c>
      <c r="G10" t="str">
        <f>VLOOKUP(Table7[[#This Row],[Customer Name]],Table6[#All],2,0)</f>
        <v>Karnataka</v>
      </c>
      <c r="H10" t="str">
        <f>VLOOKUP(Table7[[#This Row],[Customer Name]],Table6[#All],3,0)</f>
        <v>South</v>
      </c>
      <c r="I10" t="str">
        <f>TEXT(Table7[[#This Row],[Date]],"mmm")</f>
        <v>Jan</v>
      </c>
      <c r="J10">
        <f>WEEKNUM(Table7[[#This Row],[Date]])</f>
        <v>1</v>
      </c>
    </row>
    <row r="11" spans="1:10" x14ac:dyDescent="0.25">
      <c r="A11" s="8">
        <v>44929</v>
      </c>
      <c r="B11" s="9" t="s">
        <v>58</v>
      </c>
      <c r="C11" s="10" t="s">
        <v>5</v>
      </c>
      <c r="D11" s="12">
        <v>10270.4</v>
      </c>
      <c r="E11" s="4">
        <v>21</v>
      </c>
      <c r="F11" s="12">
        <f>Table7[[#This Row],[Unit Price (₹)]]*Table7[[#This Row],[Quantity]]</f>
        <v>215678.4</v>
      </c>
      <c r="G11" t="str">
        <f>VLOOKUP(Table7[[#This Row],[Customer Name]],Table6[#All],2,0)</f>
        <v>Gujarat</v>
      </c>
      <c r="H11" t="str">
        <f>VLOOKUP(Table7[[#This Row],[Customer Name]],Table6[#All],3,0)</f>
        <v>West</v>
      </c>
      <c r="I11" t="str">
        <f>TEXT(Table7[[#This Row],[Date]],"mmm")</f>
        <v>Jan</v>
      </c>
      <c r="J11">
        <f>WEEKNUM(Table7[[#This Row],[Date]])</f>
        <v>1</v>
      </c>
    </row>
    <row r="12" spans="1:10" x14ac:dyDescent="0.25">
      <c r="A12" s="8">
        <v>44929</v>
      </c>
      <c r="B12" s="9" t="s">
        <v>59</v>
      </c>
      <c r="C12" s="10" t="s">
        <v>91</v>
      </c>
      <c r="D12" s="12">
        <v>559.44000000000005</v>
      </c>
      <c r="E12" s="4">
        <v>31</v>
      </c>
      <c r="F12" s="12">
        <f>Table7[[#This Row],[Unit Price (₹)]]*Table7[[#This Row],[Quantity]]</f>
        <v>17342.640000000003</v>
      </c>
      <c r="G12" t="str">
        <f>VLOOKUP(Table7[[#This Row],[Customer Name]],Table6[#All],2,0)</f>
        <v>Telangana</v>
      </c>
      <c r="H12" t="str">
        <f>VLOOKUP(Table7[[#This Row],[Customer Name]],Table6[#All],3,0)</f>
        <v>South</v>
      </c>
      <c r="I12" t="str">
        <f>TEXT(Table7[[#This Row],[Date]],"mmm")</f>
        <v>Jan</v>
      </c>
      <c r="J12">
        <f>WEEKNUM(Table7[[#This Row],[Date]])</f>
        <v>1</v>
      </c>
    </row>
    <row r="13" spans="1:10" x14ac:dyDescent="0.25">
      <c r="A13" s="8">
        <v>44929</v>
      </c>
      <c r="B13" s="9" t="s">
        <v>60</v>
      </c>
      <c r="C13" s="10" t="s">
        <v>93</v>
      </c>
      <c r="D13" s="12">
        <v>581.55999999999995</v>
      </c>
      <c r="E13" s="4">
        <v>9</v>
      </c>
      <c r="F13" s="12">
        <f>Table7[[#This Row],[Unit Price (₹)]]*Table7[[#This Row],[Quantity]]</f>
        <v>5234.0399999999991</v>
      </c>
      <c r="G13" t="str">
        <f>VLOOKUP(Table7[[#This Row],[Customer Name]],Table6[#All],2,0)</f>
        <v>Karnataka</v>
      </c>
      <c r="H13" t="str">
        <f>VLOOKUP(Table7[[#This Row],[Customer Name]],Table6[#All],3,0)</f>
        <v>West</v>
      </c>
      <c r="I13" t="str">
        <f>TEXT(Table7[[#This Row],[Date]],"mmm")</f>
        <v>Jan</v>
      </c>
      <c r="J13">
        <f>WEEKNUM(Table7[[#This Row],[Date]])</f>
        <v>1</v>
      </c>
    </row>
    <row r="14" spans="1:10" x14ac:dyDescent="0.25">
      <c r="A14" s="8">
        <v>44930</v>
      </c>
      <c r="B14" s="9" t="s">
        <v>61</v>
      </c>
      <c r="C14" s="10" t="s">
        <v>94</v>
      </c>
      <c r="D14" s="12">
        <v>6591.9</v>
      </c>
      <c r="E14" s="4">
        <v>8</v>
      </c>
      <c r="F14" s="12">
        <f>Table7[[#This Row],[Unit Price (₹)]]*Table7[[#This Row],[Quantity]]</f>
        <v>52735.199999999997</v>
      </c>
      <c r="G14" t="str">
        <f>VLOOKUP(Table7[[#This Row],[Customer Name]],Table6[#All],2,0)</f>
        <v>Telangana</v>
      </c>
      <c r="H14" t="str">
        <f>VLOOKUP(Table7[[#This Row],[Customer Name]],Table6[#All],3,0)</f>
        <v>South</v>
      </c>
      <c r="I14" t="str">
        <f>TEXT(Table7[[#This Row],[Date]],"mmm")</f>
        <v>Jan</v>
      </c>
      <c r="J14">
        <f>WEEKNUM(Table7[[#This Row],[Date]])</f>
        <v>1</v>
      </c>
    </row>
    <row r="15" spans="1:10" x14ac:dyDescent="0.25">
      <c r="A15" s="8">
        <v>44930</v>
      </c>
      <c r="B15" s="9" t="s">
        <v>62</v>
      </c>
      <c r="C15" s="10" t="s">
        <v>95</v>
      </c>
      <c r="D15" s="12">
        <v>1285.5999999999999</v>
      </c>
      <c r="E15" s="4">
        <v>1</v>
      </c>
      <c r="F15" s="12">
        <f>Table7[[#This Row],[Unit Price (₹)]]*Table7[[#This Row],[Quantity]]</f>
        <v>1285.5999999999999</v>
      </c>
      <c r="G15" t="str">
        <f>VLOOKUP(Table7[[#This Row],[Customer Name]],Table6[#All],2,0)</f>
        <v>Tamil Nadu</v>
      </c>
      <c r="H15" t="str">
        <f>VLOOKUP(Table7[[#This Row],[Customer Name]],Table6[#All],3,0)</f>
        <v>South</v>
      </c>
      <c r="I15" t="str">
        <f>TEXT(Table7[[#This Row],[Date]],"mmm")</f>
        <v>Jan</v>
      </c>
      <c r="J15">
        <f>WEEKNUM(Table7[[#This Row],[Date]])</f>
        <v>1</v>
      </c>
    </row>
    <row r="16" spans="1:10" x14ac:dyDescent="0.25">
      <c r="A16" s="8">
        <v>44930</v>
      </c>
      <c r="B16" s="9" t="s">
        <v>63</v>
      </c>
      <c r="C16" s="10" t="s">
        <v>96</v>
      </c>
      <c r="D16" s="12">
        <v>567</v>
      </c>
      <c r="E16" s="4">
        <v>12</v>
      </c>
      <c r="F16" s="12">
        <f>Table7[[#This Row],[Unit Price (₹)]]*Table7[[#This Row],[Quantity]]</f>
        <v>6804</v>
      </c>
      <c r="G16" t="str">
        <f>VLOOKUP(Table7[[#This Row],[Customer Name]],Table6[#All],2,0)</f>
        <v>Gujarat</v>
      </c>
      <c r="H16" t="str">
        <f>VLOOKUP(Table7[[#This Row],[Customer Name]],Table6[#All],3,0)</f>
        <v>West</v>
      </c>
      <c r="I16" t="str">
        <f>TEXT(Table7[[#This Row],[Date]],"mmm")</f>
        <v>Jan</v>
      </c>
      <c r="J16">
        <f>WEEKNUM(Table7[[#This Row],[Date]])</f>
        <v>1</v>
      </c>
    </row>
    <row r="17" spans="1:10" x14ac:dyDescent="0.25">
      <c r="A17" s="8">
        <v>44932</v>
      </c>
      <c r="B17" s="9" t="s">
        <v>64</v>
      </c>
      <c r="C17" s="10" t="s">
        <v>97</v>
      </c>
      <c r="D17" s="12">
        <v>822.36</v>
      </c>
      <c r="E17" s="4">
        <v>9</v>
      </c>
      <c r="F17" s="12">
        <f>Table7[[#This Row],[Unit Price (₹)]]*Table7[[#This Row],[Quantity]]</f>
        <v>7401.24</v>
      </c>
      <c r="G17" t="str">
        <f>VLOOKUP(Table7[[#This Row],[Customer Name]],Table6[#All],2,0)</f>
        <v>Tamil Nadu</v>
      </c>
      <c r="H17" t="str">
        <f>VLOOKUP(Table7[[#This Row],[Customer Name]],Table6[#All],3,0)</f>
        <v>South</v>
      </c>
      <c r="I17" t="str">
        <f>TEXT(Table7[[#This Row],[Date]],"mmm")</f>
        <v>Jan</v>
      </c>
      <c r="J17">
        <f>WEEKNUM(Table7[[#This Row],[Date]])</f>
        <v>1</v>
      </c>
    </row>
    <row r="18" spans="1:10" x14ac:dyDescent="0.25">
      <c r="A18" s="8">
        <v>44934</v>
      </c>
      <c r="B18" s="9" t="s">
        <v>61</v>
      </c>
      <c r="C18" s="10" t="s">
        <v>7</v>
      </c>
      <c r="D18" s="12">
        <v>14700</v>
      </c>
      <c r="E18" s="4">
        <v>14</v>
      </c>
      <c r="F18" s="12">
        <f>Table7[[#This Row],[Unit Price (₹)]]*Table7[[#This Row],[Quantity]]</f>
        <v>205800</v>
      </c>
      <c r="G18" t="str">
        <f>VLOOKUP(Table7[[#This Row],[Customer Name]],Table6[#All],2,0)</f>
        <v>Telangana</v>
      </c>
      <c r="H18" t="str">
        <f>VLOOKUP(Table7[[#This Row],[Customer Name]],Table6[#All],3,0)</f>
        <v>South</v>
      </c>
      <c r="I18" t="str">
        <f>TEXT(Table7[[#This Row],[Date]],"mmm")</f>
        <v>Jan</v>
      </c>
      <c r="J18">
        <f>WEEKNUM(Table7[[#This Row],[Date]])</f>
        <v>2</v>
      </c>
    </row>
    <row r="19" spans="1:10" x14ac:dyDescent="0.25">
      <c r="A19" s="8">
        <v>44935</v>
      </c>
      <c r="B19" s="9" t="s">
        <v>59</v>
      </c>
      <c r="C19" s="10" t="s">
        <v>98</v>
      </c>
      <c r="D19" s="12">
        <v>5665.8</v>
      </c>
      <c r="E19" s="4">
        <v>8</v>
      </c>
      <c r="F19" s="12">
        <f>Table7[[#This Row],[Unit Price (₹)]]*Table7[[#This Row],[Quantity]]</f>
        <v>45326.400000000001</v>
      </c>
      <c r="G19" t="str">
        <f>VLOOKUP(Table7[[#This Row],[Customer Name]],Table6[#All],2,0)</f>
        <v>Telangana</v>
      </c>
      <c r="H19" t="str">
        <f>VLOOKUP(Table7[[#This Row],[Customer Name]],Table6[#All],3,0)</f>
        <v>South</v>
      </c>
      <c r="I19" t="str">
        <f>TEXT(Table7[[#This Row],[Date]],"mmm")</f>
        <v>Jan</v>
      </c>
      <c r="J19">
        <f>WEEKNUM(Table7[[#This Row],[Date]])</f>
        <v>2</v>
      </c>
    </row>
    <row r="20" spans="1:10" x14ac:dyDescent="0.25">
      <c r="A20" s="8">
        <v>44935</v>
      </c>
      <c r="B20" s="9" t="s">
        <v>65</v>
      </c>
      <c r="C20" s="10" t="s">
        <v>99</v>
      </c>
      <c r="D20" s="12">
        <v>3341.1</v>
      </c>
      <c r="E20" s="4">
        <v>26</v>
      </c>
      <c r="F20" s="12">
        <f>Table7[[#This Row],[Unit Price (₹)]]*Table7[[#This Row],[Quantity]]</f>
        <v>86868.599999999991</v>
      </c>
      <c r="G20" t="str">
        <f>VLOOKUP(Table7[[#This Row],[Customer Name]],Table6[#All],2,0)</f>
        <v>Tamil Nadu</v>
      </c>
      <c r="H20" t="str">
        <f>VLOOKUP(Table7[[#This Row],[Customer Name]],Table6[#All],3,0)</f>
        <v>South</v>
      </c>
      <c r="I20" t="str">
        <f>TEXT(Table7[[#This Row],[Date]],"mmm")</f>
        <v>Jan</v>
      </c>
      <c r="J20">
        <f>WEEKNUM(Table7[[#This Row],[Date]])</f>
        <v>2</v>
      </c>
    </row>
    <row r="21" spans="1:10" x14ac:dyDescent="0.25">
      <c r="A21" s="8">
        <v>44935</v>
      </c>
      <c r="B21" s="9" t="s">
        <v>58</v>
      </c>
      <c r="C21" s="10" t="s">
        <v>100</v>
      </c>
      <c r="D21" s="12">
        <v>934.11</v>
      </c>
      <c r="E21" s="4">
        <v>4</v>
      </c>
      <c r="F21" s="12">
        <f>Table7[[#This Row],[Unit Price (₹)]]*Table7[[#This Row],[Quantity]]</f>
        <v>3736.44</v>
      </c>
      <c r="G21" t="str">
        <f>VLOOKUP(Table7[[#This Row],[Customer Name]],Table6[#All],2,0)</f>
        <v>Gujarat</v>
      </c>
      <c r="H21" t="str">
        <f>VLOOKUP(Table7[[#This Row],[Customer Name]],Table6[#All],3,0)</f>
        <v>West</v>
      </c>
      <c r="I21" t="str">
        <f>TEXT(Table7[[#This Row],[Date]],"mmm")</f>
        <v>Jan</v>
      </c>
      <c r="J21">
        <f>WEEKNUM(Table7[[#This Row],[Date]])</f>
        <v>2</v>
      </c>
    </row>
    <row r="22" spans="1:10" x14ac:dyDescent="0.25">
      <c r="A22" s="8">
        <v>44935</v>
      </c>
      <c r="B22" s="9" t="s">
        <v>53</v>
      </c>
      <c r="C22" s="10" t="s">
        <v>101</v>
      </c>
      <c r="D22" s="12">
        <v>729.12</v>
      </c>
      <c r="E22" s="4">
        <v>1</v>
      </c>
      <c r="F22" s="12">
        <f>Table7[[#This Row],[Unit Price (₹)]]*Table7[[#This Row],[Quantity]]</f>
        <v>729.12</v>
      </c>
      <c r="G22" t="str">
        <f>VLOOKUP(Table7[[#This Row],[Customer Name]],Table6[#All],2,0)</f>
        <v>Gujarat</v>
      </c>
      <c r="H22" t="str">
        <f>VLOOKUP(Table7[[#This Row],[Customer Name]],Table6[#All],3,0)</f>
        <v>West</v>
      </c>
      <c r="I22" t="str">
        <f>TEXT(Table7[[#This Row],[Date]],"mmm")</f>
        <v>Jan</v>
      </c>
      <c r="J22">
        <f>WEEKNUM(Table7[[#This Row],[Date]])</f>
        <v>2</v>
      </c>
    </row>
    <row r="23" spans="1:10" x14ac:dyDescent="0.25">
      <c r="A23" s="8">
        <v>44935</v>
      </c>
      <c r="B23" s="9" t="s">
        <v>23</v>
      </c>
      <c r="C23" s="10" t="s">
        <v>101</v>
      </c>
      <c r="D23" s="12">
        <v>729.12</v>
      </c>
      <c r="E23" s="4">
        <v>29</v>
      </c>
      <c r="F23" s="12">
        <f>Table7[[#This Row],[Unit Price (₹)]]*Table7[[#This Row],[Quantity]]</f>
        <v>21144.48</v>
      </c>
      <c r="G23" t="str">
        <f>VLOOKUP(Table7[[#This Row],[Customer Name]],Table6[#All],2,0)</f>
        <v>Telangana</v>
      </c>
      <c r="H23" t="str">
        <f>VLOOKUP(Table7[[#This Row],[Customer Name]],Table6[#All],3,0)</f>
        <v>South</v>
      </c>
      <c r="I23" t="str">
        <f>TEXT(Table7[[#This Row],[Date]],"mmm")</f>
        <v>Jan</v>
      </c>
      <c r="J23">
        <f>WEEKNUM(Table7[[#This Row],[Date]])</f>
        <v>2</v>
      </c>
    </row>
    <row r="24" spans="1:10" x14ac:dyDescent="0.25">
      <c r="A24" s="8">
        <v>44935</v>
      </c>
      <c r="B24" s="9" t="s">
        <v>66</v>
      </c>
      <c r="C24" s="10" t="s">
        <v>97</v>
      </c>
      <c r="D24" s="12">
        <v>822.36</v>
      </c>
      <c r="E24" s="4">
        <v>12</v>
      </c>
      <c r="F24" s="12">
        <f>Table7[[#This Row],[Unit Price (₹)]]*Table7[[#This Row],[Quantity]]</f>
        <v>9868.32</v>
      </c>
      <c r="G24" t="str">
        <f>VLOOKUP(Table7[[#This Row],[Customer Name]],Table6[#All],2,0)</f>
        <v>Tamil Nadu</v>
      </c>
      <c r="H24" t="str">
        <f>VLOOKUP(Table7[[#This Row],[Customer Name]],Table6[#All],3,0)</f>
        <v>South</v>
      </c>
      <c r="I24" t="str">
        <f>TEXT(Table7[[#This Row],[Date]],"mmm")</f>
        <v>Jan</v>
      </c>
      <c r="J24">
        <f>WEEKNUM(Table7[[#This Row],[Date]])</f>
        <v>2</v>
      </c>
    </row>
    <row r="25" spans="1:10" x14ac:dyDescent="0.25">
      <c r="A25" s="8">
        <v>44935</v>
      </c>
      <c r="B25" s="9" t="s">
        <v>67</v>
      </c>
      <c r="C25" s="10" t="s">
        <v>102</v>
      </c>
      <c r="D25" s="12">
        <v>806.4</v>
      </c>
      <c r="E25" s="4">
        <v>28</v>
      </c>
      <c r="F25" s="12">
        <f>Table7[[#This Row],[Unit Price (₹)]]*Table7[[#This Row],[Quantity]]</f>
        <v>22579.200000000001</v>
      </c>
      <c r="G25" t="str">
        <f>VLOOKUP(Table7[[#This Row],[Customer Name]],Table6[#All],2,0)</f>
        <v>Madhya Pradesh</v>
      </c>
      <c r="H25" t="str">
        <f>VLOOKUP(Table7[[#This Row],[Customer Name]],Table6[#All],3,0)</f>
        <v>Central</v>
      </c>
      <c r="I25" t="str">
        <f>TEXT(Table7[[#This Row],[Date]],"mmm")</f>
        <v>Jan</v>
      </c>
      <c r="J25">
        <f>WEEKNUM(Table7[[#This Row],[Date]])</f>
        <v>2</v>
      </c>
    </row>
    <row r="26" spans="1:10" x14ac:dyDescent="0.25">
      <c r="A26" s="8">
        <v>44936</v>
      </c>
      <c r="B26" s="9" t="s">
        <v>55</v>
      </c>
      <c r="C26" s="10" t="s">
        <v>1</v>
      </c>
      <c r="D26" s="12">
        <v>9996</v>
      </c>
      <c r="E26" s="4">
        <v>24</v>
      </c>
      <c r="F26" s="12">
        <f>Table7[[#This Row],[Unit Price (₹)]]*Table7[[#This Row],[Quantity]]</f>
        <v>239904</v>
      </c>
      <c r="G26" t="str">
        <f>VLOOKUP(Table7[[#This Row],[Customer Name]],Table6[#All],2,0)</f>
        <v>Maharashtra</v>
      </c>
      <c r="H26" t="str">
        <f>VLOOKUP(Table7[[#This Row],[Customer Name]],Table6[#All],3,0)</f>
        <v>West</v>
      </c>
      <c r="I26" t="str">
        <f>TEXT(Table7[[#This Row],[Date]],"mmm")</f>
        <v>Jan</v>
      </c>
      <c r="J26">
        <f>WEEKNUM(Table7[[#This Row],[Date]])</f>
        <v>2</v>
      </c>
    </row>
    <row r="27" spans="1:10" x14ac:dyDescent="0.25">
      <c r="A27" s="8">
        <v>44936</v>
      </c>
      <c r="B27" s="9" t="s">
        <v>68</v>
      </c>
      <c r="C27" s="10" t="s">
        <v>103</v>
      </c>
      <c r="D27" s="12">
        <v>934.1</v>
      </c>
      <c r="E27" s="4">
        <v>14</v>
      </c>
      <c r="F27" s="12">
        <f>Table7[[#This Row],[Unit Price (₹)]]*Table7[[#This Row],[Quantity]]</f>
        <v>13077.4</v>
      </c>
      <c r="G27" t="str">
        <f>VLOOKUP(Table7[[#This Row],[Customer Name]],Table6[#All],2,0)</f>
        <v>Andhra Pradesh</v>
      </c>
      <c r="H27" t="str">
        <f>VLOOKUP(Table7[[#This Row],[Customer Name]],Table6[#All],3,0)</f>
        <v>South</v>
      </c>
      <c r="I27" t="str">
        <f>TEXT(Table7[[#This Row],[Date]],"mmm")</f>
        <v>Jan</v>
      </c>
      <c r="J27">
        <f>WEEKNUM(Table7[[#This Row],[Date]])</f>
        <v>2</v>
      </c>
    </row>
    <row r="28" spans="1:10" x14ac:dyDescent="0.25">
      <c r="A28" s="8">
        <v>44936</v>
      </c>
      <c r="B28" s="9" t="s">
        <v>66</v>
      </c>
      <c r="C28" s="10" t="s">
        <v>96</v>
      </c>
      <c r="D28" s="12">
        <v>567</v>
      </c>
      <c r="E28" s="4">
        <v>9</v>
      </c>
      <c r="F28" s="12">
        <f>Table7[[#This Row],[Unit Price (₹)]]*Table7[[#This Row],[Quantity]]</f>
        <v>5103</v>
      </c>
      <c r="G28" t="str">
        <f>VLOOKUP(Table7[[#This Row],[Customer Name]],Table6[#All],2,0)</f>
        <v>Tamil Nadu</v>
      </c>
      <c r="H28" t="str">
        <f>VLOOKUP(Table7[[#This Row],[Customer Name]],Table6[#All],3,0)</f>
        <v>South</v>
      </c>
      <c r="I28" t="str">
        <f>TEXT(Table7[[#This Row],[Date]],"mmm")</f>
        <v>Jan</v>
      </c>
      <c r="J28">
        <f>WEEKNUM(Table7[[#This Row],[Date]])</f>
        <v>2</v>
      </c>
    </row>
    <row r="29" spans="1:10" x14ac:dyDescent="0.25">
      <c r="A29" s="8">
        <v>44937</v>
      </c>
      <c r="B29" s="9" t="s">
        <v>58</v>
      </c>
      <c r="C29" s="10" t="s">
        <v>104</v>
      </c>
      <c r="D29" s="12">
        <v>3388</v>
      </c>
      <c r="E29" s="4">
        <v>14</v>
      </c>
      <c r="F29" s="12">
        <f>Table7[[#This Row],[Unit Price (₹)]]*Table7[[#This Row],[Quantity]]</f>
        <v>47432</v>
      </c>
      <c r="G29" t="str">
        <f>VLOOKUP(Table7[[#This Row],[Customer Name]],Table6[#All],2,0)</f>
        <v>Gujarat</v>
      </c>
      <c r="H29" t="str">
        <f>VLOOKUP(Table7[[#This Row],[Customer Name]],Table6[#All],3,0)</f>
        <v>West</v>
      </c>
      <c r="I29" t="str">
        <f>TEXT(Table7[[#This Row],[Date]],"mmm")</f>
        <v>Jan</v>
      </c>
      <c r="J29">
        <f>WEEKNUM(Table7[[#This Row],[Date]])</f>
        <v>2</v>
      </c>
    </row>
    <row r="30" spans="1:10" x14ac:dyDescent="0.25">
      <c r="A30" s="8">
        <v>44937</v>
      </c>
      <c r="B30" s="9" t="s">
        <v>69</v>
      </c>
      <c r="C30" s="10" t="s">
        <v>5</v>
      </c>
      <c r="D30" s="12">
        <v>10270.4</v>
      </c>
      <c r="E30" s="4">
        <v>4</v>
      </c>
      <c r="F30" s="12">
        <f>Table7[[#This Row],[Unit Price (₹)]]*Table7[[#This Row],[Quantity]]</f>
        <v>41081.599999999999</v>
      </c>
      <c r="G30" t="str">
        <f>VLOOKUP(Table7[[#This Row],[Customer Name]],Table6[#All],2,0)</f>
        <v>Kerala</v>
      </c>
      <c r="H30" t="str">
        <f>VLOOKUP(Table7[[#This Row],[Customer Name]],Table6[#All],3,0)</f>
        <v>South</v>
      </c>
      <c r="I30" t="str">
        <f>TEXT(Table7[[#This Row],[Date]],"mmm")</f>
        <v>Jan</v>
      </c>
      <c r="J30">
        <f>WEEKNUM(Table7[[#This Row],[Date]])</f>
        <v>2</v>
      </c>
    </row>
    <row r="31" spans="1:10" x14ac:dyDescent="0.25">
      <c r="A31" s="8">
        <v>44937</v>
      </c>
      <c r="B31" s="9" t="s">
        <v>59</v>
      </c>
      <c r="C31" s="10" t="s">
        <v>97</v>
      </c>
      <c r="D31" s="12">
        <v>822.36</v>
      </c>
      <c r="E31" s="4">
        <v>2</v>
      </c>
      <c r="F31" s="12">
        <f>Table7[[#This Row],[Unit Price (₹)]]*Table7[[#This Row],[Quantity]]</f>
        <v>1644.72</v>
      </c>
      <c r="G31" t="str">
        <f>VLOOKUP(Table7[[#This Row],[Customer Name]],Table6[#All],2,0)</f>
        <v>Telangana</v>
      </c>
      <c r="H31" t="str">
        <f>VLOOKUP(Table7[[#This Row],[Customer Name]],Table6[#All],3,0)</f>
        <v>South</v>
      </c>
      <c r="I31" t="str">
        <f>TEXT(Table7[[#This Row],[Date]],"mmm")</f>
        <v>Jan</v>
      </c>
      <c r="J31">
        <f>WEEKNUM(Table7[[#This Row],[Date]])</f>
        <v>2</v>
      </c>
    </row>
    <row r="32" spans="1:10" x14ac:dyDescent="0.25">
      <c r="A32" s="8">
        <v>44937</v>
      </c>
      <c r="B32" s="9" t="s">
        <v>55</v>
      </c>
      <c r="C32" s="10" t="s">
        <v>105</v>
      </c>
      <c r="D32" s="12">
        <v>600.32000000000005</v>
      </c>
      <c r="E32" s="4">
        <v>3</v>
      </c>
      <c r="F32" s="12">
        <f>Table7[[#This Row],[Unit Price (₹)]]*Table7[[#This Row],[Quantity]]</f>
        <v>1800.96</v>
      </c>
      <c r="G32" t="str">
        <f>VLOOKUP(Table7[[#This Row],[Customer Name]],Table6[#All],2,0)</f>
        <v>Maharashtra</v>
      </c>
      <c r="H32" t="str">
        <f>VLOOKUP(Table7[[#This Row],[Customer Name]],Table6[#All],3,0)</f>
        <v>West</v>
      </c>
      <c r="I32" t="str">
        <f>TEXT(Table7[[#This Row],[Date]],"mmm")</f>
        <v>Jan</v>
      </c>
      <c r="J32">
        <f>WEEKNUM(Table7[[#This Row],[Date]])</f>
        <v>2</v>
      </c>
    </row>
    <row r="33" spans="1:10" x14ac:dyDescent="0.25">
      <c r="A33" s="8">
        <v>44937</v>
      </c>
      <c r="B33" s="9" t="s">
        <v>70</v>
      </c>
      <c r="C33" s="10" t="s">
        <v>106</v>
      </c>
      <c r="D33" s="12">
        <v>1134</v>
      </c>
      <c r="E33" s="4">
        <v>4</v>
      </c>
      <c r="F33" s="12">
        <f>Table7[[#This Row],[Unit Price (₹)]]*Table7[[#This Row],[Quantity]]</f>
        <v>4536</v>
      </c>
      <c r="G33" t="str">
        <f>VLOOKUP(Table7[[#This Row],[Customer Name]],Table6[#All],2,0)</f>
        <v>Kerala</v>
      </c>
      <c r="H33" t="str">
        <f>VLOOKUP(Table7[[#This Row],[Customer Name]],Table6[#All],3,0)</f>
        <v>South</v>
      </c>
      <c r="I33" t="str">
        <f>TEXT(Table7[[#This Row],[Date]],"mmm")</f>
        <v>Jan</v>
      </c>
      <c r="J33">
        <f>WEEKNUM(Table7[[#This Row],[Date]])</f>
        <v>2</v>
      </c>
    </row>
    <row r="34" spans="1:10" x14ac:dyDescent="0.25">
      <c r="A34" s="8">
        <v>44938</v>
      </c>
      <c r="B34" s="9" t="s">
        <v>53</v>
      </c>
      <c r="C34" s="10" t="s">
        <v>106</v>
      </c>
      <c r="D34" s="12">
        <v>1134</v>
      </c>
      <c r="E34" s="4">
        <v>10</v>
      </c>
      <c r="F34" s="12">
        <f>Table7[[#This Row],[Unit Price (₹)]]*Table7[[#This Row],[Quantity]]</f>
        <v>11340</v>
      </c>
      <c r="G34" t="str">
        <f>VLOOKUP(Table7[[#This Row],[Customer Name]],Table6[#All],2,0)</f>
        <v>Gujarat</v>
      </c>
      <c r="H34" t="str">
        <f>VLOOKUP(Table7[[#This Row],[Customer Name]],Table6[#All],3,0)</f>
        <v>West</v>
      </c>
      <c r="I34" t="str">
        <f>TEXT(Table7[[#This Row],[Date]],"mmm")</f>
        <v>Jan</v>
      </c>
      <c r="J34">
        <f>WEEKNUM(Table7[[#This Row],[Date]])</f>
        <v>2</v>
      </c>
    </row>
    <row r="35" spans="1:10" x14ac:dyDescent="0.25">
      <c r="A35" s="8">
        <v>44939</v>
      </c>
      <c r="B35" s="9" t="s">
        <v>56</v>
      </c>
      <c r="C35" s="10" t="s">
        <v>107</v>
      </c>
      <c r="D35" s="12">
        <v>1164.8</v>
      </c>
      <c r="E35" s="4">
        <v>15</v>
      </c>
      <c r="F35" s="12">
        <f>Table7[[#This Row],[Unit Price (₹)]]*Table7[[#This Row],[Quantity]]</f>
        <v>17472</v>
      </c>
      <c r="G35" t="str">
        <f>VLOOKUP(Table7[[#This Row],[Customer Name]],Table6[#All],2,0)</f>
        <v>Gujarat</v>
      </c>
      <c r="H35" t="str">
        <f>VLOOKUP(Table7[[#This Row],[Customer Name]],Table6[#All],3,0)</f>
        <v>West</v>
      </c>
      <c r="I35" t="str">
        <f>TEXT(Table7[[#This Row],[Date]],"mmm")</f>
        <v>Jan</v>
      </c>
      <c r="J35">
        <f>WEEKNUM(Table7[[#This Row],[Date]])</f>
        <v>2</v>
      </c>
    </row>
    <row r="36" spans="1:10" x14ac:dyDescent="0.25">
      <c r="A36" s="8">
        <v>44939</v>
      </c>
      <c r="B36" s="9" t="s">
        <v>64</v>
      </c>
      <c r="C36" s="10" t="s">
        <v>7</v>
      </c>
      <c r="D36" s="12">
        <v>14700</v>
      </c>
      <c r="E36" s="4">
        <v>6</v>
      </c>
      <c r="F36" s="12">
        <f>Table7[[#This Row],[Unit Price (₹)]]*Table7[[#This Row],[Quantity]]</f>
        <v>88200</v>
      </c>
      <c r="G36" t="str">
        <f>VLOOKUP(Table7[[#This Row],[Customer Name]],Table6[#All],2,0)</f>
        <v>Tamil Nadu</v>
      </c>
      <c r="H36" t="str">
        <f>VLOOKUP(Table7[[#This Row],[Customer Name]],Table6[#All],3,0)</f>
        <v>South</v>
      </c>
      <c r="I36" t="str">
        <f>TEXT(Table7[[#This Row],[Date]],"mmm")</f>
        <v>Jan</v>
      </c>
      <c r="J36">
        <f>WEEKNUM(Table7[[#This Row],[Date]])</f>
        <v>2</v>
      </c>
    </row>
    <row r="37" spans="1:10" x14ac:dyDescent="0.25">
      <c r="A37" s="8">
        <v>44940</v>
      </c>
      <c r="B37" s="9" t="s">
        <v>52</v>
      </c>
      <c r="C37" s="10" t="s">
        <v>104</v>
      </c>
      <c r="D37" s="12">
        <v>3388</v>
      </c>
      <c r="E37" s="4">
        <v>14</v>
      </c>
      <c r="F37" s="12">
        <f>Table7[[#This Row],[Unit Price (₹)]]*Table7[[#This Row],[Quantity]]</f>
        <v>47432</v>
      </c>
      <c r="G37" t="str">
        <f>VLOOKUP(Table7[[#This Row],[Customer Name]],Table6[#All],2,0)</f>
        <v>Gujarat</v>
      </c>
      <c r="H37" t="str">
        <f>VLOOKUP(Table7[[#This Row],[Customer Name]],Table6[#All],3,0)</f>
        <v>West</v>
      </c>
      <c r="I37" t="str">
        <f>TEXT(Table7[[#This Row],[Date]],"mmm")</f>
        <v>Jan</v>
      </c>
      <c r="J37">
        <f>WEEKNUM(Table7[[#This Row],[Date]])</f>
        <v>2</v>
      </c>
    </row>
    <row r="38" spans="1:10" x14ac:dyDescent="0.25">
      <c r="A38" s="8">
        <v>44941</v>
      </c>
      <c r="B38" s="9" t="s">
        <v>71</v>
      </c>
      <c r="C38" s="10" t="s">
        <v>99</v>
      </c>
      <c r="D38" s="12">
        <v>3341.1</v>
      </c>
      <c r="E38" s="4">
        <v>15</v>
      </c>
      <c r="F38" s="12">
        <f>Table7[[#This Row],[Unit Price (₹)]]*Table7[[#This Row],[Quantity]]</f>
        <v>50116.5</v>
      </c>
      <c r="G38" t="str">
        <f>VLOOKUP(Table7[[#This Row],[Customer Name]],Table6[#All],2,0)</f>
        <v>Madhya Pradesh</v>
      </c>
      <c r="H38" t="str">
        <f>VLOOKUP(Table7[[#This Row],[Customer Name]],Table6[#All],3,0)</f>
        <v>Central</v>
      </c>
      <c r="I38" t="str">
        <f>TEXT(Table7[[#This Row],[Date]],"mmm")</f>
        <v>Jan</v>
      </c>
      <c r="J38">
        <f>WEEKNUM(Table7[[#This Row],[Date]])</f>
        <v>3</v>
      </c>
    </row>
    <row r="39" spans="1:10" x14ac:dyDescent="0.25">
      <c r="A39" s="8">
        <v>44941</v>
      </c>
      <c r="B39" s="9" t="s">
        <v>59</v>
      </c>
      <c r="C39" s="10" t="s">
        <v>9</v>
      </c>
      <c r="D39" s="12">
        <v>10462.200000000001</v>
      </c>
      <c r="E39" s="4">
        <v>10</v>
      </c>
      <c r="F39" s="12">
        <f>Table7[[#This Row],[Unit Price (₹)]]*Table7[[#This Row],[Quantity]]</f>
        <v>104622</v>
      </c>
      <c r="G39" t="str">
        <f>VLOOKUP(Table7[[#This Row],[Customer Name]],Table6[#All],2,0)</f>
        <v>Telangana</v>
      </c>
      <c r="H39" t="str">
        <f>VLOOKUP(Table7[[#This Row],[Customer Name]],Table6[#All],3,0)</f>
        <v>South</v>
      </c>
      <c r="I39" t="str">
        <f>TEXT(Table7[[#This Row],[Date]],"mmm")</f>
        <v>Jan</v>
      </c>
      <c r="J39">
        <f>WEEKNUM(Table7[[#This Row],[Date]])</f>
        <v>3</v>
      </c>
    </row>
    <row r="40" spans="1:10" x14ac:dyDescent="0.25">
      <c r="A40" s="8">
        <v>44942</v>
      </c>
      <c r="B40" s="9" t="s">
        <v>62</v>
      </c>
      <c r="C40" s="10" t="s">
        <v>5</v>
      </c>
      <c r="D40" s="12">
        <v>10270.4</v>
      </c>
      <c r="E40" s="4">
        <v>11</v>
      </c>
      <c r="F40" s="12">
        <f>Table7[[#This Row],[Unit Price (₹)]]*Table7[[#This Row],[Quantity]]</f>
        <v>112974.39999999999</v>
      </c>
      <c r="G40" t="str">
        <f>VLOOKUP(Table7[[#This Row],[Customer Name]],Table6[#All],2,0)</f>
        <v>Tamil Nadu</v>
      </c>
      <c r="H40" t="str">
        <f>VLOOKUP(Table7[[#This Row],[Customer Name]],Table6[#All],3,0)</f>
        <v>South</v>
      </c>
      <c r="I40" t="str">
        <f>TEXT(Table7[[#This Row],[Date]],"mmm")</f>
        <v>Jan</v>
      </c>
      <c r="J40">
        <f>WEEKNUM(Table7[[#This Row],[Date]])</f>
        <v>3</v>
      </c>
    </row>
    <row r="41" spans="1:10" x14ac:dyDescent="0.25">
      <c r="A41" s="8">
        <v>44943</v>
      </c>
      <c r="B41" s="9" t="s">
        <v>72</v>
      </c>
      <c r="C41" s="10" t="s">
        <v>102</v>
      </c>
      <c r="D41" s="12">
        <v>806.4</v>
      </c>
      <c r="E41" s="4">
        <v>4</v>
      </c>
      <c r="F41" s="12">
        <f>Table7[[#This Row],[Unit Price (₹)]]*Table7[[#This Row],[Quantity]]</f>
        <v>3225.6</v>
      </c>
      <c r="G41" t="str">
        <f>VLOOKUP(Table7[[#This Row],[Customer Name]],Table6[#All],2,0)</f>
        <v>Telangana</v>
      </c>
      <c r="H41" t="str">
        <f>VLOOKUP(Table7[[#This Row],[Customer Name]],Table6[#All],3,0)</f>
        <v>South</v>
      </c>
      <c r="I41" t="str">
        <f>TEXT(Table7[[#This Row],[Date]],"mmm")</f>
        <v>Jan</v>
      </c>
      <c r="J41">
        <f>WEEKNUM(Table7[[#This Row],[Date]])</f>
        <v>3</v>
      </c>
    </row>
    <row r="42" spans="1:10" x14ac:dyDescent="0.25">
      <c r="A42" s="8">
        <v>44944</v>
      </c>
      <c r="B42" s="9" t="s">
        <v>64</v>
      </c>
      <c r="C42" s="10" t="s">
        <v>3</v>
      </c>
      <c r="D42" s="12">
        <v>6623.4</v>
      </c>
      <c r="E42" s="4">
        <v>9</v>
      </c>
      <c r="F42" s="12">
        <f>Table7[[#This Row],[Unit Price (₹)]]*Table7[[#This Row],[Quantity]]</f>
        <v>59610.6</v>
      </c>
      <c r="G42" t="str">
        <f>VLOOKUP(Table7[[#This Row],[Customer Name]],Table6[#All],2,0)</f>
        <v>Tamil Nadu</v>
      </c>
      <c r="H42" t="str">
        <f>VLOOKUP(Table7[[#This Row],[Customer Name]],Table6[#All],3,0)</f>
        <v>South</v>
      </c>
      <c r="I42" t="str">
        <f>TEXT(Table7[[#This Row],[Date]],"mmm")</f>
        <v>Jan</v>
      </c>
      <c r="J42">
        <f>WEEKNUM(Table7[[#This Row],[Date]])</f>
        <v>3</v>
      </c>
    </row>
    <row r="43" spans="1:10" x14ac:dyDescent="0.25">
      <c r="A43" s="8">
        <v>44944</v>
      </c>
      <c r="B43" s="9" t="s">
        <v>67</v>
      </c>
      <c r="C43" s="10" t="s">
        <v>108</v>
      </c>
      <c r="D43" s="12">
        <v>1046.22</v>
      </c>
      <c r="E43" s="4">
        <v>3</v>
      </c>
      <c r="F43" s="12">
        <f>Table7[[#This Row],[Unit Price (₹)]]*Table7[[#This Row],[Quantity]]</f>
        <v>3138.66</v>
      </c>
      <c r="G43" t="str">
        <f>VLOOKUP(Table7[[#This Row],[Customer Name]],Table6[#All],2,0)</f>
        <v>Madhya Pradesh</v>
      </c>
      <c r="H43" t="str">
        <f>VLOOKUP(Table7[[#This Row],[Customer Name]],Table6[#All],3,0)</f>
        <v>Central</v>
      </c>
      <c r="I43" t="str">
        <f>TEXT(Table7[[#This Row],[Date]],"mmm")</f>
        <v>Jan</v>
      </c>
      <c r="J43">
        <f>WEEKNUM(Table7[[#This Row],[Date]])</f>
        <v>3</v>
      </c>
    </row>
    <row r="44" spans="1:10" x14ac:dyDescent="0.25">
      <c r="A44" s="8">
        <v>44944</v>
      </c>
      <c r="B44" s="9" t="s">
        <v>73</v>
      </c>
      <c r="C44" s="10" t="s">
        <v>109</v>
      </c>
      <c r="D44" s="12">
        <v>574.55999999999995</v>
      </c>
      <c r="E44" s="4">
        <v>13</v>
      </c>
      <c r="F44" s="12">
        <f>Table7[[#This Row],[Unit Price (₹)]]*Table7[[#This Row],[Quantity]]</f>
        <v>7469.2799999999988</v>
      </c>
      <c r="G44" t="str">
        <f>VLOOKUP(Table7[[#This Row],[Customer Name]],Table6[#All],2,0)</f>
        <v>Maharashtra</v>
      </c>
      <c r="H44" t="str">
        <f>VLOOKUP(Table7[[#This Row],[Customer Name]],Table6[#All],3,0)</f>
        <v>West</v>
      </c>
      <c r="I44" t="str">
        <f>TEXT(Table7[[#This Row],[Date]],"mmm")</f>
        <v>Jan</v>
      </c>
      <c r="J44">
        <f>WEEKNUM(Table7[[#This Row],[Date]])</f>
        <v>3</v>
      </c>
    </row>
    <row r="45" spans="1:10" x14ac:dyDescent="0.25">
      <c r="A45" s="8">
        <v>44945</v>
      </c>
      <c r="B45" s="9" t="s">
        <v>59</v>
      </c>
      <c r="C45" s="10" t="s">
        <v>96</v>
      </c>
      <c r="D45" s="12">
        <v>567</v>
      </c>
      <c r="E45" s="4">
        <v>6</v>
      </c>
      <c r="F45" s="12">
        <f>Table7[[#This Row],[Unit Price (₹)]]*Table7[[#This Row],[Quantity]]</f>
        <v>3402</v>
      </c>
      <c r="G45" t="str">
        <f>VLOOKUP(Table7[[#This Row],[Customer Name]],Table6[#All],2,0)</f>
        <v>Telangana</v>
      </c>
      <c r="H45" t="str">
        <f>VLOOKUP(Table7[[#This Row],[Customer Name]],Table6[#All],3,0)</f>
        <v>South</v>
      </c>
      <c r="I45" t="str">
        <f>TEXT(Table7[[#This Row],[Date]],"mmm")</f>
        <v>Jan</v>
      </c>
      <c r="J45">
        <f>WEEKNUM(Table7[[#This Row],[Date]])</f>
        <v>3</v>
      </c>
    </row>
    <row r="46" spans="1:10" x14ac:dyDescent="0.25">
      <c r="A46" s="8">
        <v>44946</v>
      </c>
      <c r="B46" s="9" t="s">
        <v>74</v>
      </c>
      <c r="C46" s="10" t="s">
        <v>5</v>
      </c>
      <c r="D46" s="12">
        <v>10270.4</v>
      </c>
      <c r="E46" s="4">
        <v>7</v>
      </c>
      <c r="F46" s="12">
        <f>Table7[[#This Row],[Unit Price (₹)]]*Table7[[#This Row],[Quantity]]</f>
        <v>71892.800000000003</v>
      </c>
      <c r="G46" t="str">
        <f>VLOOKUP(Table7[[#This Row],[Customer Name]],Table6[#All],2,0)</f>
        <v>Andhra Pradesh</v>
      </c>
      <c r="H46" t="str">
        <f>VLOOKUP(Table7[[#This Row],[Customer Name]],Table6[#All],3,0)</f>
        <v>South</v>
      </c>
      <c r="I46" t="str">
        <f>TEXT(Table7[[#This Row],[Date]],"mmm")</f>
        <v>Jan</v>
      </c>
      <c r="J46">
        <f>WEEKNUM(Table7[[#This Row],[Date]])</f>
        <v>3</v>
      </c>
    </row>
    <row r="47" spans="1:10" x14ac:dyDescent="0.25">
      <c r="A47" s="8">
        <v>44946</v>
      </c>
      <c r="B47" s="9" t="s">
        <v>51</v>
      </c>
      <c r="C47" s="10" t="s">
        <v>110</v>
      </c>
      <c r="D47" s="12">
        <v>5337.5</v>
      </c>
      <c r="E47" s="4">
        <v>4</v>
      </c>
      <c r="F47" s="12">
        <f>Table7[[#This Row],[Unit Price (₹)]]*Table7[[#This Row],[Quantity]]</f>
        <v>21350</v>
      </c>
      <c r="G47" t="str">
        <f>VLOOKUP(Table7[[#This Row],[Customer Name]],Table6[#All],2,0)</f>
        <v>Maharashtra</v>
      </c>
      <c r="H47" t="str">
        <f>VLOOKUP(Table7[[#This Row],[Customer Name]],Table6[#All],3,0)</f>
        <v>West</v>
      </c>
      <c r="I47" t="str">
        <f>TEXT(Table7[[#This Row],[Date]],"mmm")</f>
        <v>Jan</v>
      </c>
      <c r="J47">
        <f>WEEKNUM(Table7[[#This Row],[Date]])</f>
        <v>3</v>
      </c>
    </row>
    <row r="48" spans="1:10" x14ac:dyDescent="0.25">
      <c r="A48" s="8">
        <v>44946</v>
      </c>
      <c r="B48" s="9" t="s">
        <v>60</v>
      </c>
      <c r="C48" s="10" t="s">
        <v>8</v>
      </c>
      <c r="D48" s="12">
        <v>11377.8</v>
      </c>
      <c r="E48" s="4">
        <v>2</v>
      </c>
      <c r="F48" s="12">
        <f>Table7[[#This Row],[Unit Price (₹)]]*Table7[[#This Row],[Quantity]]</f>
        <v>22755.599999999999</v>
      </c>
      <c r="G48" t="str">
        <f>VLOOKUP(Table7[[#This Row],[Customer Name]],Table6[#All],2,0)</f>
        <v>Karnataka</v>
      </c>
      <c r="H48" t="str">
        <f>VLOOKUP(Table7[[#This Row],[Customer Name]],Table6[#All],3,0)</f>
        <v>West</v>
      </c>
      <c r="I48" t="str">
        <f>TEXT(Table7[[#This Row],[Date]],"mmm")</f>
        <v>Jan</v>
      </c>
      <c r="J48">
        <f>WEEKNUM(Table7[[#This Row],[Date]])</f>
        <v>3</v>
      </c>
    </row>
    <row r="49" spans="1:10" x14ac:dyDescent="0.25">
      <c r="A49" s="8">
        <v>44946</v>
      </c>
      <c r="B49" s="9" t="s">
        <v>61</v>
      </c>
      <c r="C49" s="10" t="s">
        <v>103</v>
      </c>
      <c r="D49" s="12">
        <v>934.1</v>
      </c>
      <c r="E49" s="4">
        <v>4</v>
      </c>
      <c r="F49" s="12">
        <f>Table7[[#This Row],[Unit Price (₹)]]*Table7[[#This Row],[Quantity]]</f>
        <v>3736.4</v>
      </c>
      <c r="G49" t="str">
        <f>VLOOKUP(Table7[[#This Row],[Customer Name]],Table6[#All],2,0)</f>
        <v>Telangana</v>
      </c>
      <c r="H49" t="str">
        <f>VLOOKUP(Table7[[#This Row],[Customer Name]],Table6[#All],3,0)</f>
        <v>South</v>
      </c>
      <c r="I49" t="str">
        <f>TEXT(Table7[[#This Row],[Date]],"mmm")</f>
        <v>Jan</v>
      </c>
      <c r="J49">
        <f>WEEKNUM(Table7[[#This Row],[Date]])</f>
        <v>3</v>
      </c>
    </row>
    <row r="50" spans="1:10" x14ac:dyDescent="0.25">
      <c r="A50" s="8">
        <v>44947</v>
      </c>
      <c r="B50" s="9" t="s">
        <v>50</v>
      </c>
      <c r="C50" s="10" t="s">
        <v>98</v>
      </c>
      <c r="D50" s="12">
        <v>5665.8</v>
      </c>
      <c r="E50" s="4">
        <v>9</v>
      </c>
      <c r="F50" s="12">
        <f>Table7[[#This Row],[Unit Price (₹)]]*Table7[[#This Row],[Quantity]]</f>
        <v>50992.200000000004</v>
      </c>
      <c r="G50" t="str">
        <f>VLOOKUP(Table7[[#This Row],[Customer Name]],Table6[#All],2,0)</f>
        <v>Maharashtra</v>
      </c>
      <c r="H50" t="str">
        <f>VLOOKUP(Table7[[#This Row],[Customer Name]],Table6[#All],3,0)</f>
        <v>West</v>
      </c>
      <c r="I50" t="str">
        <f>TEXT(Table7[[#This Row],[Date]],"mmm")</f>
        <v>Jan</v>
      </c>
      <c r="J50">
        <f>WEEKNUM(Table7[[#This Row],[Date]])</f>
        <v>3</v>
      </c>
    </row>
    <row r="51" spans="1:10" x14ac:dyDescent="0.25">
      <c r="A51" s="8">
        <v>44947</v>
      </c>
      <c r="B51" s="9" t="s">
        <v>66</v>
      </c>
      <c r="C51" s="10" t="s">
        <v>92</v>
      </c>
      <c r="D51" s="12">
        <v>3418.8</v>
      </c>
      <c r="E51" s="4">
        <v>15</v>
      </c>
      <c r="F51" s="12">
        <f>Table7[[#This Row],[Unit Price (₹)]]*Table7[[#This Row],[Quantity]]</f>
        <v>51282</v>
      </c>
      <c r="G51" t="str">
        <f>VLOOKUP(Table7[[#This Row],[Customer Name]],Table6[#All],2,0)</f>
        <v>Tamil Nadu</v>
      </c>
      <c r="H51" t="str">
        <f>VLOOKUP(Table7[[#This Row],[Customer Name]],Table6[#All],3,0)</f>
        <v>South</v>
      </c>
      <c r="I51" t="str">
        <f>TEXT(Table7[[#This Row],[Date]],"mmm")</f>
        <v>Jan</v>
      </c>
      <c r="J51">
        <f>WEEKNUM(Table7[[#This Row],[Date]])</f>
        <v>3</v>
      </c>
    </row>
    <row r="52" spans="1:10" x14ac:dyDescent="0.25">
      <c r="A52" s="8">
        <v>44947</v>
      </c>
      <c r="B52" s="9" t="s">
        <v>52</v>
      </c>
      <c r="C52" s="10" t="s">
        <v>106</v>
      </c>
      <c r="D52" s="12">
        <v>1134</v>
      </c>
      <c r="E52" s="4">
        <v>6</v>
      </c>
      <c r="F52" s="12">
        <f>Table7[[#This Row],[Unit Price (₹)]]*Table7[[#This Row],[Quantity]]</f>
        <v>6804</v>
      </c>
      <c r="G52" t="str">
        <f>VLOOKUP(Table7[[#This Row],[Customer Name]],Table6[#All],2,0)</f>
        <v>Gujarat</v>
      </c>
      <c r="H52" t="str">
        <f>VLOOKUP(Table7[[#This Row],[Customer Name]],Table6[#All],3,0)</f>
        <v>West</v>
      </c>
      <c r="I52" t="str">
        <f>TEXT(Table7[[#This Row],[Date]],"mmm")</f>
        <v>Jan</v>
      </c>
      <c r="J52">
        <f>WEEKNUM(Table7[[#This Row],[Date]])</f>
        <v>3</v>
      </c>
    </row>
    <row r="53" spans="1:10" x14ac:dyDescent="0.25">
      <c r="A53" s="8">
        <v>44948</v>
      </c>
      <c r="B53" s="9" t="s">
        <v>75</v>
      </c>
      <c r="C53" s="10" t="s">
        <v>0</v>
      </c>
      <c r="D53" s="12">
        <v>7271.6</v>
      </c>
      <c r="E53" s="4">
        <v>6</v>
      </c>
      <c r="F53" s="12">
        <f>Table7[[#This Row],[Unit Price (₹)]]*Table7[[#This Row],[Quantity]]</f>
        <v>43629.600000000006</v>
      </c>
      <c r="G53" t="str">
        <f>VLOOKUP(Table7[[#This Row],[Customer Name]],Table6[#All],2,0)</f>
        <v>Maharashtra</v>
      </c>
      <c r="H53" t="str">
        <f>VLOOKUP(Table7[[#This Row],[Customer Name]],Table6[#All],3,0)</f>
        <v>West</v>
      </c>
      <c r="I53" t="str">
        <f>TEXT(Table7[[#This Row],[Date]],"mmm")</f>
        <v>Jan</v>
      </c>
      <c r="J53">
        <f>WEEKNUM(Table7[[#This Row],[Date]])</f>
        <v>4</v>
      </c>
    </row>
    <row r="54" spans="1:10" x14ac:dyDescent="0.25">
      <c r="A54" s="8">
        <v>44949</v>
      </c>
      <c r="B54" s="9" t="s">
        <v>69</v>
      </c>
      <c r="C54" s="10" t="s">
        <v>1</v>
      </c>
      <c r="D54" s="12">
        <v>9996</v>
      </c>
      <c r="E54" s="4">
        <v>5</v>
      </c>
      <c r="F54" s="12">
        <f>Table7[[#This Row],[Unit Price (₹)]]*Table7[[#This Row],[Quantity]]</f>
        <v>49980</v>
      </c>
      <c r="G54" t="str">
        <f>VLOOKUP(Table7[[#This Row],[Customer Name]],Table6[#All],2,0)</f>
        <v>Kerala</v>
      </c>
      <c r="H54" t="str">
        <f>VLOOKUP(Table7[[#This Row],[Customer Name]],Table6[#All],3,0)</f>
        <v>South</v>
      </c>
      <c r="I54" t="str">
        <f>TEXT(Table7[[#This Row],[Date]],"mmm")</f>
        <v>Jan</v>
      </c>
      <c r="J54">
        <f>WEEKNUM(Table7[[#This Row],[Date]])</f>
        <v>4</v>
      </c>
    </row>
    <row r="55" spans="1:10" x14ac:dyDescent="0.25">
      <c r="A55" s="8">
        <v>44949</v>
      </c>
      <c r="B55" s="9" t="s">
        <v>60</v>
      </c>
      <c r="C55" s="10" t="s">
        <v>3</v>
      </c>
      <c r="D55" s="12">
        <v>6623.4</v>
      </c>
      <c r="E55" s="4">
        <v>17</v>
      </c>
      <c r="F55" s="12">
        <f>Table7[[#This Row],[Unit Price (₹)]]*Table7[[#This Row],[Quantity]]</f>
        <v>112597.79999999999</v>
      </c>
      <c r="G55" t="str">
        <f>VLOOKUP(Table7[[#This Row],[Customer Name]],Table6[#All],2,0)</f>
        <v>Karnataka</v>
      </c>
      <c r="H55" t="str">
        <f>VLOOKUP(Table7[[#This Row],[Customer Name]],Table6[#All],3,0)</f>
        <v>West</v>
      </c>
      <c r="I55" t="str">
        <f>TEXT(Table7[[#This Row],[Date]],"mmm")</f>
        <v>Jan</v>
      </c>
      <c r="J55">
        <f>WEEKNUM(Table7[[#This Row],[Date]])</f>
        <v>4</v>
      </c>
    </row>
    <row r="56" spans="1:10" x14ac:dyDescent="0.25">
      <c r="A56" s="8">
        <v>44949</v>
      </c>
      <c r="B56" s="9" t="s">
        <v>67</v>
      </c>
      <c r="C56" s="10" t="s">
        <v>106</v>
      </c>
      <c r="D56" s="12">
        <v>1134</v>
      </c>
      <c r="E56" s="4">
        <v>8</v>
      </c>
      <c r="F56" s="12">
        <f>Table7[[#This Row],[Unit Price (₹)]]*Table7[[#This Row],[Quantity]]</f>
        <v>9072</v>
      </c>
      <c r="G56" t="str">
        <f>VLOOKUP(Table7[[#This Row],[Customer Name]],Table6[#All],2,0)</f>
        <v>Madhya Pradesh</v>
      </c>
      <c r="H56" t="str">
        <f>VLOOKUP(Table7[[#This Row],[Customer Name]],Table6[#All],3,0)</f>
        <v>Central</v>
      </c>
      <c r="I56" t="str">
        <f>TEXT(Table7[[#This Row],[Date]],"mmm")</f>
        <v>Jan</v>
      </c>
      <c r="J56">
        <f>WEEKNUM(Table7[[#This Row],[Date]])</f>
        <v>4</v>
      </c>
    </row>
    <row r="57" spans="1:10" x14ac:dyDescent="0.25">
      <c r="A57" s="8">
        <v>44950</v>
      </c>
      <c r="B57" s="9" t="s">
        <v>63</v>
      </c>
      <c r="C57" s="10" t="s">
        <v>111</v>
      </c>
      <c r="D57" s="12">
        <v>2602.39</v>
      </c>
      <c r="E57" s="4">
        <v>15</v>
      </c>
      <c r="F57" s="12">
        <f>Table7[[#This Row],[Unit Price (₹)]]*Table7[[#This Row],[Quantity]]</f>
        <v>39035.85</v>
      </c>
      <c r="G57" t="str">
        <f>VLOOKUP(Table7[[#This Row],[Customer Name]],Table6[#All],2,0)</f>
        <v>Gujarat</v>
      </c>
      <c r="H57" t="str">
        <f>VLOOKUP(Table7[[#This Row],[Customer Name]],Table6[#All],3,0)</f>
        <v>West</v>
      </c>
      <c r="I57" t="str">
        <f>TEXT(Table7[[#This Row],[Date]],"mmm")</f>
        <v>Jan</v>
      </c>
      <c r="J57">
        <f>WEEKNUM(Table7[[#This Row],[Date]])</f>
        <v>4</v>
      </c>
    </row>
    <row r="58" spans="1:10" x14ac:dyDescent="0.25">
      <c r="A58" s="8">
        <v>44951</v>
      </c>
      <c r="B58" s="9" t="s">
        <v>68</v>
      </c>
      <c r="C58" s="10" t="s">
        <v>6</v>
      </c>
      <c r="D58" s="12">
        <v>10974.6</v>
      </c>
      <c r="E58" s="4">
        <v>14</v>
      </c>
      <c r="F58" s="12">
        <f>Table7[[#This Row],[Unit Price (₹)]]*Table7[[#This Row],[Quantity]]</f>
        <v>153644.4</v>
      </c>
      <c r="G58" t="str">
        <f>VLOOKUP(Table7[[#This Row],[Customer Name]],Table6[#All],2,0)</f>
        <v>Andhra Pradesh</v>
      </c>
      <c r="H58" t="str">
        <f>VLOOKUP(Table7[[#This Row],[Customer Name]],Table6[#All],3,0)</f>
        <v>South</v>
      </c>
      <c r="I58" t="str">
        <f>TEXT(Table7[[#This Row],[Date]],"mmm")</f>
        <v>Jan</v>
      </c>
      <c r="J58">
        <f>WEEKNUM(Table7[[#This Row],[Date]])</f>
        <v>4</v>
      </c>
    </row>
    <row r="59" spans="1:10" x14ac:dyDescent="0.25">
      <c r="A59" s="8">
        <v>44951</v>
      </c>
      <c r="B59" s="9" t="s">
        <v>65</v>
      </c>
      <c r="C59" s="10" t="s">
        <v>101</v>
      </c>
      <c r="D59" s="12">
        <v>729.12</v>
      </c>
      <c r="E59" s="4">
        <v>14</v>
      </c>
      <c r="F59" s="12">
        <f>Table7[[#This Row],[Unit Price (₹)]]*Table7[[#This Row],[Quantity]]</f>
        <v>10207.68</v>
      </c>
      <c r="G59" t="str">
        <f>VLOOKUP(Table7[[#This Row],[Customer Name]],Table6[#All],2,0)</f>
        <v>Tamil Nadu</v>
      </c>
      <c r="H59" t="str">
        <f>VLOOKUP(Table7[[#This Row],[Customer Name]],Table6[#All],3,0)</f>
        <v>South</v>
      </c>
      <c r="I59" t="str">
        <f>TEXT(Table7[[#This Row],[Date]],"mmm")</f>
        <v>Jan</v>
      </c>
      <c r="J59">
        <f>WEEKNUM(Table7[[#This Row],[Date]])</f>
        <v>4</v>
      </c>
    </row>
    <row r="60" spans="1:10" x14ac:dyDescent="0.25">
      <c r="A60" s="8">
        <v>44951</v>
      </c>
      <c r="B60" s="9" t="s">
        <v>72</v>
      </c>
      <c r="C60" s="10" t="s">
        <v>103</v>
      </c>
      <c r="D60" s="12">
        <v>934.1</v>
      </c>
      <c r="E60" s="4">
        <v>6</v>
      </c>
      <c r="F60" s="12">
        <f>Table7[[#This Row],[Unit Price (₹)]]*Table7[[#This Row],[Quantity]]</f>
        <v>5604.6</v>
      </c>
      <c r="G60" t="str">
        <f>VLOOKUP(Table7[[#This Row],[Customer Name]],Table6[#All],2,0)</f>
        <v>Telangana</v>
      </c>
      <c r="H60" t="str">
        <f>VLOOKUP(Table7[[#This Row],[Customer Name]],Table6[#All],3,0)</f>
        <v>South</v>
      </c>
      <c r="I60" t="str">
        <f>TEXT(Table7[[#This Row],[Date]],"mmm")</f>
        <v>Jan</v>
      </c>
      <c r="J60">
        <f>WEEKNUM(Table7[[#This Row],[Date]])</f>
        <v>4</v>
      </c>
    </row>
    <row r="61" spans="1:10" x14ac:dyDescent="0.25">
      <c r="A61" s="8">
        <v>44951</v>
      </c>
      <c r="B61" s="9" t="s">
        <v>56</v>
      </c>
      <c r="C61" s="10" t="s">
        <v>96</v>
      </c>
      <c r="D61" s="12">
        <v>567</v>
      </c>
      <c r="E61" s="4">
        <v>7</v>
      </c>
      <c r="F61" s="12">
        <f>Table7[[#This Row],[Unit Price (₹)]]*Table7[[#This Row],[Quantity]]</f>
        <v>3969</v>
      </c>
      <c r="G61" t="str">
        <f>VLOOKUP(Table7[[#This Row],[Customer Name]],Table6[#All],2,0)</f>
        <v>Gujarat</v>
      </c>
      <c r="H61" t="str">
        <f>VLOOKUP(Table7[[#This Row],[Customer Name]],Table6[#All],3,0)</f>
        <v>West</v>
      </c>
      <c r="I61" t="str">
        <f>TEXT(Table7[[#This Row],[Date]],"mmm")</f>
        <v>Jan</v>
      </c>
      <c r="J61">
        <f>WEEKNUM(Table7[[#This Row],[Date]])</f>
        <v>4</v>
      </c>
    </row>
    <row r="62" spans="1:10" x14ac:dyDescent="0.25">
      <c r="A62" s="8">
        <v>44952</v>
      </c>
      <c r="B62" s="9" t="s">
        <v>58</v>
      </c>
      <c r="C62" s="10" t="s">
        <v>0</v>
      </c>
      <c r="D62" s="12">
        <v>7271.6</v>
      </c>
      <c r="E62" s="4">
        <v>7</v>
      </c>
      <c r="F62" s="12">
        <f>Table7[[#This Row],[Unit Price (₹)]]*Table7[[#This Row],[Quantity]]</f>
        <v>50901.200000000004</v>
      </c>
      <c r="G62" t="str">
        <f>VLOOKUP(Table7[[#This Row],[Customer Name]],Table6[#All],2,0)</f>
        <v>Gujarat</v>
      </c>
      <c r="H62" t="str">
        <f>VLOOKUP(Table7[[#This Row],[Customer Name]],Table6[#All],3,0)</f>
        <v>West</v>
      </c>
      <c r="I62" t="str">
        <f>TEXT(Table7[[#This Row],[Date]],"mmm")</f>
        <v>Jan</v>
      </c>
      <c r="J62">
        <f>WEEKNUM(Table7[[#This Row],[Date]])</f>
        <v>4</v>
      </c>
    </row>
    <row r="63" spans="1:10" x14ac:dyDescent="0.25">
      <c r="A63" s="8">
        <v>44952</v>
      </c>
      <c r="B63" s="9" t="s">
        <v>70</v>
      </c>
      <c r="C63" s="10" t="s">
        <v>112</v>
      </c>
      <c r="D63" s="12">
        <v>5985</v>
      </c>
      <c r="E63" s="4">
        <v>7</v>
      </c>
      <c r="F63" s="12">
        <f>Table7[[#This Row],[Unit Price (₹)]]*Table7[[#This Row],[Quantity]]</f>
        <v>41895</v>
      </c>
      <c r="G63" t="str">
        <f>VLOOKUP(Table7[[#This Row],[Customer Name]],Table6[#All],2,0)</f>
        <v>Kerala</v>
      </c>
      <c r="H63" t="str">
        <f>VLOOKUP(Table7[[#This Row],[Customer Name]],Table6[#All],3,0)</f>
        <v>South</v>
      </c>
      <c r="I63" t="str">
        <f>TEXT(Table7[[#This Row],[Date]],"mmm")</f>
        <v>Jan</v>
      </c>
      <c r="J63">
        <f>WEEKNUM(Table7[[#This Row],[Date]])</f>
        <v>4</v>
      </c>
    </row>
    <row r="64" spans="1:10" x14ac:dyDescent="0.25">
      <c r="A64" s="8">
        <v>44952</v>
      </c>
      <c r="B64" s="9" t="s">
        <v>60</v>
      </c>
      <c r="C64" s="10" t="s">
        <v>4</v>
      </c>
      <c r="D64" s="12">
        <v>11499</v>
      </c>
      <c r="E64" s="4">
        <v>1</v>
      </c>
      <c r="F64" s="12">
        <f>Table7[[#This Row],[Unit Price (₹)]]*Table7[[#This Row],[Quantity]]</f>
        <v>11499</v>
      </c>
      <c r="G64" t="str">
        <f>VLOOKUP(Table7[[#This Row],[Customer Name]],Table6[#All],2,0)</f>
        <v>Karnataka</v>
      </c>
      <c r="H64" t="str">
        <f>VLOOKUP(Table7[[#This Row],[Customer Name]],Table6[#All],3,0)</f>
        <v>West</v>
      </c>
      <c r="I64" t="str">
        <f>TEXT(Table7[[#This Row],[Date]],"mmm")</f>
        <v>Jan</v>
      </c>
      <c r="J64">
        <f>WEEKNUM(Table7[[#This Row],[Date]])</f>
        <v>4</v>
      </c>
    </row>
    <row r="65" spans="1:10" x14ac:dyDescent="0.25">
      <c r="A65" s="8">
        <v>44952</v>
      </c>
      <c r="B65" s="9" t="s">
        <v>56</v>
      </c>
      <c r="C65" s="10" t="s">
        <v>87</v>
      </c>
      <c r="D65" s="12">
        <v>1098.72</v>
      </c>
      <c r="E65" s="4">
        <v>29</v>
      </c>
      <c r="F65" s="12">
        <f>Table7[[#This Row],[Unit Price (₹)]]*Table7[[#This Row],[Quantity]]</f>
        <v>31862.880000000001</v>
      </c>
      <c r="G65" t="str">
        <f>VLOOKUP(Table7[[#This Row],[Customer Name]],Table6[#All],2,0)</f>
        <v>Gujarat</v>
      </c>
      <c r="H65" t="str">
        <f>VLOOKUP(Table7[[#This Row],[Customer Name]],Table6[#All],3,0)</f>
        <v>West</v>
      </c>
      <c r="I65" t="str">
        <f>TEXT(Table7[[#This Row],[Date]],"mmm")</f>
        <v>Jan</v>
      </c>
      <c r="J65">
        <f>WEEKNUM(Table7[[#This Row],[Date]])</f>
        <v>4</v>
      </c>
    </row>
    <row r="66" spans="1:10" x14ac:dyDescent="0.25">
      <c r="A66" s="8">
        <v>44952</v>
      </c>
      <c r="B66" s="9" t="s">
        <v>64</v>
      </c>
      <c r="C66" s="10" t="s">
        <v>109</v>
      </c>
      <c r="D66" s="12">
        <v>574.55999999999995</v>
      </c>
      <c r="E66" s="4">
        <v>9</v>
      </c>
      <c r="F66" s="12">
        <f>Table7[[#This Row],[Unit Price (₹)]]*Table7[[#This Row],[Quantity]]</f>
        <v>5171.0399999999991</v>
      </c>
      <c r="G66" t="str">
        <f>VLOOKUP(Table7[[#This Row],[Customer Name]],Table6[#All],2,0)</f>
        <v>Tamil Nadu</v>
      </c>
      <c r="H66" t="str">
        <f>VLOOKUP(Table7[[#This Row],[Customer Name]],Table6[#All],3,0)</f>
        <v>South</v>
      </c>
      <c r="I66" t="str">
        <f>TEXT(Table7[[#This Row],[Date]],"mmm")</f>
        <v>Jan</v>
      </c>
      <c r="J66">
        <f>WEEKNUM(Table7[[#This Row],[Date]])</f>
        <v>4</v>
      </c>
    </row>
    <row r="67" spans="1:10" x14ac:dyDescent="0.25">
      <c r="A67" s="8">
        <v>44953</v>
      </c>
      <c r="B67" s="9" t="s">
        <v>23</v>
      </c>
      <c r="C67" s="10" t="s">
        <v>2</v>
      </c>
      <c r="D67" s="12">
        <v>10892.7</v>
      </c>
      <c r="E67" s="4">
        <v>37</v>
      </c>
      <c r="F67" s="12">
        <f>Table7[[#This Row],[Unit Price (₹)]]*Table7[[#This Row],[Quantity]]</f>
        <v>403029.9</v>
      </c>
      <c r="G67" t="str">
        <f>VLOOKUP(Table7[[#This Row],[Customer Name]],Table6[#All],2,0)</f>
        <v>Telangana</v>
      </c>
      <c r="H67" t="str">
        <f>VLOOKUP(Table7[[#This Row],[Customer Name]],Table6[#All],3,0)</f>
        <v>South</v>
      </c>
      <c r="I67" t="str">
        <f>TEXT(Table7[[#This Row],[Date]],"mmm")</f>
        <v>Jan</v>
      </c>
      <c r="J67">
        <f>WEEKNUM(Table7[[#This Row],[Date]])</f>
        <v>4</v>
      </c>
    </row>
    <row r="68" spans="1:10" x14ac:dyDescent="0.25">
      <c r="A68" s="8">
        <v>44953</v>
      </c>
      <c r="B68" s="9" t="s">
        <v>74</v>
      </c>
      <c r="C68" s="10" t="s">
        <v>7</v>
      </c>
      <c r="D68" s="12">
        <v>14700</v>
      </c>
      <c r="E68" s="4">
        <v>21</v>
      </c>
      <c r="F68" s="12">
        <f>Table7[[#This Row],[Unit Price (₹)]]*Table7[[#This Row],[Quantity]]</f>
        <v>308700</v>
      </c>
      <c r="G68" t="str">
        <f>VLOOKUP(Table7[[#This Row],[Customer Name]],Table6[#All],2,0)</f>
        <v>Andhra Pradesh</v>
      </c>
      <c r="H68" t="str">
        <f>VLOOKUP(Table7[[#This Row],[Customer Name]],Table6[#All],3,0)</f>
        <v>South</v>
      </c>
      <c r="I68" t="str">
        <f>TEXT(Table7[[#This Row],[Date]],"mmm")</f>
        <v>Jan</v>
      </c>
      <c r="J68">
        <f>WEEKNUM(Table7[[#This Row],[Date]])</f>
        <v>4</v>
      </c>
    </row>
    <row r="69" spans="1:10" x14ac:dyDescent="0.25">
      <c r="A69" s="8">
        <v>44953</v>
      </c>
      <c r="B69" s="9" t="s">
        <v>72</v>
      </c>
      <c r="C69" s="10" t="s">
        <v>97</v>
      </c>
      <c r="D69" s="12">
        <v>822.36</v>
      </c>
      <c r="E69" s="4">
        <v>3</v>
      </c>
      <c r="F69" s="12">
        <f>Table7[[#This Row],[Unit Price (₹)]]*Table7[[#This Row],[Quantity]]</f>
        <v>2467.08</v>
      </c>
      <c r="G69" t="str">
        <f>VLOOKUP(Table7[[#This Row],[Customer Name]],Table6[#All],2,0)</f>
        <v>Telangana</v>
      </c>
      <c r="H69" t="str">
        <f>VLOOKUP(Table7[[#This Row],[Customer Name]],Table6[#All],3,0)</f>
        <v>South</v>
      </c>
      <c r="I69" t="str">
        <f>TEXT(Table7[[#This Row],[Date]],"mmm")</f>
        <v>Jan</v>
      </c>
      <c r="J69">
        <f>WEEKNUM(Table7[[#This Row],[Date]])</f>
        <v>4</v>
      </c>
    </row>
    <row r="70" spans="1:10" x14ac:dyDescent="0.25">
      <c r="A70" s="8">
        <v>44953</v>
      </c>
      <c r="B70" s="9" t="s">
        <v>76</v>
      </c>
      <c r="C70" s="10" t="s">
        <v>102</v>
      </c>
      <c r="D70" s="12">
        <v>806.4</v>
      </c>
      <c r="E70" s="4">
        <v>7</v>
      </c>
      <c r="F70" s="12">
        <f>Table7[[#This Row],[Unit Price (₹)]]*Table7[[#This Row],[Quantity]]</f>
        <v>5644.8</v>
      </c>
      <c r="G70" t="str">
        <f>VLOOKUP(Table7[[#This Row],[Customer Name]],Table6[#All],2,0)</f>
        <v>Karnataka</v>
      </c>
      <c r="H70" t="str">
        <f>VLOOKUP(Table7[[#This Row],[Customer Name]],Table6[#All],3,0)</f>
        <v>South</v>
      </c>
      <c r="I70" t="str">
        <f>TEXT(Table7[[#This Row],[Date]],"mmm")</f>
        <v>Jan</v>
      </c>
      <c r="J70">
        <f>WEEKNUM(Table7[[#This Row],[Date]])</f>
        <v>4</v>
      </c>
    </row>
    <row r="71" spans="1:10" x14ac:dyDescent="0.25">
      <c r="A71" s="8">
        <v>44954</v>
      </c>
      <c r="B71" s="9" t="s">
        <v>54</v>
      </c>
      <c r="C71" s="10" t="s">
        <v>92</v>
      </c>
      <c r="D71" s="12">
        <v>3418.8</v>
      </c>
      <c r="E71" s="4">
        <v>10</v>
      </c>
      <c r="F71" s="12">
        <f>Table7[[#This Row],[Unit Price (₹)]]*Table7[[#This Row],[Quantity]]</f>
        <v>34188</v>
      </c>
      <c r="G71" t="str">
        <f>VLOOKUP(Table7[[#This Row],[Customer Name]],Table6[#All],2,0)</f>
        <v>Andhra Pradesh</v>
      </c>
      <c r="H71" t="str">
        <f>VLOOKUP(Table7[[#This Row],[Customer Name]],Table6[#All],3,0)</f>
        <v>South</v>
      </c>
      <c r="I71" t="str">
        <f>TEXT(Table7[[#This Row],[Date]],"mmm")</f>
        <v>Jan</v>
      </c>
      <c r="J71">
        <f>WEEKNUM(Table7[[#This Row],[Date]])</f>
        <v>4</v>
      </c>
    </row>
    <row r="72" spans="1:10" x14ac:dyDescent="0.25">
      <c r="A72" s="8">
        <v>44954</v>
      </c>
      <c r="B72" s="9" t="s">
        <v>56</v>
      </c>
      <c r="C72" s="10" t="s">
        <v>107</v>
      </c>
      <c r="D72" s="12">
        <v>1164.8</v>
      </c>
      <c r="E72" s="4">
        <v>11</v>
      </c>
      <c r="F72" s="12">
        <f>Table7[[#This Row],[Unit Price (₹)]]*Table7[[#This Row],[Quantity]]</f>
        <v>12812.8</v>
      </c>
      <c r="G72" t="str">
        <f>VLOOKUP(Table7[[#This Row],[Customer Name]],Table6[#All],2,0)</f>
        <v>Gujarat</v>
      </c>
      <c r="H72" t="str">
        <f>VLOOKUP(Table7[[#This Row],[Customer Name]],Table6[#All],3,0)</f>
        <v>West</v>
      </c>
      <c r="I72" t="str">
        <f>TEXT(Table7[[#This Row],[Date]],"mmm")</f>
        <v>Jan</v>
      </c>
      <c r="J72">
        <f>WEEKNUM(Table7[[#This Row],[Date]])</f>
        <v>4</v>
      </c>
    </row>
    <row r="73" spans="1:10" x14ac:dyDescent="0.25">
      <c r="A73" s="8">
        <v>44954</v>
      </c>
      <c r="B73" s="9" t="s">
        <v>55</v>
      </c>
      <c r="C73" s="10" t="s">
        <v>95</v>
      </c>
      <c r="D73" s="12">
        <v>1285.5999999999999</v>
      </c>
      <c r="E73" s="4">
        <v>2</v>
      </c>
      <c r="F73" s="12">
        <f>Table7[[#This Row],[Unit Price (₹)]]*Table7[[#This Row],[Quantity]]</f>
        <v>2571.1999999999998</v>
      </c>
      <c r="G73" t="str">
        <f>VLOOKUP(Table7[[#This Row],[Customer Name]],Table6[#All],2,0)</f>
        <v>Maharashtra</v>
      </c>
      <c r="H73" t="str">
        <f>VLOOKUP(Table7[[#This Row],[Customer Name]],Table6[#All],3,0)</f>
        <v>West</v>
      </c>
      <c r="I73" t="str">
        <f>TEXT(Table7[[#This Row],[Date]],"mmm")</f>
        <v>Jan</v>
      </c>
      <c r="J73">
        <f>WEEKNUM(Table7[[#This Row],[Date]])</f>
        <v>4</v>
      </c>
    </row>
    <row r="74" spans="1:10" x14ac:dyDescent="0.25">
      <c r="A74" s="8">
        <v>44955</v>
      </c>
      <c r="B74" s="9" t="s">
        <v>25</v>
      </c>
      <c r="C74" s="10" t="s">
        <v>92</v>
      </c>
      <c r="D74" s="12">
        <v>3418.8</v>
      </c>
      <c r="E74" s="4">
        <v>10</v>
      </c>
      <c r="F74" s="12">
        <f>Table7[[#This Row],[Unit Price (₹)]]*Table7[[#This Row],[Quantity]]</f>
        <v>34188</v>
      </c>
      <c r="G74" t="str">
        <f>VLOOKUP(Table7[[#This Row],[Customer Name]],Table6[#All],2,0)</f>
        <v>Karnataka</v>
      </c>
      <c r="H74" t="str">
        <f>VLOOKUP(Table7[[#This Row],[Customer Name]],Table6[#All],3,0)</f>
        <v>West</v>
      </c>
      <c r="I74" t="str">
        <f>TEXT(Table7[[#This Row],[Date]],"mmm")</f>
        <v>Jan</v>
      </c>
      <c r="J74">
        <f>WEEKNUM(Table7[[#This Row],[Date]])</f>
        <v>5</v>
      </c>
    </row>
    <row r="75" spans="1:10" x14ac:dyDescent="0.25">
      <c r="A75" s="8">
        <v>44955</v>
      </c>
      <c r="B75" s="9" t="s">
        <v>66</v>
      </c>
      <c r="C75" s="10" t="s">
        <v>5</v>
      </c>
      <c r="D75" s="12">
        <v>10270.4</v>
      </c>
      <c r="E75" s="4">
        <v>21</v>
      </c>
      <c r="F75" s="12">
        <f>Table7[[#This Row],[Unit Price (₹)]]*Table7[[#This Row],[Quantity]]</f>
        <v>215678.4</v>
      </c>
      <c r="G75" t="str">
        <f>VLOOKUP(Table7[[#This Row],[Customer Name]],Table6[#All],2,0)</f>
        <v>Tamil Nadu</v>
      </c>
      <c r="H75" t="str">
        <f>VLOOKUP(Table7[[#This Row],[Customer Name]],Table6[#All],3,0)</f>
        <v>South</v>
      </c>
      <c r="I75" t="str">
        <f>TEXT(Table7[[#This Row],[Date]],"mmm")</f>
        <v>Jan</v>
      </c>
      <c r="J75">
        <f>WEEKNUM(Table7[[#This Row],[Date]])</f>
        <v>5</v>
      </c>
    </row>
    <row r="76" spans="1:10" x14ac:dyDescent="0.25">
      <c r="A76" s="8">
        <v>44955</v>
      </c>
      <c r="B76" s="9" t="s">
        <v>67</v>
      </c>
      <c r="C76" s="10" t="s">
        <v>87</v>
      </c>
      <c r="D76" s="12">
        <v>1098.72</v>
      </c>
      <c r="E76" s="4">
        <v>25</v>
      </c>
      <c r="F76" s="12">
        <f>Table7[[#This Row],[Unit Price (₹)]]*Table7[[#This Row],[Quantity]]</f>
        <v>27468</v>
      </c>
      <c r="G76" t="str">
        <f>VLOOKUP(Table7[[#This Row],[Customer Name]],Table6[#All],2,0)</f>
        <v>Madhya Pradesh</v>
      </c>
      <c r="H76" t="str">
        <f>VLOOKUP(Table7[[#This Row],[Customer Name]],Table6[#All],3,0)</f>
        <v>Central</v>
      </c>
      <c r="I76" t="str">
        <f>TEXT(Table7[[#This Row],[Date]],"mmm")</f>
        <v>Jan</v>
      </c>
      <c r="J76">
        <f>WEEKNUM(Table7[[#This Row],[Date]])</f>
        <v>5</v>
      </c>
    </row>
    <row r="77" spans="1:10" x14ac:dyDescent="0.25">
      <c r="A77" s="8">
        <v>44956</v>
      </c>
      <c r="B77" s="9" t="s">
        <v>68</v>
      </c>
      <c r="C77" s="10" t="s">
        <v>113</v>
      </c>
      <c r="D77" s="12">
        <v>1798.88</v>
      </c>
      <c r="E77" s="4">
        <v>2</v>
      </c>
      <c r="F77" s="12">
        <f>Table7[[#This Row],[Unit Price (₹)]]*Table7[[#This Row],[Quantity]]</f>
        <v>3597.76</v>
      </c>
      <c r="G77" t="str">
        <f>VLOOKUP(Table7[[#This Row],[Customer Name]],Table6[#All],2,0)</f>
        <v>Andhra Pradesh</v>
      </c>
      <c r="H77" t="str">
        <f>VLOOKUP(Table7[[#This Row],[Customer Name]],Table6[#All],3,0)</f>
        <v>South</v>
      </c>
      <c r="I77" t="str">
        <f>TEXT(Table7[[#This Row],[Date]],"mmm")</f>
        <v>Jan</v>
      </c>
      <c r="J77">
        <f>WEEKNUM(Table7[[#This Row],[Date]])</f>
        <v>5</v>
      </c>
    </row>
    <row r="78" spans="1:10" x14ac:dyDescent="0.25">
      <c r="A78" s="8">
        <v>44956</v>
      </c>
      <c r="B78" s="9" t="s">
        <v>51</v>
      </c>
      <c r="C78" s="10" t="s">
        <v>93</v>
      </c>
      <c r="D78" s="12">
        <v>581.55999999999995</v>
      </c>
      <c r="E78" s="4">
        <v>2</v>
      </c>
      <c r="F78" s="12">
        <f>Table7[[#This Row],[Unit Price (₹)]]*Table7[[#This Row],[Quantity]]</f>
        <v>1163.1199999999999</v>
      </c>
      <c r="G78" t="str">
        <f>VLOOKUP(Table7[[#This Row],[Customer Name]],Table6[#All],2,0)</f>
        <v>Maharashtra</v>
      </c>
      <c r="H78" t="str">
        <f>VLOOKUP(Table7[[#This Row],[Customer Name]],Table6[#All],3,0)</f>
        <v>West</v>
      </c>
      <c r="I78" t="str">
        <f>TEXT(Table7[[#This Row],[Date]],"mmm")</f>
        <v>Jan</v>
      </c>
      <c r="J78">
        <f>WEEKNUM(Table7[[#This Row],[Date]])</f>
        <v>5</v>
      </c>
    </row>
    <row r="79" spans="1:10" x14ac:dyDescent="0.25">
      <c r="A79" s="8">
        <v>44957</v>
      </c>
      <c r="B79" s="9" t="s">
        <v>54</v>
      </c>
      <c r="C79" s="10" t="s">
        <v>98</v>
      </c>
      <c r="D79" s="12">
        <v>5665.8</v>
      </c>
      <c r="E79" s="4">
        <v>33</v>
      </c>
      <c r="F79" s="12">
        <f>Table7[[#This Row],[Unit Price (₹)]]*Table7[[#This Row],[Quantity]]</f>
        <v>186971.4</v>
      </c>
      <c r="G79" t="str">
        <f>VLOOKUP(Table7[[#This Row],[Customer Name]],Table6[#All],2,0)</f>
        <v>Andhra Pradesh</v>
      </c>
      <c r="H79" t="str">
        <f>VLOOKUP(Table7[[#This Row],[Customer Name]],Table6[#All],3,0)</f>
        <v>South</v>
      </c>
      <c r="I79" t="str">
        <f>TEXT(Table7[[#This Row],[Date]],"mmm")</f>
        <v>Jan</v>
      </c>
      <c r="J79">
        <f>WEEKNUM(Table7[[#This Row],[Date]])</f>
        <v>5</v>
      </c>
    </row>
    <row r="80" spans="1:10" x14ac:dyDescent="0.25">
      <c r="A80" s="8">
        <v>44957</v>
      </c>
      <c r="B80" s="9" t="s">
        <v>77</v>
      </c>
      <c r="C80" s="10" t="s">
        <v>108</v>
      </c>
      <c r="D80" s="12">
        <v>1046.22</v>
      </c>
      <c r="E80" s="4">
        <v>6</v>
      </c>
      <c r="F80" s="12">
        <f>Table7[[#This Row],[Unit Price (₹)]]*Table7[[#This Row],[Quantity]]</f>
        <v>6277.32</v>
      </c>
      <c r="G80" t="str">
        <f>VLOOKUP(Table7[[#This Row],[Customer Name]],Table6[#All],2,0)</f>
        <v>Kerala</v>
      </c>
      <c r="H80" t="str">
        <f>VLOOKUP(Table7[[#This Row],[Customer Name]],Table6[#All],3,0)</f>
        <v>South</v>
      </c>
      <c r="I80" t="str">
        <f>TEXT(Table7[[#This Row],[Date]],"mmm")</f>
        <v>Jan</v>
      </c>
      <c r="J80">
        <f>WEEKNUM(Table7[[#This Row],[Date]])</f>
        <v>5</v>
      </c>
    </row>
    <row r="81" spans="1:10" x14ac:dyDescent="0.25">
      <c r="A81" s="8">
        <v>44957</v>
      </c>
      <c r="B81" s="9" t="s">
        <v>25</v>
      </c>
      <c r="C81" s="10" t="s">
        <v>113</v>
      </c>
      <c r="D81" s="12">
        <v>1798.88</v>
      </c>
      <c r="E81" s="4">
        <v>20</v>
      </c>
      <c r="F81" s="12">
        <f>Table7[[#This Row],[Unit Price (₹)]]*Table7[[#This Row],[Quantity]]</f>
        <v>35977.600000000006</v>
      </c>
      <c r="G81" t="str">
        <f>VLOOKUP(Table7[[#This Row],[Customer Name]],Table6[#All],2,0)</f>
        <v>Karnataka</v>
      </c>
      <c r="H81" t="str">
        <f>VLOOKUP(Table7[[#This Row],[Customer Name]],Table6[#All],3,0)</f>
        <v>West</v>
      </c>
      <c r="I81" t="str">
        <f>TEXT(Table7[[#This Row],[Date]],"mmm")</f>
        <v>Jan</v>
      </c>
      <c r="J81">
        <f>WEEKNUM(Table7[[#This Row],[Date]])</f>
        <v>5</v>
      </c>
    </row>
    <row r="82" spans="1:10" x14ac:dyDescent="0.25">
      <c r="A82" s="8">
        <v>44957</v>
      </c>
      <c r="B82" s="9" t="s">
        <v>25</v>
      </c>
      <c r="C82" s="10" t="s">
        <v>114</v>
      </c>
      <c r="D82" s="12">
        <v>2044</v>
      </c>
      <c r="E82" s="4">
        <v>3</v>
      </c>
      <c r="F82" s="12">
        <f>Table7[[#This Row],[Unit Price (₹)]]*Table7[[#This Row],[Quantity]]</f>
        <v>6132</v>
      </c>
      <c r="G82" t="str">
        <f>VLOOKUP(Table7[[#This Row],[Customer Name]],Table6[#All],2,0)</f>
        <v>Karnataka</v>
      </c>
      <c r="H82" t="str">
        <f>VLOOKUP(Table7[[#This Row],[Customer Name]],Table6[#All],3,0)</f>
        <v>West</v>
      </c>
      <c r="I82" t="str">
        <f>TEXT(Table7[[#This Row],[Date]],"mmm")</f>
        <v>Jan</v>
      </c>
      <c r="J82">
        <f>WEEKNUM(Table7[[#This Row],[Date]])</f>
        <v>5</v>
      </c>
    </row>
    <row r="83" spans="1:10" x14ac:dyDescent="0.25">
      <c r="A83" s="8">
        <v>44957</v>
      </c>
      <c r="B83" s="9" t="s">
        <v>78</v>
      </c>
      <c r="C83" s="10" t="s">
        <v>115</v>
      </c>
      <c r="D83" s="12">
        <v>1217.1600000000001</v>
      </c>
      <c r="E83" s="4">
        <v>9</v>
      </c>
      <c r="F83" s="12">
        <f>Table7[[#This Row],[Unit Price (₹)]]*Table7[[#This Row],[Quantity]]</f>
        <v>10954.44</v>
      </c>
      <c r="G83" t="str">
        <f>VLOOKUP(Table7[[#This Row],[Customer Name]],Table6[#All],2,0)</f>
        <v>Madhya Pradesh</v>
      </c>
      <c r="H83" t="str">
        <f>VLOOKUP(Table7[[#This Row],[Customer Name]],Table6[#All],3,0)</f>
        <v>Central</v>
      </c>
      <c r="I83" t="str">
        <f>TEXT(Table7[[#This Row],[Date]],"mmm")</f>
        <v>Jan</v>
      </c>
      <c r="J83">
        <f>WEEKNUM(Table7[[#This Row],[Date]])</f>
        <v>5</v>
      </c>
    </row>
    <row r="84" spans="1:10" x14ac:dyDescent="0.25">
      <c r="A84" s="8">
        <v>44958</v>
      </c>
      <c r="B84" s="9" t="s">
        <v>65</v>
      </c>
      <c r="C84" s="10" t="s">
        <v>2</v>
      </c>
      <c r="D84" s="12">
        <v>10892.7</v>
      </c>
      <c r="E84" s="4">
        <v>9</v>
      </c>
      <c r="F84" s="12">
        <f>Table7[[#This Row],[Unit Price (₹)]]*Table7[[#This Row],[Quantity]]</f>
        <v>98034.3</v>
      </c>
      <c r="G84" t="str">
        <f>VLOOKUP(Table7[[#This Row],[Customer Name]],Table6[#All],2,0)</f>
        <v>Tamil Nadu</v>
      </c>
      <c r="H84" t="str">
        <f>VLOOKUP(Table7[[#This Row],[Customer Name]],Table6[#All],3,0)</f>
        <v>South</v>
      </c>
      <c r="I84" t="str">
        <f>TEXT(Table7[[#This Row],[Date]],"mmm")</f>
        <v>Feb</v>
      </c>
      <c r="J84">
        <f>WEEKNUM(Table7[[#This Row],[Date]])</f>
        <v>5</v>
      </c>
    </row>
    <row r="85" spans="1:10" x14ac:dyDescent="0.25">
      <c r="A85" s="8">
        <v>44959</v>
      </c>
      <c r="B85" s="9" t="s">
        <v>51</v>
      </c>
      <c r="C85" s="10" t="s">
        <v>4</v>
      </c>
      <c r="D85" s="12">
        <v>11499</v>
      </c>
      <c r="E85" s="4">
        <v>7</v>
      </c>
      <c r="F85" s="12">
        <f>Table7[[#This Row],[Unit Price (₹)]]*Table7[[#This Row],[Quantity]]</f>
        <v>80493</v>
      </c>
      <c r="G85" t="str">
        <f>VLOOKUP(Table7[[#This Row],[Customer Name]],Table6[#All],2,0)</f>
        <v>Maharashtra</v>
      </c>
      <c r="H85" t="str">
        <f>VLOOKUP(Table7[[#This Row],[Customer Name]],Table6[#All],3,0)</f>
        <v>West</v>
      </c>
      <c r="I85" t="str">
        <f>TEXT(Table7[[#This Row],[Date]],"mmm")</f>
        <v>Feb</v>
      </c>
      <c r="J85">
        <f>WEEKNUM(Table7[[#This Row],[Date]])</f>
        <v>5</v>
      </c>
    </row>
    <row r="86" spans="1:10" x14ac:dyDescent="0.25">
      <c r="A86" s="8">
        <v>44960</v>
      </c>
      <c r="B86" s="9" t="s">
        <v>75</v>
      </c>
      <c r="C86" s="10" t="s">
        <v>5</v>
      </c>
      <c r="D86" s="12">
        <v>10270.4</v>
      </c>
      <c r="E86" s="4">
        <v>8</v>
      </c>
      <c r="F86" s="12">
        <f>Table7[[#This Row],[Unit Price (₹)]]*Table7[[#This Row],[Quantity]]</f>
        <v>82163.199999999997</v>
      </c>
      <c r="G86" t="str">
        <f>VLOOKUP(Table7[[#This Row],[Customer Name]],Table6[#All],2,0)</f>
        <v>Maharashtra</v>
      </c>
      <c r="H86" t="str">
        <f>VLOOKUP(Table7[[#This Row],[Customer Name]],Table6[#All],3,0)</f>
        <v>West</v>
      </c>
      <c r="I86" t="str">
        <f>TEXT(Table7[[#This Row],[Date]],"mmm")</f>
        <v>Feb</v>
      </c>
      <c r="J86">
        <f>WEEKNUM(Table7[[#This Row],[Date]])</f>
        <v>5</v>
      </c>
    </row>
    <row r="87" spans="1:10" x14ac:dyDescent="0.25">
      <c r="A87" s="8">
        <v>44960</v>
      </c>
      <c r="B87" s="9" t="s">
        <v>50</v>
      </c>
      <c r="C87" s="10" t="s">
        <v>107</v>
      </c>
      <c r="D87" s="12">
        <v>1164.8</v>
      </c>
      <c r="E87" s="4">
        <v>13</v>
      </c>
      <c r="F87" s="12">
        <f>Table7[[#This Row],[Unit Price (₹)]]*Table7[[#This Row],[Quantity]]</f>
        <v>15142.4</v>
      </c>
      <c r="G87" t="str">
        <f>VLOOKUP(Table7[[#This Row],[Customer Name]],Table6[#All],2,0)</f>
        <v>Maharashtra</v>
      </c>
      <c r="H87" t="str">
        <f>VLOOKUP(Table7[[#This Row],[Customer Name]],Table6[#All],3,0)</f>
        <v>West</v>
      </c>
      <c r="I87" t="str">
        <f>TEXT(Table7[[#This Row],[Date]],"mmm")</f>
        <v>Feb</v>
      </c>
      <c r="J87">
        <f>WEEKNUM(Table7[[#This Row],[Date]])</f>
        <v>5</v>
      </c>
    </row>
    <row r="88" spans="1:10" x14ac:dyDescent="0.25">
      <c r="A88" s="8">
        <v>44960</v>
      </c>
      <c r="B88" s="9" t="s">
        <v>25</v>
      </c>
      <c r="C88" s="10" t="s">
        <v>7</v>
      </c>
      <c r="D88" s="12">
        <v>14700</v>
      </c>
      <c r="E88" s="4">
        <v>39</v>
      </c>
      <c r="F88" s="12">
        <f>Table7[[#This Row],[Unit Price (₹)]]*Table7[[#This Row],[Quantity]]</f>
        <v>573300</v>
      </c>
      <c r="G88" t="str">
        <f>VLOOKUP(Table7[[#This Row],[Customer Name]],Table6[#All],2,0)</f>
        <v>Karnataka</v>
      </c>
      <c r="H88" t="str">
        <f>VLOOKUP(Table7[[#This Row],[Customer Name]],Table6[#All],3,0)</f>
        <v>West</v>
      </c>
      <c r="I88" t="str">
        <f>TEXT(Table7[[#This Row],[Date]],"mmm")</f>
        <v>Feb</v>
      </c>
      <c r="J88">
        <f>WEEKNUM(Table7[[#This Row],[Date]])</f>
        <v>5</v>
      </c>
    </row>
    <row r="89" spans="1:10" x14ac:dyDescent="0.25">
      <c r="A89" s="8">
        <v>44960</v>
      </c>
      <c r="B89" s="9" t="s">
        <v>56</v>
      </c>
      <c r="C89" s="10" t="s">
        <v>9</v>
      </c>
      <c r="D89" s="12">
        <v>10462.200000000001</v>
      </c>
      <c r="E89" s="4">
        <v>2</v>
      </c>
      <c r="F89" s="12">
        <f>Table7[[#This Row],[Unit Price (₹)]]*Table7[[#This Row],[Quantity]]</f>
        <v>20924.400000000001</v>
      </c>
      <c r="G89" t="str">
        <f>VLOOKUP(Table7[[#This Row],[Customer Name]],Table6[#All],2,0)</f>
        <v>Gujarat</v>
      </c>
      <c r="H89" t="str">
        <f>VLOOKUP(Table7[[#This Row],[Customer Name]],Table6[#All],3,0)</f>
        <v>West</v>
      </c>
      <c r="I89" t="str">
        <f>TEXT(Table7[[#This Row],[Date]],"mmm")</f>
        <v>Feb</v>
      </c>
      <c r="J89">
        <f>WEEKNUM(Table7[[#This Row],[Date]])</f>
        <v>5</v>
      </c>
    </row>
    <row r="90" spans="1:10" x14ac:dyDescent="0.25">
      <c r="A90" s="8">
        <v>44960</v>
      </c>
      <c r="B90" s="9" t="s">
        <v>74</v>
      </c>
      <c r="C90" s="10" t="s">
        <v>91</v>
      </c>
      <c r="D90" s="12">
        <v>559.44000000000005</v>
      </c>
      <c r="E90" s="4">
        <v>27</v>
      </c>
      <c r="F90" s="12">
        <f>Table7[[#This Row],[Unit Price (₹)]]*Table7[[#This Row],[Quantity]]</f>
        <v>15104.880000000001</v>
      </c>
      <c r="G90" t="str">
        <f>VLOOKUP(Table7[[#This Row],[Customer Name]],Table6[#All],2,0)</f>
        <v>Andhra Pradesh</v>
      </c>
      <c r="H90" t="str">
        <f>VLOOKUP(Table7[[#This Row],[Customer Name]],Table6[#All],3,0)</f>
        <v>South</v>
      </c>
      <c r="I90" t="str">
        <f>TEXT(Table7[[#This Row],[Date]],"mmm")</f>
        <v>Feb</v>
      </c>
      <c r="J90">
        <f>WEEKNUM(Table7[[#This Row],[Date]])</f>
        <v>5</v>
      </c>
    </row>
    <row r="91" spans="1:10" x14ac:dyDescent="0.25">
      <c r="A91" s="8">
        <v>44961</v>
      </c>
      <c r="B91" s="9" t="s">
        <v>63</v>
      </c>
      <c r="C91" s="10" t="s">
        <v>5</v>
      </c>
      <c r="D91" s="12">
        <v>10270.4</v>
      </c>
      <c r="E91" s="4">
        <v>26</v>
      </c>
      <c r="F91" s="12">
        <f>Table7[[#This Row],[Unit Price (₹)]]*Table7[[#This Row],[Quantity]]</f>
        <v>267030.39999999997</v>
      </c>
      <c r="G91" t="str">
        <f>VLOOKUP(Table7[[#This Row],[Customer Name]],Table6[#All],2,0)</f>
        <v>Gujarat</v>
      </c>
      <c r="H91" t="str">
        <f>VLOOKUP(Table7[[#This Row],[Customer Name]],Table6[#All],3,0)</f>
        <v>West</v>
      </c>
      <c r="I91" t="str">
        <f>TEXT(Table7[[#This Row],[Date]],"mmm")</f>
        <v>Feb</v>
      </c>
      <c r="J91">
        <f>WEEKNUM(Table7[[#This Row],[Date]])</f>
        <v>5</v>
      </c>
    </row>
    <row r="92" spans="1:10" x14ac:dyDescent="0.25">
      <c r="A92" s="8">
        <v>44961</v>
      </c>
      <c r="B92" s="9" t="s">
        <v>75</v>
      </c>
      <c r="C92" s="10" t="s">
        <v>100</v>
      </c>
      <c r="D92" s="12">
        <v>934.11</v>
      </c>
      <c r="E92" s="4">
        <v>3</v>
      </c>
      <c r="F92" s="12">
        <f>Table7[[#This Row],[Unit Price (₹)]]*Table7[[#This Row],[Quantity]]</f>
        <v>2802.33</v>
      </c>
      <c r="G92" t="str">
        <f>VLOOKUP(Table7[[#This Row],[Customer Name]],Table6[#All],2,0)</f>
        <v>Maharashtra</v>
      </c>
      <c r="H92" t="str">
        <f>VLOOKUP(Table7[[#This Row],[Customer Name]],Table6[#All],3,0)</f>
        <v>West</v>
      </c>
      <c r="I92" t="str">
        <f>TEXT(Table7[[#This Row],[Date]],"mmm")</f>
        <v>Feb</v>
      </c>
      <c r="J92">
        <f>WEEKNUM(Table7[[#This Row],[Date]])</f>
        <v>5</v>
      </c>
    </row>
    <row r="93" spans="1:10" x14ac:dyDescent="0.25">
      <c r="A93" s="8">
        <v>44961</v>
      </c>
      <c r="B93" s="9" t="s">
        <v>74</v>
      </c>
      <c r="C93" s="10" t="s">
        <v>105</v>
      </c>
      <c r="D93" s="12">
        <v>600.32000000000005</v>
      </c>
      <c r="E93" s="4">
        <v>4</v>
      </c>
      <c r="F93" s="12">
        <f>Table7[[#This Row],[Unit Price (₹)]]*Table7[[#This Row],[Quantity]]</f>
        <v>2401.2800000000002</v>
      </c>
      <c r="G93" t="str">
        <f>VLOOKUP(Table7[[#This Row],[Customer Name]],Table6[#All],2,0)</f>
        <v>Andhra Pradesh</v>
      </c>
      <c r="H93" t="str">
        <f>VLOOKUP(Table7[[#This Row],[Customer Name]],Table6[#All],3,0)</f>
        <v>South</v>
      </c>
      <c r="I93" t="str">
        <f>TEXT(Table7[[#This Row],[Date]],"mmm")</f>
        <v>Feb</v>
      </c>
      <c r="J93">
        <f>WEEKNUM(Table7[[#This Row],[Date]])</f>
        <v>5</v>
      </c>
    </row>
    <row r="94" spans="1:10" x14ac:dyDescent="0.25">
      <c r="A94" s="8">
        <v>44961</v>
      </c>
      <c r="B94" s="9" t="s">
        <v>66</v>
      </c>
      <c r="C94" s="10" t="s">
        <v>109</v>
      </c>
      <c r="D94" s="12">
        <v>574.55999999999995</v>
      </c>
      <c r="E94" s="4">
        <v>39</v>
      </c>
      <c r="F94" s="12">
        <f>Table7[[#This Row],[Unit Price (₹)]]*Table7[[#This Row],[Quantity]]</f>
        <v>22407.839999999997</v>
      </c>
      <c r="G94" t="str">
        <f>VLOOKUP(Table7[[#This Row],[Customer Name]],Table6[#All],2,0)</f>
        <v>Tamil Nadu</v>
      </c>
      <c r="H94" t="str">
        <f>VLOOKUP(Table7[[#This Row],[Customer Name]],Table6[#All],3,0)</f>
        <v>South</v>
      </c>
      <c r="I94" t="str">
        <f>TEXT(Table7[[#This Row],[Date]],"mmm")</f>
        <v>Feb</v>
      </c>
      <c r="J94">
        <f>WEEKNUM(Table7[[#This Row],[Date]])</f>
        <v>5</v>
      </c>
    </row>
    <row r="95" spans="1:10" x14ac:dyDescent="0.25">
      <c r="A95" s="8">
        <v>44962</v>
      </c>
      <c r="B95" s="9" t="s">
        <v>65</v>
      </c>
      <c r="C95" s="10" t="s">
        <v>98</v>
      </c>
      <c r="D95" s="12">
        <v>5665.8</v>
      </c>
      <c r="E95" s="4">
        <v>24</v>
      </c>
      <c r="F95" s="12">
        <f>Table7[[#This Row],[Unit Price (₹)]]*Table7[[#This Row],[Quantity]]</f>
        <v>135979.20000000001</v>
      </c>
      <c r="G95" t="str">
        <f>VLOOKUP(Table7[[#This Row],[Customer Name]],Table6[#All],2,0)</f>
        <v>Tamil Nadu</v>
      </c>
      <c r="H95" t="str">
        <f>VLOOKUP(Table7[[#This Row],[Customer Name]],Table6[#All],3,0)</f>
        <v>South</v>
      </c>
      <c r="I95" t="str">
        <f>TEXT(Table7[[#This Row],[Date]],"mmm")</f>
        <v>Feb</v>
      </c>
      <c r="J95">
        <f>WEEKNUM(Table7[[#This Row],[Date]])</f>
        <v>6</v>
      </c>
    </row>
    <row r="96" spans="1:10" x14ac:dyDescent="0.25">
      <c r="A96" s="8">
        <v>44962</v>
      </c>
      <c r="B96" s="9" t="s">
        <v>69</v>
      </c>
      <c r="C96" s="10" t="s">
        <v>2</v>
      </c>
      <c r="D96" s="12">
        <v>10892.7</v>
      </c>
      <c r="E96" s="4">
        <v>1</v>
      </c>
      <c r="F96" s="12">
        <f>Table7[[#This Row],[Unit Price (₹)]]*Table7[[#This Row],[Quantity]]</f>
        <v>10892.7</v>
      </c>
      <c r="G96" t="str">
        <f>VLOOKUP(Table7[[#This Row],[Customer Name]],Table6[#All],2,0)</f>
        <v>Kerala</v>
      </c>
      <c r="H96" t="str">
        <f>VLOOKUP(Table7[[#This Row],[Customer Name]],Table6[#All],3,0)</f>
        <v>South</v>
      </c>
      <c r="I96" t="str">
        <f>TEXT(Table7[[#This Row],[Date]],"mmm")</f>
        <v>Feb</v>
      </c>
      <c r="J96">
        <f>WEEKNUM(Table7[[#This Row],[Date]])</f>
        <v>6</v>
      </c>
    </row>
    <row r="97" spans="1:10" x14ac:dyDescent="0.25">
      <c r="A97" s="8">
        <v>44962</v>
      </c>
      <c r="B97" s="9" t="s">
        <v>77</v>
      </c>
      <c r="C97" s="10" t="s">
        <v>116</v>
      </c>
      <c r="D97" s="12">
        <v>3444.7</v>
      </c>
      <c r="E97" s="4">
        <v>6</v>
      </c>
      <c r="F97" s="12">
        <f>Table7[[#This Row],[Unit Price (₹)]]*Table7[[#This Row],[Quantity]]</f>
        <v>20668.199999999997</v>
      </c>
      <c r="G97" t="str">
        <f>VLOOKUP(Table7[[#This Row],[Customer Name]],Table6[#All],2,0)</f>
        <v>Kerala</v>
      </c>
      <c r="H97" t="str">
        <f>VLOOKUP(Table7[[#This Row],[Customer Name]],Table6[#All],3,0)</f>
        <v>South</v>
      </c>
      <c r="I97" t="str">
        <f>TEXT(Table7[[#This Row],[Date]],"mmm")</f>
        <v>Feb</v>
      </c>
      <c r="J97">
        <f>WEEKNUM(Table7[[#This Row],[Date]])</f>
        <v>6</v>
      </c>
    </row>
    <row r="98" spans="1:10" x14ac:dyDescent="0.25">
      <c r="A98" s="8">
        <v>44962</v>
      </c>
      <c r="B98" s="9" t="s">
        <v>62</v>
      </c>
      <c r="C98" s="10" t="s">
        <v>117</v>
      </c>
      <c r="D98" s="12">
        <v>927.85</v>
      </c>
      <c r="E98" s="4">
        <v>38</v>
      </c>
      <c r="F98" s="12">
        <f>Table7[[#This Row],[Unit Price (₹)]]*Table7[[#This Row],[Quantity]]</f>
        <v>35258.300000000003</v>
      </c>
      <c r="G98" t="str">
        <f>VLOOKUP(Table7[[#This Row],[Customer Name]],Table6[#All],2,0)</f>
        <v>Tamil Nadu</v>
      </c>
      <c r="H98" t="str">
        <f>VLOOKUP(Table7[[#This Row],[Customer Name]],Table6[#All],3,0)</f>
        <v>South</v>
      </c>
      <c r="I98" t="str">
        <f>TEXT(Table7[[#This Row],[Date]],"mmm")</f>
        <v>Feb</v>
      </c>
      <c r="J98">
        <f>WEEKNUM(Table7[[#This Row],[Date]])</f>
        <v>6</v>
      </c>
    </row>
    <row r="99" spans="1:10" x14ac:dyDescent="0.25">
      <c r="A99" s="8">
        <v>44962</v>
      </c>
      <c r="B99" s="9" t="s">
        <v>23</v>
      </c>
      <c r="C99" s="10" t="s">
        <v>93</v>
      </c>
      <c r="D99" s="12">
        <v>581.55999999999995</v>
      </c>
      <c r="E99" s="4">
        <v>7</v>
      </c>
      <c r="F99" s="12">
        <f>Table7[[#This Row],[Unit Price (₹)]]*Table7[[#This Row],[Quantity]]</f>
        <v>4070.9199999999996</v>
      </c>
      <c r="G99" t="str">
        <f>VLOOKUP(Table7[[#This Row],[Customer Name]],Table6[#All],2,0)</f>
        <v>Telangana</v>
      </c>
      <c r="H99" t="str">
        <f>VLOOKUP(Table7[[#This Row],[Customer Name]],Table6[#All],3,0)</f>
        <v>South</v>
      </c>
      <c r="I99" t="str">
        <f>TEXT(Table7[[#This Row],[Date]],"mmm")</f>
        <v>Feb</v>
      </c>
      <c r="J99">
        <f>WEEKNUM(Table7[[#This Row],[Date]])</f>
        <v>6</v>
      </c>
    </row>
    <row r="100" spans="1:10" x14ac:dyDescent="0.25">
      <c r="A100" s="8">
        <v>44962</v>
      </c>
      <c r="B100" s="9" t="s">
        <v>59</v>
      </c>
      <c r="C100" s="10" t="s">
        <v>93</v>
      </c>
      <c r="D100" s="12">
        <v>581.55999999999995</v>
      </c>
      <c r="E100" s="4">
        <v>9</v>
      </c>
      <c r="F100" s="12">
        <f>Table7[[#This Row],[Unit Price (₹)]]*Table7[[#This Row],[Quantity]]</f>
        <v>5234.0399999999991</v>
      </c>
      <c r="G100" t="str">
        <f>VLOOKUP(Table7[[#This Row],[Customer Name]],Table6[#All],2,0)</f>
        <v>Telangana</v>
      </c>
      <c r="H100" t="str">
        <f>VLOOKUP(Table7[[#This Row],[Customer Name]],Table6[#All],3,0)</f>
        <v>South</v>
      </c>
      <c r="I100" t="str">
        <f>TEXT(Table7[[#This Row],[Date]],"mmm")</f>
        <v>Feb</v>
      </c>
      <c r="J100">
        <f>WEEKNUM(Table7[[#This Row],[Date]])</f>
        <v>6</v>
      </c>
    </row>
    <row r="101" spans="1:10" x14ac:dyDescent="0.25">
      <c r="A101" s="8">
        <v>44963</v>
      </c>
      <c r="B101" s="9" t="s">
        <v>78</v>
      </c>
      <c r="C101" s="10" t="s">
        <v>1</v>
      </c>
      <c r="D101" s="12">
        <v>9996</v>
      </c>
      <c r="E101" s="4">
        <v>6</v>
      </c>
      <c r="F101" s="12">
        <f>Table7[[#This Row],[Unit Price (₹)]]*Table7[[#This Row],[Quantity]]</f>
        <v>59976</v>
      </c>
      <c r="G101" t="str">
        <f>VLOOKUP(Table7[[#This Row],[Customer Name]],Table6[#All],2,0)</f>
        <v>Madhya Pradesh</v>
      </c>
      <c r="H101" t="str">
        <f>VLOOKUP(Table7[[#This Row],[Customer Name]],Table6[#All],3,0)</f>
        <v>Central</v>
      </c>
      <c r="I101" t="str">
        <f>TEXT(Table7[[#This Row],[Date]],"mmm")</f>
        <v>Feb</v>
      </c>
      <c r="J101">
        <f>WEEKNUM(Table7[[#This Row],[Date]])</f>
        <v>6</v>
      </c>
    </row>
    <row r="102" spans="1:10" x14ac:dyDescent="0.25">
      <c r="A102" s="8">
        <v>44963</v>
      </c>
      <c r="B102" s="9" t="s">
        <v>56</v>
      </c>
      <c r="C102" s="10" t="s">
        <v>118</v>
      </c>
      <c r="D102" s="12">
        <v>550.20000000000005</v>
      </c>
      <c r="E102" s="4">
        <v>30</v>
      </c>
      <c r="F102" s="12">
        <f>Table7[[#This Row],[Unit Price (₹)]]*Table7[[#This Row],[Quantity]]</f>
        <v>16506</v>
      </c>
      <c r="G102" t="str">
        <f>VLOOKUP(Table7[[#This Row],[Customer Name]],Table6[#All],2,0)</f>
        <v>Gujarat</v>
      </c>
      <c r="H102" t="str">
        <f>VLOOKUP(Table7[[#This Row],[Customer Name]],Table6[#All],3,0)</f>
        <v>West</v>
      </c>
      <c r="I102" t="str">
        <f>TEXT(Table7[[#This Row],[Date]],"mmm")</f>
        <v>Feb</v>
      </c>
      <c r="J102">
        <f>WEEKNUM(Table7[[#This Row],[Date]])</f>
        <v>6</v>
      </c>
    </row>
    <row r="103" spans="1:10" x14ac:dyDescent="0.25">
      <c r="A103" s="8">
        <v>44963</v>
      </c>
      <c r="B103" s="9" t="s">
        <v>50</v>
      </c>
      <c r="C103" s="10" t="s">
        <v>96</v>
      </c>
      <c r="D103" s="12">
        <v>567</v>
      </c>
      <c r="E103" s="4">
        <v>1</v>
      </c>
      <c r="F103" s="12">
        <f>Table7[[#This Row],[Unit Price (₹)]]*Table7[[#This Row],[Quantity]]</f>
        <v>567</v>
      </c>
      <c r="G103" t="str">
        <f>VLOOKUP(Table7[[#This Row],[Customer Name]],Table6[#All],2,0)</f>
        <v>Maharashtra</v>
      </c>
      <c r="H103" t="str">
        <f>VLOOKUP(Table7[[#This Row],[Customer Name]],Table6[#All],3,0)</f>
        <v>West</v>
      </c>
      <c r="I103" t="str">
        <f>TEXT(Table7[[#This Row],[Date]],"mmm")</f>
        <v>Feb</v>
      </c>
      <c r="J103">
        <f>WEEKNUM(Table7[[#This Row],[Date]])</f>
        <v>6</v>
      </c>
    </row>
    <row r="104" spans="1:10" x14ac:dyDescent="0.25">
      <c r="A104" s="8">
        <v>44964</v>
      </c>
      <c r="B104" s="9" t="s">
        <v>74</v>
      </c>
      <c r="C104" s="10" t="s">
        <v>107</v>
      </c>
      <c r="D104" s="12">
        <v>1164.8</v>
      </c>
      <c r="E104" s="4">
        <v>5</v>
      </c>
      <c r="F104" s="12">
        <f>Table7[[#This Row],[Unit Price (₹)]]*Table7[[#This Row],[Quantity]]</f>
        <v>5824</v>
      </c>
      <c r="G104" t="str">
        <f>VLOOKUP(Table7[[#This Row],[Customer Name]],Table6[#All],2,0)</f>
        <v>Andhra Pradesh</v>
      </c>
      <c r="H104" t="str">
        <f>VLOOKUP(Table7[[#This Row],[Customer Name]],Table6[#All],3,0)</f>
        <v>South</v>
      </c>
      <c r="I104" t="str">
        <f>TEXT(Table7[[#This Row],[Date]],"mmm")</f>
        <v>Feb</v>
      </c>
      <c r="J104">
        <f>WEEKNUM(Table7[[#This Row],[Date]])</f>
        <v>6</v>
      </c>
    </row>
    <row r="105" spans="1:10" x14ac:dyDescent="0.25">
      <c r="A105" s="8">
        <v>44964</v>
      </c>
      <c r="B105" s="9" t="s">
        <v>72</v>
      </c>
      <c r="C105" s="10" t="s">
        <v>96</v>
      </c>
      <c r="D105" s="12">
        <v>567</v>
      </c>
      <c r="E105" s="4">
        <v>29</v>
      </c>
      <c r="F105" s="12">
        <f>Table7[[#This Row],[Unit Price (₹)]]*Table7[[#This Row],[Quantity]]</f>
        <v>16443</v>
      </c>
      <c r="G105" t="str">
        <f>VLOOKUP(Table7[[#This Row],[Customer Name]],Table6[#All],2,0)</f>
        <v>Telangana</v>
      </c>
      <c r="H105" t="str">
        <f>VLOOKUP(Table7[[#This Row],[Customer Name]],Table6[#All],3,0)</f>
        <v>South</v>
      </c>
      <c r="I105" t="str">
        <f>TEXT(Table7[[#This Row],[Date]],"mmm")</f>
        <v>Feb</v>
      </c>
      <c r="J105">
        <f>WEEKNUM(Table7[[#This Row],[Date]])</f>
        <v>6</v>
      </c>
    </row>
    <row r="106" spans="1:10" x14ac:dyDescent="0.25">
      <c r="A106" s="8">
        <v>44965</v>
      </c>
      <c r="B106" s="9" t="s">
        <v>55</v>
      </c>
      <c r="C106" s="10" t="s">
        <v>92</v>
      </c>
      <c r="D106" s="12">
        <v>3418.8</v>
      </c>
      <c r="E106" s="4">
        <v>3</v>
      </c>
      <c r="F106" s="12">
        <f>Table7[[#This Row],[Unit Price (₹)]]*Table7[[#This Row],[Quantity]]</f>
        <v>10256.400000000001</v>
      </c>
      <c r="G106" t="str">
        <f>VLOOKUP(Table7[[#This Row],[Customer Name]],Table6[#All],2,0)</f>
        <v>Maharashtra</v>
      </c>
      <c r="H106" t="str">
        <f>VLOOKUP(Table7[[#This Row],[Customer Name]],Table6[#All],3,0)</f>
        <v>West</v>
      </c>
      <c r="I106" t="str">
        <f>TEXT(Table7[[#This Row],[Date]],"mmm")</f>
        <v>Feb</v>
      </c>
      <c r="J106">
        <f>WEEKNUM(Table7[[#This Row],[Date]])</f>
        <v>6</v>
      </c>
    </row>
    <row r="107" spans="1:10" x14ac:dyDescent="0.25">
      <c r="A107" s="8">
        <v>44965</v>
      </c>
      <c r="B107" s="9" t="s">
        <v>62</v>
      </c>
      <c r="C107" s="10" t="s">
        <v>2</v>
      </c>
      <c r="D107" s="12">
        <v>10892.7</v>
      </c>
      <c r="E107" s="4">
        <v>11</v>
      </c>
      <c r="F107" s="12">
        <f>Table7[[#This Row],[Unit Price (₹)]]*Table7[[#This Row],[Quantity]]</f>
        <v>119819.70000000001</v>
      </c>
      <c r="G107" t="str">
        <f>VLOOKUP(Table7[[#This Row],[Customer Name]],Table6[#All],2,0)</f>
        <v>Tamil Nadu</v>
      </c>
      <c r="H107" t="str">
        <f>VLOOKUP(Table7[[#This Row],[Customer Name]],Table6[#All],3,0)</f>
        <v>South</v>
      </c>
      <c r="I107" t="str">
        <f>TEXT(Table7[[#This Row],[Date]],"mmm")</f>
        <v>Feb</v>
      </c>
      <c r="J107">
        <f>WEEKNUM(Table7[[#This Row],[Date]])</f>
        <v>6</v>
      </c>
    </row>
    <row r="108" spans="1:10" x14ac:dyDescent="0.25">
      <c r="A108" s="8">
        <v>44965</v>
      </c>
      <c r="B108" s="9" t="s">
        <v>64</v>
      </c>
      <c r="C108" s="10" t="s">
        <v>111</v>
      </c>
      <c r="D108" s="12">
        <v>2602.39</v>
      </c>
      <c r="E108" s="4">
        <v>12</v>
      </c>
      <c r="F108" s="12">
        <f>Table7[[#This Row],[Unit Price (₹)]]*Table7[[#This Row],[Quantity]]</f>
        <v>31228.68</v>
      </c>
      <c r="G108" t="str">
        <f>VLOOKUP(Table7[[#This Row],[Customer Name]],Table6[#All],2,0)</f>
        <v>Tamil Nadu</v>
      </c>
      <c r="H108" t="str">
        <f>VLOOKUP(Table7[[#This Row],[Customer Name]],Table6[#All],3,0)</f>
        <v>South</v>
      </c>
      <c r="I108" t="str">
        <f>TEXT(Table7[[#This Row],[Date]],"mmm")</f>
        <v>Feb</v>
      </c>
      <c r="J108">
        <f>WEEKNUM(Table7[[#This Row],[Date]])</f>
        <v>6</v>
      </c>
    </row>
    <row r="109" spans="1:10" x14ac:dyDescent="0.25">
      <c r="A109" s="8">
        <v>44965</v>
      </c>
      <c r="B109" s="9" t="s">
        <v>64</v>
      </c>
      <c r="C109" s="10" t="s">
        <v>102</v>
      </c>
      <c r="D109" s="12">
        <v>806.4</v>
      </c>
      <c r="E109" s="4">
        <v>39</v>
      </c>
      <c r="F109" s="12">
        <f>Table7[[#This Row],[Unit Price (₹)]]*Table7[[#This Row],[Quantity]]</f>
        <v>31449.599999999999</v>
      </c>
      <c r="G109" t="str">
        <f>VLOOKUP(Table7[[#This Row],[Customer Name]],Table6[#All],2,0)</f>
        <v>Tamil Nadu</v>
      </c>
      <c r="H109" t="str">
        <f>VLOOKUP(Table7[[#This Row],[Customer Name]],Table6[#All],3,0)</f>
        <v>South</v>
      </c>
      <c r="I109" t="str">
        <f>TEXT(Table7[[#This Row],[Date]],"mmm")</f>
        <v>Feb</v>
      </c>
      <c r="J109">
        <f>WEEKNUM(Table7[[#This Row],[Date]])</f>
        <v>6</v>
      </c>
    </row>
    <row r="110" spans="1:10" x14ac:dyDescent="0.25">
      <c r="A110" s="8">
        <v>44966</v>
      </c>
      <c r="B110" s="9" t="s">
        <v>23</v>
      </c>
      <c r="C110" s="10" t="s">
        <v>8</v>
      </c>
      <c r="D110" s="12">
        <v>11377.8</v>
      </c>
      <c r="E110" s="4">
        <v>32</v>
      </c>
      <c r="F110" s="12">
        <f>Table7[[#This Row],[Unit Price (₹)]]*Table7[[#This Row],[Quantity]]</f>
        <v>364089.59999999998</v>
      </c>
      <c r="G110" t="str">
        <f>VLOOKUP(Table7[[#This Row],[Customer Name]],Table6[#All],2,0)</f>
        <v>Telangana</v>
      </c>
      <c r="H110" t="str">
        <f>VLOOKUP(Table7[[#This Row],[Customer Name]],Table6[#All],3,0)</f>
        <v>South</v>
      </c>
      <c r="I110" t="str">
        <f>TEXT(Table7[[#This Row],[Date]],"mmm")</f>
        <v>Feb</v>
      </c>
      <c r="J110">
        <f>WEEKNUM(Table7[[#This Row],[Date]])</f>
        <v>6</v>
      </c>
    </row>
    <row r="111" spans="1:10" x14ac:dyDescent="0.25">
      <c r="A111" s="8">
        <v>44966</v>
      </c>
      <c r="B111" s="9" t="s">
        <v>77</v>
      </c>
      <c r="C111" s="10" t="s">
        <v>97</v>
      </c>
      <c r="D111" s="12">
        <v>822.36</v>
      </c>
      <c r="E111" s="4">
        <v>14</v>
      </c>
      <c r="F111" s="12">
        <f>Table7[[#This Row],[Unit Price (₹)]]*Table7[[#This Row],[Quantity]]</f>
        <v>11513.04</v>
      </c>
      <c r="G111" t="str">
        <f>VLOOKUP(Table7[[#This Row],[Customer Name]],Table6[#All],2,0)</f>
        <v>Kerala</v>
      </c>
      <c r="H111" t="str">
        <f>VLOOKUP(Table7[[#This Row],[Customer Name]],Table6[#All],3,0)</f>
        <v>South</v>
      </c>
      <c r="I111" t="str">
        <f>TEXT(Table7[[#This Row],[Date]],"mmm")</f>
        <v>Feb</v>
      </c>
      <c r="J111">
        <f>WEEKNUM(Table7[[#This Row],[Date]])</f>
        <v>6</v>
      </c>
    </row>
    <row r="112" spans="1:10" x14ac:dyDescent="0.25">
      <c r="A112" s="8">
        <v>44966</v>
      </c>
      <c r="B112" s="9" t="s">
        <v>23</v>
      </c>
      <c r="C112" s="10" t="s">
        <v>103</v>
      </c>
      <c r="D112" s="12">
        <v>934.1</v>
      </c>
      <c r="E112" s="4">
        <v>14</v>
      </c>
      <c r="F112" s="12">
        <f>Table7[[#This Row],[Unit Price (₹)]]*Table7[[#This Row],[Quantity]]</f>
        <v>13077.4</v>
      </c>
      <c r="G112" t="str">
        <f>VLOOKUP(Table7[[#This Row],[Customer Name]],Table6[#All],2,0)</f>
        <v>Telangana</v>
      </c>
      <c r="H112" t="str">
        <f>VLOOKUP(Table7[[#This Row],[Customer Name]],Table6[#All],3,0)</f>
        <v>South</v>
      </c>
      <c r="I112" t="str">
        <f>TEXT(Table7[[#This Row],[Date]],"mmm")</f>
        <v>Feb</v>
      </c>
      <c r="J112">
        <f>WEEKNUM(Table7[[#This Row],[Date]])</f>
        <v>6</v>
      </c>
    </row>
    <row r="113" spans="1:10" x14ac:dyDescent="0.25">
      <c r="A113" s="8">
        <v>44967</v>
      </c>
      <c r="B113" s="9" t="s">
        <v>67</v>
      </c>
      <c r="C113" s="10" t="s">
        <v>3</v>
      </c>
      <c r="D113" s="12">
        <v>6623.4</v>
      </c>
      <c r="E113" s="4">
        <v>38</v>
      </c>
      <c r="F113" s="12">
        <f>Table7[[#This Row],[Unit Price (₹)]]*Table7[[#This Row],[Quantity]]</f>
        <v>251689.19999999998</v>
      </c>
      <c r="G113" t="str">
        <f>VLOOKUP(Table7[[#This Row],[Customer Name]],Table6[#All],2,0)</f>
        <v>Madhya Pradesh</v>
      </c>
      <c r="H113" t="str">
        <f>VLOOKUP(Table7[[#This Row],[Customer Name]],Table6[#All],3,0)</f>
        <v>Central</v>
      </c>
      <c r="I113" t="str">
        <f>TEXT(Table7[[#This Row],[Date]],"mmm")</f>
        <v>Feb</v>
      </c>
      <c r="J113">
        <f>WEEKNUM(Table7[[#This Row],[Date]])</f>
        <v>6</v>
      </c>
    </row>
    <row r="114" spans="1:10" x14ac:dyDescent="0.25">
      <c r="A114" s="8">
        <v>44967</v>
      </c>
      <c r="B114" s="9" t="s">
        <v>79</v>
      </c>
      <c r="C114" s="10" t="s">
        <v>7</v>
      </c>
      <c r="D114" s="12">
        <v>14700</v>
      </c>
      <c r="E114" s="4">
        <v>4</v>
      </c>
      <c r="F114" s="12">
        <f>Table7[[#This Row],[Unit Price (₹)]]*Table7[[#This Row],[Quantity]]</f>
        <v>58800</v>
      </c>
      <c r="G114" t="str">
        <f>VLOOKUP(Table7[[#This Row],[Customer Name]],Table6[#All],2,0)</f>
        <v>Kerala</v>
      </c>
      <c r="H114" t="str">
        <f>VLOOKUP(Table7[[#This Row],[Customer Name]],Table6[#All],3,0)</f>
        <v>South</v>
      </c>
      <c r="I114" t="str">
        <f>TEXT(Table7[[#This Row],[Date]],"mmm")</f>
        <v>Feb</v>
      </c>
      <c r="J114">
        <f>WEEKNUM(Table7[[#This Row],[Date]])</f>
        <v>6</v>
      </c>
    </row>
    <row r="115" spans="1:10" x14ac:dyDescent="0.25">
      <c r="A115" s="8">
        <v>44969</v>
      </c>
      <c r="B115" s="9" t="s">
        <v>76</v>
      </c>
      <c r="C115" s="10" t="s">
        <v>3</v>
      </c>
      <c r="D115" s="12">
        <v>6623.4</v>
      </c>
      <c r="E115" s="4">
        <v>7</v>
      </c>
      <c r="F115" s="12">
        <f>Table7[[#This Row],[Unit Price (₹)]]*Table7[[#This Row],[Quantity]]</f>
        <v>46363.799999999996</v>
      </c>
      <c r="G115" t="str">
        <f>VLOOKUP(Table7[[#This Row],[Customer Name]],Table6[#All],2,0)</f>
        <v>Karnataka</v>
      </c>
      <c r="H115" t="str">
        <f>VLOOKUP(Table7[[#This Row],[Customer Name]],Table6[#All],3,0)</f>
        <v>South</v>
      </c>
      <c r="I115" t="str">
        <f>TEXT(Table7[[#This Row],[Date]],"mmm")</f>
        <v>Feb</v>
      </c>
      <c r="J115">
        <f>WEEKNUM(Table7[[#This Row],[Date]])</f>
        <v>7</v>
      </c>
    </row>
    <row r="116" spans="1:10" x14ac:dyDescent="0.25">
      <c r="A116" s="8">
        <v>44969</v>
      </c>
      <c r="B116" s="9" t="s">
        <v>25</v>
      </c>
      <c r="C116" s="10" t="s">
        <v>4</v>
      </c>
      <c r="D116" s="12">
        <v>11499</v>
      </c>
      <c r="E116" s="4">
        <v>13</v>
      </c>
      <c r="F116" s="12">
        <f>Table7[[#This Row],[Unit Price (₹)]]*Table7[[#This Row],[Quantity]]</f>
        <v>149487</v>
      </c>
      <c r="G116" t="str">
        <f>VLOOKUP(Table7[[#This Row],[Customer Name]],Table6[#All],2,0)</f>
        <v>Karnataka</v>
      </c>
      <c r="H116" t="str">
        <f>VLOOKUP(Table7[[#This Row],[Customer Name]],Table6[#All],3,0)</f>
        <v>West</v>
      </c>
      <c r="I116" t="str">
        <f>TEXT(Table7[[#This Row],[Date]],"mmm")</f>
        <v>Feb</v>
      </c>
      <c r="J116">
        <f>WEEKNUM(Table7[[#This Row],[Date]])</f>
        <v>7</v>
      </c>
    </row>
    <row r="117" spans="1:10" x14ac:dyDescent="0.25">
      <c r="A117" s="8">
        <v>44969</v>
      </c>
      <c r="B117" s="9" t="s">
        <v>65</v>
      </c>
      <c r="C117" s="10" t="s">
        <v>108</v>
      </c>
      <c r="D117" s="12">
        <v>1046.22</v>
      </c>
      <c r="E117" s="4">
        <v>9</v>
      </c>
      <c r="F117" s="12">
        <f>Table7[[#This Row],[Unit Price (₹)]]*Table7[[#This Row],[Quantity]]</f>
        <v>9415.98</v>
      </c>
      <c r="G117" t="str">
        <f>VLOOKUP(Table7[[#This Row],[Customer Name]],Table6[#All],2,0)</f>
        <v>Tamil Nadu</v>
      </c>
      <c r="H117" t="str">
        <f>VLOOKUP(Table7[[#This Row],[Customer Name]],Table6[#All],3,0)</f>
        <v>South</v>
      </c>
      <c r="I117" t="str">
        <f>TEXT(Table7[[#This Row],[Date]],"mmm")</f>
        <v>Feb</v>
      </c>
      <c r="J117">
        <f>WEEKNUM(Table7[[#This Row],[Date]])</f>
        <v>7</v>
      </c>
    </row>
    <row r="118" spans="1:10" x14ac:dyDescent="0.25">
      <c r="A118" s="8">
        <v>44970</v>
      </c>
      <c r="B118" s="9" t="s">
        <v>25</v>
      </c>
      <c r="C118" s="10" t="s">
        <v>98</v>
      </c>
      <c r="D118" s="12">
        <v>5665.8</v>
      </c>
      <c r="E118" s="4">
        <v>17</v>
      </c>
      <c r="F118" s="12">
        <f>Table7[[#This Row],[Unit Price (₹)]]*Table7[[#This Row],[Quantity]]</f>
        <v>96318.6</v>
      </c>
      <c r="G118" t="str">
        <f>VLOOKUP(Table7[[#This Row],[Customer Name]],Table6[#All],2,0)</f>
        <v>Karnataka</v>
      </c>
      <c r="H118" t="str">
        <f>VLOOKUP(Table7[[#This Row],[Customer Name]],Table6[#All],3,0)</f>
        <v>West</v>
      </c>
      <c r="I118" t="str">
        <f>TEXT(Table7[[#This Row],[Date]],"mmm")</f>
        <v>Feb</v>
      </c>
      <c r="J118">
        <f>WEEKNUM(Table7[[#This Row],[Date]])</f>
        <v>7</v>
      </c>
    </row>
    <row r="119" spans="1:10" x14ac:dyDescent="0.25">
      <c r="A119" s="8">
        <v>44970</v>
      </c>
      <c r="B119" s="9" t="s">
        <v>66</v>
      </c>
      <c r="C119" s="10" t="s">
        <v>2</v>
      </c>
      <c r="D119" s="12">
        <v>10892.7</v>
      </c>
      <c r="E119" s="4">
        <v>35</v>
      </c>
      <c r="F119" s="12">
        <f>Table7[[#This Row],[Unit Price (₹)]]*Table7[[#This Row],[Quantity]]</f>
        <v>381244.5</v>
      </c>
      <c r="G119" t="str">
        <f>VLOOKUP(Table7[[#This Row],[Customer Name]],Table6[#All],2,0)</f>
        <v>Tamil Nadu</v>
      </c>
      <c r="H119" t="str">
        <f>VLOOKUP(Table7[[#This Row],[Customer Name]],Table6[#All],3,0)</f>
        <v>South</v>
      </c>
      <c r="I119" t="str">
        <f>TEXT(Table7[[#This Row],[Date]],"mmm")</f>
        <v>Feb</v>
      </c>
      <c r="J119">
        <f>WEEKNUM(Table7[[#This Row],[Date]])</f>
        <v>7</v>
      </c>
    </row>
    <row r="120" spans="1:10" x14ac:dyDescent="0.25">
      <c r="A120" s="8">
        <v>44971</v>
      </c>
      <c r="B120" s="9" t="s">
        <v>77</v>
      </c>
      <c r="C120" s="10" t="s">
        <v>119</v>
      </c>
      <c r="D120" s="12">
        <v>1208.4000000000001</v>
      </c>
      <c r="E120" s="4">
        <v>8</v>
      </c>
      <c r="F120" s="12">
        <f>Table7[[#This Row],[Unit Price (₹)]]*Table7[[#This Row],[Quantity]]</f>
        <v>9667.2000000000007</v>
      </c>
      <c r="G120" t="str">
        <f>VLOOKUP(Table7[[#This Row],[Customer Name]],Table6[#All],2,0)</f>
        <v>Kerala</v>
      </c>
      <c r="H120" t="str">
        <f>VLOOKUP(Table7[[#This Row],[Customer Name]],Table6[#All],3,0)</f>
        <v>South</v>
      </c>
      <c r="I120" t="str">
        <f>TEXT(Table7[[#This Row],[Date]],"mmm")</f>
        <v>Feb</v>
      </c>
      <c r="J120">
        <f>WEEKNUM(Table7[[#This Row],[Date]])</f>
        <v>7</v>
      </c>
    </row>
    <row r="121" spans="1:10" x14ac:dyDescent="0.25">
      <c r="A121" s="8">
        <v>44971</v>
      </c>
      <c r="B121" s="9" t="s">
        <v>65</v>
      </c>
      <c r="C121" s="10" t="s">
        <v>114</v>
      </c>
      <c r="D121" s="12">
        <v>2044</v>
      </c>
      <c r="E121" s="4">
        <v>3</v>
      </c>
      <c r="F121" s="12">
        <f>Table7[[#This Row],[Unit Price (₹)]]*Table7[[#This Row],[Quantity]]</f>
        <v>6132</v>
      </c>
      <c r="G121" t="str">
        <f>VLOOKUP(Table7[[#This Row],[Customer Name]],Table6[#All],2,0)</f>
        <v>Tamil Nadu</v>
      </c>
      <c r="H121" t="str">
        <f>VLOOKUP(Table7[[#This Row],[Customer Name]],Table6[#All],3,0)</f>
        <v>South</v>
      </c>
      <c r="I121" t="str">
        <f>TEXT(Table7[[#This Row],[Date]],"mmm")</f>
        <v>Feb</v>
      </c>
      <c r="J121">
        <f>WEEKNUM(Table7[[#This Row],[Date]])</f>
        <v>7</v>
      </c>
    </row>
    <row r="122" spans="1:10" x14ac:dyDescent="0.25">
      <c r="A122" s="8">
        <v>44971</v>
      </c>
      <c r="B122" s="9" t="s">
        <v>68</v>
      </c>
      <c r="C122" s="10" t="s">
        <v>103</v>
      </c>
      <c r="D122" s="12">
        <v>934.1</v>
      </c>
      <c r="E122" s="4">
        <v>8</v>
      </c>
      <c r="F122" s="12">
        <f>Table7[[#This Row],[Unit Price (₹)]]*Table7[[#This Row],[Quantity]]</f>
        <v>7472.8</v>
      </c>
      <c r="G122" t="str">
        <f>VLOOKUP(Table7[[#This Row],[Customer Name]],Table6[#All],2,0)</f>
        <v>Andhra Pradesh</v>
      </c>
      <c r="H122" t="str">
        <f>VLOOKUP(Table7[[#This Row],[Customer Name]],Table6[#All],3,0)</f>
        <v>South</v>
      </c>
      <c r="I122" t="str">
        <f>TEXT(Table7[[#This Row],[Date]],"mmm")</f>
        <v>Feb</v>
      </c>
      <c r="J122">
        <f>WEEKNUM(Table7[[#This Row],[Date]])</f>
        <v>7</v>
      </c>
    </row>
    <row r="123" spans="1:10" x14ac:dyDescent="0.25">
      <c r="A123" s="8">
        <v>44972</v>
      </c>
      <c r="B123" s="9" t="s">
        <v>64</v>
      </c>
      <c r="C123" s="10" t="s">
        <v>113</v>
      </c>
      <c r="D123" s="12">
        <v>1798.88</v>
      </c>
      <c r="E123" s="4">
        <v>4</v>
      </c>
      <c r="F123" s="12">
        <f>Table7[[#This Row],[Unit Price (₹)]]*Table7[[#This Row],[Quantity]]</f>
        <v>7195.52</v>
      </c>
      <c r="G123" t="str">
        <f>VLOOKUP(Table7[[#This Row],[Customer Name]],Table6[#All],2,0)</f>
        <v>Tamil Nadu</v>
      </c>
      <c r="H123" t="str">
        <f>VLOOKUP(Table7[[#This Row],[Customer Name]],Table6[#All],3,0)</f>
        <v>South</v>
      </c>
      <c r="I123" t="str">
        <f>TEXT(Table7[[#This Row],[Date]],"mmm")</f>
        <v>Feb</v>
      </c>
      <c r="J123">
        <f>WEEKNUM(Table7[[#This Row],[Date]])</f>
        <v>7</v>
      </c>
    </row>
    <row r="124" spans="1:10" x14ac:dyDescent="0.25">
      <c r="A124" s="8">
        <v>44972</v>
      </c>
      <c r="B124" s="9" t="s">
        <v>65</v>
      </c>
      <c r="C124" s="10" t="s">
        <v>95</v>
      </c>
      <c r="D124" s="12">
        <v>1285.5999999999999</v>
      </c>
      <c r="E124" s="4">
        <v>28</v>
      </c>
      <c r="F124" s="12">
        <f>Table7[[#This Row],[Unit Price (₹)]]*Table7[[#This Row],[Quantity]]</f>
        <v>35996.799999999996</v>
      </c>
      <c r="G124" t="str">
        <f>VLOOKUP(Table7[[#This Row],[Customer Name]],Table6[#All],2,0)</f>
        <v>Tamil Nadu</v>
      </c>
      <c r="H124" t="str">
        <f>VLOOKUP(Table7[[#This Row],[Customer Name]],Table6[#All],3,0)</f>
        <v>South</v>
      </c>
      <c r="I124" t="str">
        <f>TEXT(Table7[[#This Row],[Date]],"mmm")</f>
        <v>Feb</v>
      </c>
      <c r="J124">
        <f>WEEKNUM(Table7[[#This Row],[Date]])</f>
        <v>7</v>
      </c>
    </row>
    <row r="125" spans="1:10" x14ac:dyDescent="0.25">
      <c r="A125" s="8">
        <v>44973</v>
      </c>
      <c r="B125" s="9" t="s">
        <v>25</v>
      </c>
      <c r="C125" s="10" t="s">
        <v>89</v>
      </c>
      <c r="D125" s="12">
        <v>1100.4000000000001</v>
      </c>
      <c r="E125" s="4">
        <v>26</v>
      </c>
      <c r="F125" s="12">
        <f>Table7[[#This Row],[Unit Price (₹)]]*Table7[[#This Row],[Quantity]]</f>
        <v>28610.400000000001</v>
      </c>
      <c r="G125" t="str">
        <f>VLOOKUP(Table7[[#This Row],[Customer Name]],Table6[#All],2,0)</f>
        <v>Karnataka</v>
      </c>
      <c r="H125" t="str">
        <f>VLOOKUP(Table7[[#This Row],[Customer Name]],Table6[#All],3,0)</f>
        <v>West</v>
      </c>
      <c r="I125" t="str">
        <f>TEXT(Table7[[#This Row],[Date]],"mmm")</f>
        <v>Feb</v>
      </c>
      <c r="J125">
        <f>WEEKNUM(Table7[[#This Row],[Date]])</f>
        <v>7</v>
      </c>
    </row>
    <row r="126" spans="1:10" x14ac:dyDescent="0.25">
      <c r="A126" s="8">
        <v>44973</v>
      </c>
      <c r="B126" s="9" t="s">
        <v>54</v>
      </c>
      <c r="C126" s="10" t="s">
        <v>97</v>
      </c>
      <c r="D126" s="12">
        <v>822.36</v>
      </c>
      <c r="E126" s="4">
        <v>1</v>
      </c>
      <c r="F126" s="12">
        <f>Table7[[#This Row],[Unit Price (₹)]]*Table7[[#This Row],[Quantity]]</f>
        <v>822.36</v>
      </c>
      <c r="G126" t="str">
        <f>VLOOKUP(Table7[[#This Row],[Customer Name]],Table6[#All],2,0)</f>
        <v>Andhra Pradesh</v>
      </c>
      <c r="H126" t="str">
        <f>VLOOKUP(Table7[[#This Row],[Customer Name]],Table6[#All],3,0)</f>
        <v>South</v>
      </c>
      <c r="I126" t="str">
        <f>TEXT(Table7[[#This Row],[Date]],"mmm")</f>
        <v>Feb</v>
      </c>
      <c r="J126">
        <f>WEEKNUM(Table7[[#This Row],[Date]])</f>
        <v>7</v>
      </c>
    </row>
    <row r="127" spans="1:10" x14ac:dyDescent="0.25">
      <c r="A127" s="8">
        <v>44974</v>
      </c>
      <c r="B127" s="9" t="s">
        <v>76</v>
      </c>
      <c r="C127" s="10" t="s">
        <v>90</v>
      </c>
      <c r="D127" s="12">
        <v>837.9</v>
      </c>
      <c r="E127" s="4">
        <v>19</v>
      </c>
      <c r="F127" s="12">
        <f>Table7[[#This Row],[Unit Price (₹)]]*Table7[[#This Row],[Quantity]]</f>
        <v>15920.1</v>
      </c>
      <c r="G127" t="str">
        <f>VLOOKUP(Table7[[#This Row],[Customer Name]],Table6[#All],2,0)</f>
        <v>Karnataka</v>
      </c>
      <c r="H127" t="str">
        <f>VLOOKUP(Table7[[#This Row],[Customer Name]],Table6[#All],3,0)</f>
        <v>South</v>
      </c>
      <c r="I127" t="str">
        <f>TEXT(Table7[[#This Row],[Date]],"mmm")</f>
        <v>Feb</v>
      </c>
      <c r="J127">
        <f>WEEKNUM(Table7[[#This Row],[Date]])</f>
        <v>7</v>
      </c>
    </row>
    <row r="128" spans="1:10" x14ac:dyDescent="0.25">
      <c r="A128" s="8">
        <v>44974</v>
      </c>
      <c r="B128" s="9" t="s">
        <v>76</v>
      </c>
      <c r="C128" s="10" t="s">
        <v>93</v>
      </c>
      <c r="D128" s="12">
        <v>581.55999999999995</v>
      </c>
      <c r="E128" s="4">
        <v>19</v>
      </c>
      <c r="F128" s="12">
        <f>Table7[[#This Row],[Unit Price (₹)]]*Table7[[#This Row],[Quantity]]</f>
        <v>11049.64</v>
      </c>
      <c r="G128" t="str">
        <f>VLOOKUP(Table7[[#This Row],[Customer Name]],Table6[#All],2,0)</f>
        <v>Karnataka</v>
      </c>
      <c r="H128" t="str">
        <f>VLOOKUP(Table7[[#This Row],[Customer Name]],Table6[#All],3,0)</f>
        <v>South</v>
      </c>
      <c r="I128" t="str">
        <f>TEXT(Table7[[#This Row],[Date]],"mmm")</f>
        <v>Feb</v>
      </c>
      <c r="J128">
        <f>WEEKNUM(Table7[[#This Row],[Date]])</f>
        <v>7</v>
      </c>
    </row>
    <row r="129" spans="1:10" x14ac:dyDescent="0.25">
      <c r="A129" s="8">
        <v>44974</v>
      </c>
      <c r="B129" s="9" t="s">
        <v>73</v>
      </c>
      <c r="C129" s="10" t="s">
        <v>109</v>
      </c>
      <c r="D129" s="12">
        <v>574.55999999999995</v>
      </c>
      <c r="E129" s="4">
        <v>2</v>
      </c>
      <c r="F129" s="12">
        <f>Table7[[#This Row],[Unit Price (₹)]]*Table7[[#This Row],[Quantity]]</f>
        <v>1149.1199999999999</v>
      </c>
      <c r="G129" t="str">
        <f>VLOOKUP(Table7[[#This Row],[Customer Name]],Table6[#All],2,0)</f>
        <v>Maharashtra</v>
      </c>
      <c r="H129" t="str">
        <f>VLOOKUP(Table7[[#This Row],[Customer Name]],Table6[#All],3,0)</f>
        <v>West</v>
      </c>
      <c r="I129" t="str">
        <f>TEXT(Table7[[#This Row],[Date]],"mmm")</f>
        <v>Feb</v>
      </c>
      <c r="J129">
        <f>WEEKNUM(Table7[[#This Row],[Date]])</f>
        <v>7</v>
      </c>
    </row>
    <row r="130" spans="1:10" x14ac:dyDescent="0.25">
      <c r="A130" s="8">
        <v>44975</v>
      </c>
      <c r="B130" s="9" t="s">
        <v>76</v>
      </c>
      <c r="C130" s="10" t="s">
        <v>89</v>
      </c>
      <c r="D130" s="12">
        <v>1100.4000000000001</v>
      </c>
      <c r="E130" s="4">
        <v>6</v>
      </c>
      <c r="F130" s="12">
        <f>Table7[[#This Row],[Unit Price (₹)]]*Table7[[#This Row],[Quantity]]</f>
        <v>6602.4000000000005</v>
      </c>
      <c r="G130" t="str">
        <f>VLOOKUP(Table7[[#This Row],[Customer Name]],Table6[#All],2,0)</f>
        <v>Karnataka</v>
      </c>
      <c r="H130" t="str">
        <f>VLOOKUP(Table7[[#This Row],[Customer Name]],Table6[#All],3,0)</f>
        <v>South</v>
      </c>
      <c r="I130" t="str">
        <f>TEXT(Table7[[#This Row],[Date]],"mmm")</f>
        <v>Feb</v>
      </c>
      <c r="J130">
        <f>WEEKNUM(Table7[[#This Row],[Date]])</f>
        <v>7</v>
      </c>
    </row>
    <row r="131" spans="1:10" x14ac:dyDescent="0.25">
      <c r="A131" s="8">
        <v>44976</v>
      </c>
      <c r="B131" s="9" t="s">
        <v>25</v>
      </c>
      <c r="C131" s="10" t="s">
        <v>1</v>
      </c>
      <c r="D131" s="12">
        <v>9996</v>
      </c>
      <c r="E131" s="4">
        <v>13</v>
      </c>
      <c r="F131" s="12">
        <f>Table7[[#This Row],[Unit Price (₹)]]*Table7[[#This Row],[Quantity]]</f>
        <v>129948</v>
      </c>
      <c r="G131" t="str">
        <f>VLOOKUP(Table7[[#This Row],[Customer Name]],Table6[#All],2,0)</f>
        <v>Karnataka</v>
      </c>
      <c r="H131" t="str">
        <f>VLOOKUP(Table7[[#This Row],[Customer Name]],Table6[#All],3,0)</f>
        <v>West</v>
      </c>
      <c r="I131" t="str">
        <f>TEXT(Table7[[#This Row],[Date]],"mmm")</f>
        <v>Feb</v>
      </c>
      <c r="J131">
        <f>WEEKNUM(Table7[[#This Row],[Date]])</f>
        <v>8</v>
      </c>
    </row>
    <row r="132" spans="1:10" x14ac:dyDescent="0.25">
      <c r="A132" s="8">
        <v>44977</v>
      </c>
      <c r="B132" s="9" t="s">
        <v>78</v>
      </c>
      <c r="C132" s="10" t="s">
        <v>94</v>
      </c>
      <c r="D132" s="12">
        <v>6591.9</v>
      </c>
      <c r="E132" s="4">
        <v>6</v>
      </c>
      <c r="F132" s="12">
        <f>Table7[[#This Row],[Unit Price (₹)]]*Table7[[#This Row],[Quantity]]</f>
        <v>39551.399999999994</v>
      </c>
      <c r="G132" t="str">
        <f>VLOOKUP(Table7[[#This Row],[Customer Name]],Table6[#All],2,0)</f>
        <v>Madhya Pradesh</v>
      </c>
      <c r="H132" t="str">
        <f>VLOOKUP(Table7[[#This Row],[Customer Name]],Table6[#All],3,0)</f>
        <v>Central</v>
      </c>
      <c r="I132" t="str">
        <f>TEXT(Table7[[#This Row],[Date]],"mmm")</f>
        <v>Feb</v>
      </c>
      <c r="J132">
        <f>WEEKNUM(Table7[[#This Row],[Date]])</f>
        <v>8</v>
      </c>
    </row>
    <row r="133" spans="1:10" x14ac:dyDescent="0.25">
      <c r="A133" s="8">
        <v>44977</v>
      </c>
      <c r="B133" s="9" t="s">
        <v>66</v>
      </c>
      <c r="C133" s="10" t="s">
        <v>111</v>
      </c>
      <c r="D133" s="12">
        <v>2602.39</v>
      </c>
      <c r="E133" s="4">
        <v>11</v>
      </c>
      <c r="F133" s="12">
        <f>Table7[[#This Row],[Unit Price (₹)]]*Table7[[#This Row],[Quantity]]</f>
        <v>28626.289999999997</v>
      </c>
      <c r="G133" t="str">
        <f>VLOOKUP(Table7[[#This Row],[Customer Name]],Table6[#All],2,0)</f>
        <v>Tamil Nadu</v>
      </c>
      <c r="H133" t="str">
        <f>VLOOKUP(Table7[[#This Row],[Customer Name]],Table6[#All],3,0)</f>
        <v>South</v>
      </c>
      <c r="I133" t="str">
        <f>TEXT(Table7[[#This Row],[Date]],"mmm")</f>
        <v>Feb</v>
      </c>
      <c r="J133">
        <f>WEEKNUM(Table7[[#This Row],[Date]])</f>
        <v>8</v>
      </c>
    </row>
    <row r="134" spans="1:10" x14ac:dyDescent="0.25">
      <c r="A134" s="8">
        <v>44978</v>
      </c>
      <c r="B134" s="9" t="s">
        <v>79</v>
      </c>
      <c r="C134" s="10" t="s">
        <v>116</v>
      </c>
      <c r="D134" s="12">
        <v>3444.7</v>
      </c>
      <c r="E134" s="4">
        <v>30</v>
      </c>
      <c r="F134" s="12">
        <f>Table7[[#This Row],[Unit Price (₹)]]*Table7[[#This Row],[Quantity]]</f>
        <v>103341</v>
      </c>
      <c r="G134" t="str">
        <f>VLOOKUP(Table7[[#This Row],[Customer Name]],Table6[#All],2,0)</f>
        <v>Kerala</v>
      </c>
      <c r="H134" t="str">
        <f>VLOOKUP(Table7[[#This Row],[Customer Name]],Table6[#All],3,0)</f>
        <v>South</v>
      </c>
      <c r="I134" t="str">
        <f>TEXT(Table7[[#This Row],[Date]],"mmm")</f>
        <v>Feb</v>
      </c>
      <c r="J134">
        <f>WEEKNUM(Table7[[#This Row],[Date]])</f>
        <v>8</v>
      </c>
    </row>
    <row r="135" spans="1:10" x14ac:dyDescent="0.25">
      <c r="A135" s="8">
        <v>44979</v>
      </c>
      <c r="B135" s="9" t="s">
        <v>59</v>
      </c>
      <c r="C135" s="10" t="s">
        <v>88</v>
      </c>
      <c r="D135" s="12">
        <v>8545.6</v>
      </c>
      <c r="E135" s="4">
        <v>5</v>
      </c>
      <c r="F135" s="12">
        <f>Table7[[#This Row],[Unit Price (₹)]]*Table7[[#This Row],[Quantity]]</f>
        <v>42728</v>
      </c>
      <c r="G135" t="str">
        <f>VLOOKUP(Table7[[#This Row],[Customer Name]],Table6[#All],2,0)</f>
        <v>Telangana</v>
      </c>
      <c r="H135" t="str">
        <f>VLOOKUP(Table7[[#This Row],[Customer Name]],Table6[#All],3,0)</f>
        <v>South</v>
      </c>
      <c r="I135" t="str">
        <f>TEXT(Table7[[#This Row],[Date]],"mmm")</f>
        <v>Feb</v>
      </c>
      <c r="J135">
        <f>WEEKNUM(Table7[[#This Row],[Date]])</f>
        <v>8</v>
      </c>
    </row>
    <row r="136" spans="1:10" x14ac:dyDescent="0.25">
      <c r="A136" s="8">
        <v>44980</v>
      </c>
      <c r="B136" s="9" t="s">
        <v>71</v>
      </c>
      <c r="C136" s="10" t="s">
        <v>2</v>
      </c>
      <c r="D136" s="12">
        <v>10892.7</v>
      </c>
      <c r="E136" s="4">
        <v>2</v>
      </c>
      <c r="F136" s="12">
        <f>Table7[[#This Row],[Unit Price (₹)]]*Table7[[#This Row],[Quantity]]</f>
        <v>21785.4</v>
      </c>
      <c r="G136" t="str">
        <f>VLOOKUP(Table7[[#This Row],[Customer Name]],Table6[#All],2,0)</f>
        <v>Madhya Pradesh</v>
      </c>
      <c r="H136" t="str">
        <f>VLOOKUP(Table7[[#This Row],[Customer Name]],Table6[#All],3,0)</f>
        <v>Central</v>
      </c>
      <c r="I136" t="str">
        <f>TEXT(Table7[[#This Row],[Date]],"mmm")</f>
        <v>Feb</v>
      </c>
      <c r="J136">
        <f>WEEKNUM(Table7[[#This Row],[Date]])</f>
        <v>8</v>
      </c>
    </row>
    <row r="137" spans="1:10" x14ac:dyDescent="0.25">
      <c r="A137" s="8">
        <v>44980</v>
      </c>
      <c r="B137" s="9" t="s">
        <v>65</v>
      </c>
      <c r="C137" s="10" t="s">
        <v>88</v>
      </c>
      <c r="D137" s="12">
        <v>8545.6</v>
      </c>
      <c r="E137" s="4">
        <v>6</v>
      </c>
      <c r="F137" s="12">
        <f>Table7[[#This Row],[Unit Price (₹)]]*Table7[[#This Row],[Quantity]]</f>
        <v>51273.600000000006</v>
      </c>
      <c r="G137" t="str">
        <f>VLOOKUP(Table7[[#This Row],[Customer Name]],Table6[#All],2,0)</f>
        <v>Tamil Nadu</v>
      </c>
      <c r="H137" t="str">
        <f>VLOOKUP(Table7[[#This Row],[Customer Name]],Table6[#All],3,0)</f>
        <v>South</v>
      </c>
      <c r="I137" t="str">
        <f>TEXT(Table7[[#This Row],[Date]],"mmm")</f>
        <v>Feb</v>
      </c>
      <c r="J137">
        <f>WEEKNUM(Table7[[#This Row],[Date]])</f>
        <v>8</v>
      </c>
    </row>
    <row r="138" spans="1:10" x14ac:dyDescent="0.25">
      <c r="A138" s="8">
        <v>44980</v>
      </c>
      <c r="B138" s="9" t="s">
        <v>51</v>
      </c>
      <c r="C138" s="10" t="s">
        <v>107</v>
      </c>
      <c r="D138" s="12">
        <v>1164.8</v>
      </c>
      <c r="E138" s="4">
        <v>15</v>
      </c>
      <c r="F138" s="12">
        <f>Table7[[#This Row],[Unit Price (₹)]]*Table7[[#This Row],[Quantity]]</f>
        <v>17472</v>
      </c>
      <c r="G138" t="str">
        <f>VLOOKUP(Table7[[#This Row],[Customer Name]],Table6[#All],2,0)</f>
        <v>Maharashtra</v>
      </c>
      <c r="H138" t="str">
        <f>VLOOKUP(Table7[[#This Row],[Customer Name]],Table6[#All],3,0)</f>
        <v>West</v>
      </c>
      <c r="I138" t="str">
        <f>TEXT(Table7[[#This Row],[Date]],"mmm")</f>
        <v>Feb</v>
      </c>
      <c r="J138">
        <f>WEEKNUM(Table7[[#This Row],[Date]])</f>
        <v>8</v>
      </c>
    </row>
    <row r="139" spans="1:10" x14ac:dyDescent="0.25">
      <c r="A139" s="8">
        <v>44980</v>
      </c>
      <c r="B139" s="9" t="s">
        <v>61</v>
      </c>
      <c r="C139" s="10" t="s">
        <v>100</v>
      </c>
      <c r="D139" s="12">
        <v>934.11</v>
      </c>
      <c r="E139" s="4">
        <v>3</v>
      </c>
      <c r="F139" s="12">
        <f>Table7[[#This Row],[Unit Price (₹)]]*Table7[[#This Row],[Quantity]]</f>
        <v>2802.33</v>
      </c>
      <c r="G139" t="str">
        <f>VLOOKUP(Table7[[#This Row],[Customer Name]],Table6[#All],2,0)</f>
        <v>Telangana</v>
      </c>
      <c r="H139" t="str">
        <f>VLOOKUP(Table7[[#This Row],[Customer Name]],Table6[#All],3,0)</f>
        <v>South</v>
      </c>
      <c r="I139" t="str">
        <f>TEXT(Table7[[#This Row],[Date]],"mmm")</f>
        <v>Feb</v>
      </c>
      <c r="J139">
        <f>WEEKNUM(Table7[[#This Row],[Date]])</f>
        <v>8</v>
      </c>
    </row>
    <row r="140" spans="1:10" x14ac:dyDescent="0.25">
      <c r="A140" s="8">
        <v>44980</v>
      </c>
      <c r="B140" s="9" t="s">
        <v>66</v>
      </c>
      <c r="C140" s="10" t="s">
        <v>120</v>
      </c>
      <c r="D140" s="12">
        <v>674</v>
      </c>
      <c r="E140" s="4">
        <v>8</v>
      </c>
      <c r="F140" s="12">
        <f>Table7[[#This Row],[Unit Price (₹)]]*Table7[[#This Row],[Quantity]]</f>
        <v>5392</v>
      </c>
      <c r="G140" t="str">
        <f>VLOOKUP(Table7[[#This Row],[Customer Name]],Table6[#All],2,0)</f>
        <v>Tamil Nadu</v>
      </c>
      <c r="H140" t="str">
        <f>VLOOKUP(Table7[[#This Row],[Customer Name]],Table6[#All],3,0)</f>
        <v>South</v>
      </c>
      <c r="I140" t="str">
        <f>TEXT(Table7[[#This Row],[Date]],"mmm")</f>
        <v>Feb</v>
      </c>
      <c r="J140">
        <f>WEEKNUM(Table7[[#This Row],[Date]])</f>
        <v>8</v>
      </c>
    </row>
    <row r="141" spans="1:10" x14ac:dyDescent="0.25">
      <c r="A141" s="8">
        <v>44982</v>
      </c>
      <c r="B141" s="9" t="s">
        <v>50</v>
      </c>
      <c r="C141" s="10" t="s">
        <v>1</v>
      </c>
      <c r="D141" s="12">
        <v>9996</v>
      </c>
      <c r="E141" s="4">
        <v>4</v>
      </c>
      <c r="F141" s="12">
        <f>Table7[[#This Row],[Unit Price (₹)]]*Table7[[#This Row],[Quantity]]</f>
        <v>39984</v>
      </c>
      <c r="G141" t="str">
        <f>VLOOKUP(Table7[[#This Row],[Customer Name]],Table6[#All],2,0)</f>
        <v>Maharashtra</v>
      </c>
      <c r="H141" t="str">
        <f>VLOOKUP(Table7[[#This Row],[Customer Name]],Table6[#All],3,0)</f>
        <v>West</v>
      </c>
      <c r="I141" t="str">
        <f>TEXT(Table7[[#This Row],[Date]],"mmm")</f>
        <v>Feb</v>
      </c>
      <c r="J141">
        <f>WEEKNUM(Table7[[#This Row],[Date]])</f>
        <v>8</v>
      </c>
    </row>
    <row r="142" spans="1:10" x14ac:dyDescent="0.25">
      <c r="A142" s="8">
        <v>44982</v>
      </c>
      <c r="B142" s="9" t="s">
        <v>71</v>
      </c>
      <c r="C142" s="10" t="s">
        <v>88</v>
      </c>
      <c r="D142" s="12">
        <v>8545.6</v>
      </c>
      <c r="E142" s="4">
        <v>10</v>
      </c>
      <c r="F142" s="12">
        <f>Table7[[#This Row],[Unit Price (₹)]]*Table7[[#This Row],[Quantity]]</f>
        <v>85456</v>
      </c>
      <c r="G142" t="str">
        <f>VLOOKUP(Table7[[#This Row],[Customer Name]],Table6[#All],2,0)</f>
        <v>Madhya Pradesh</v>
      </c>
      <c r="H142" t="str">
        <f>VLOOKUP(Table7[[#This Row],[Customer Name]],Table6[#All],3,0)</f>
        <v>Central</v>
      </c>
      <c r="I142" t="str">
        <f>TEXT(Table7[[#This Row],[Date]],"mmm")</f>
        <v>Feb</v>
      </c>
      <c r="J142">
        <f>WEEKNUM(Table7[[#This Row],[Date]])</f>
        <v>8</v>
      </c>
    </row>
    <row r="143" spans="1:10" x14ac:dyDescent="0.25">
      <c r="A143" s="8">
        <v>44982</v>
      </c>
      <c r="B143" s="9" t="s">
        <v>75</v>
      </c>
      <c r="C143" s="10" t="s">
        <v>111</v>
      </c>
      <c r="D143" s="12">
        <v>2602.39</v>
      </c>
      <c r="E143" s="4">
        <v>2</v>
      </c>
      <c r="F143" s="12">
        <f>Table7[[#This Row],[Unit Price (₹)]]*Table7[[#This Row],[Quantity]]</f>
        <v>5204.78</v>
      </c>
      <c r="G143" t="str">
        <f>VLOOKUP(Table7[[#This Row],[Customer Name]],Table6[#All],2,0)</f>
        <v>Maharashtra</v>
      </c>
      <c r="H143" t="str">
        <f>VLOOKUP(Table7[[#This Row],[Customer Name]],Table6[#All],3,0)</f>
        <v>West</v>
      </c>
      <c r="I143" t="str">
        <f>TEXT(Table7[[#This Row],[Date]],"mmm")</f>
        <v>Feb</v>
      </c>
      <c r="J143">
        <f>WEEKNUM(Table7[[#This Row],[Date]])</f>
        <v>8</v>
      </c>
    </row>
    <row r="144" spans="1:10" x14ac:dyDescent="0.25">
      <c r="A144" s="8">
        <v>44982</v>
      </c>
      <c r="B144" s="9" t="s">
        <v>74</v>
      </c>
      <c r="C144" s="10" t="s">
        <v>97</v>
      </c>
      <c r="D144" s="12">
        <v>822.36</v>
      </c>
      <c r="E144" s="4">
        <v>11</v>
      </c>
      <c r="F144" s="12">
        <f>Table7[[#This Row],[Unit Price (₹)]]*Table7[[#This Row],[Quantity]]</f>
        <v>9045.9600000000009</v>
      </c>
      <c r="G144" t="str">
        <f>VLOOKUP(Table7[[#This Row],[Customer Name]],Table6[#All],2,0)</f>
        <v>Andhra Pradesh</v>
      </c>
      <c r="H144" t="str">
        <f>VLOOKUP(Table7[[#This Row],[Customer Name]],Table6[#All],3,0)</f>
        <v>South</v>
      </c>
      <c r="I144" t="str">
        <f>TEXT(Table7[[#This Row],[Date]],"mmm")</f>
        <v>Feb</v>
      </c>
      <c r="J144">
        <f>WEEKNUM(Table7[[#This Row],[Date]])</f>
        <v>8</v>
      </c>
    </row>
    <row r="145" spans="1:10" x14ac:dyDescent="0.25">
      <c r="A145" s="8">
        <v>44982</v>
      </c>
      <c r="B145" s="9" t="s">
        <v>78</v>
      </c>
      <c r="C145" s="10" t="s">
        <v>117</v>
      </c>
      <c r="D145" s="12">
        <v>927.85</v>
      </c>
      <c r="E145" s="4">
        <v>38</v>
      </c>
      <c r="F145" s="12">
        <f>Table7[[#This Row],[Unit Price (₹)]]*Table7[[#This Row],[Quantity]]</f>
        <v>35258.300000000003</v>
      </c>
      <c r="G145" t="str">
        <f>VLOOKUP(Table7[[#This Row],[Customer Name]],Table6[#All],2,0)</f>
        <v>Madhya Pradesh</v>
      </c>
      <c r="H145" t="str">
        <f>VLOOKUP(Table7[[#This Row],[Customer Name]],Table6[#All],3,0)</f>
        <v>Central</v>
      </c>
      <c r="I145" t="str">
        <f>TEXT(Table7[[#This Row],[Date]],"mmm")</f>
        <v>Feb</v>
      </c>
      <c r="J145">
        <f>WEEKNUM(Table7[[#This Row],[Date]])</f>
        <v>8</v>
      </c>
    </row>
    <row r="146" spans="1:10" x14ac:dyDescent="0.25">
      <c r="A146" s="8">
        <v>44983</v>
      </c>
      <c r="B146" s="9" t="s">
        <v>59</v>
      </c>
      <c r="C146" s="10" t="s">
        <v>118</v>
      </c>
      <c r="D146" s="12">
        <v>550.20000000000005</v>
      </c>
      <c r="E146" s="4">
        <v>2</v>
      </c>
      <c r="F146" s="12">
        <f>Table7[[#This Row],[Unit Price (₹)]]*Table7[[#This Row],[Quantity]]</f>
        <v>1100.4000000000001</v>
      </c>
      <c r="G146" t="str">
        <f>VLOOKUP(Table7[[#This Row],[Customer Name]],Table6[#All],2,0)</f>
        <v>Telangana</v>
      </c>
      <c r="H146" t="str">
        <f>VLOOKUP(Table7[[#This Row],[Customer Name]],Table6[#All],3,0)</f>
        <v>South</v>
      </c>
      <c r="I146" t="str">
        <f>TEXT(Table7[[#This Row],[Date]],"mmm")</f>
        <v>Feb</v>
      </c>
      <c r="J146">
        <f>WEEKNUM(Table7[[#This Row],[Date]])</f>
        <v>9</v>
      </c>
    </row>
    <row r="147" spans="1:10" x14ac:dyDescent="0.25">
      <c r="A147" s="8">
        <v>44983</v>
      </c>
      <c r="B147" s="9" t="s">
        <v>76</v>
      </c>
      <c r="C147" s="10" t="s">
        <v>87</v>
      </c>
      <c r="D147" s="12">
        <v>1098.72</v>
      </c>
      <c r="E147" s="4">
        <v>28</v>
      </c>
      <c r="F147" s="12">
        <f>Table7[[#This Row],[Unit Price (₹)]]*Table7[[#This Row],[Quantity]]</f>
        <v>30764.16</v>
      </c>
      <c r="G147" t="str">
        <f>VLOOKUP(Table7[[#This Row],[Customer Name]],Table6[#All],2,0)</f>
        <v>Karnataka</v>
      </c>
      <c r="H147" t="str">
        <f>VLOOKUP(Table7[[#This Row],[Customer Name]],Table6[#All],3,0)</f>
        <v>South</v>
      </c>
      <c r="I147" t="str">
        <f>TEXT(Table7[[#This Row],[Date]],"mmm")</f>
        <v>Feb</v>
      </c>
      <c r="J147">
        <f>WEEKNUM(Table7[[#This Row],[Date]])</f>
        <v>9</v>
      </c>
    </row>
    <row r="148" spans="1:10" x14ac:dyDescent="0.25">
      <c r="A148" s="8">
        <v>44984</v>
      </c>
      <c r="B148" s="9" t="s">
        <v>66</v>
      </c>
      <c r="C148" s="10" t="s">
        <v>2</v>
      </c>
      <c r="D148" s="12">
        <v>10892.7</v>
      </c>
      <c r="E148" s="4">
        <v>15</v>
      </c>
      <c r="F148" s="12">
        <f>Table7[[#This Row],[Unit Price (₹)]]*Table7[[#This Row],[Quantity]]</f>
        <v>163390.5</v>
      </c>
      <c r="G148" t="str">
        <f>VLOOKUP(Table7[[#This Row],[Customer Name]],Table6[#All],2,0)</f>
        <v>Tamil Nadu</v>
      </c>
      <c r="H148" t="str">
        <f>VLOOKUP(Table7[[#This Row],[Customer Name]],Table6[#All],3,0)</f>
        <v>South</v>
      </c>
      <c r="I148" t="str">
        <f>TEXT(Table7[[#This Row],[Date]],"mmm")</f>
        <v>Feb</v>
      </c>
      <c r="J148">
        <f>WEEKNUM(Table7[[#This Row],[Date]])</f>
        <v>9</v>
      </c>
    </row>
    <row r="149" spans="1:10" x14ac:dyDescent="0.25">
      <c r="A149" s="8">
        <v>44984</v>
      </c>
      <c r="B149" s="9" t="s">
        <v>77</v>
      </c>
      <c r="C149" s="10" t="s">
        <v>94</v>
      </c>
      <c r="D149" s="12">
        <v>6591.9</v>
      </c>
      <c r="E149" s="4">
        <v>7</v>
      </c>
      <c r="F149" s="12">
        <f>Table7[[#This Row],[Unit Price (₹)]]*Table7[[#This Row],[Quantity]]</f>
        <v>46143.299999999996</v>
      </c>
      <c r="G149" t="str">
        <f>VLOOKUP(Table7[[#This Row],[Customer Name]],Table6[#All],2,0)</f>
        <v>Kerala</v>
      </c>
      <c r="H149" t="str">
        <f>VLOOKUP(Table7[[#This Row],[Customer Name]],Table6[#All],3,0)</f>
        <v>South</v>
      </c>
      <c r="I149" t="str">
        <f>TEXT(Table7[[#This Row],[Date]],"mmm")</f>
        <v>Feb</v>
      </c>
      <c r="J149">
        <f>WEEKNUM(Table7[[#This Row],[Date]])</f>
        <v>9</v>
      </c>
    </row>
    <row r="150" spans="1:10" x14ac:dyDescent="0.25">
      <c r="A150" s="8">
        <v>44984</v>
      </c>
      <c r="B150" s="9" t="s">
        <v>78</v>
      </c>
      <c r="C150" s="10" t="s">
        <v>116</v>
      </c>
      <c r="D150" s="12">
        <v>3444.7</v>
      </c>
      <c r="E150" s="4">
        <v>11</v>
      </c>
      <c r="F150" s="12">
        <f>Table7[[#This Row],[Unit Price (₹)]]*Table7[[#This Row],[Quantity]]</f>
        <v>37891.699999999997</v>
      </c>
      <c r="G150" t="str">
        <f>VLOOKUP(Table7[[#This Row],[Customer Name]],Table6[#All],2,0)</f>
        <v>Madhya Pradesh</v>
      </c>
      <c r="H150" t="str">
        <f>VLOOKUP(Table7[[#This Row],[Customer Name]],Table6[#All],3,0)</f>
        <v>Central</v>
      </c>
      <c r="I150" t="str">
        <f>TEXT(Table7[[#This Row],[Date]],"mmm")</f>
        <v>Feb</v>
      </c>
      <c r="J150">
        <f>WEEKNUM(Table7[[#This Row],[Date]])</f>
        <v>9</v>
      </c>
    </row>
    <row r="151" spans="1:10" x14ac:dyDescent="0.25">
      <c r="A151" s="8">
        <v>44984</v>
      </c>
      <c r="B151" s="9" t="s">
        <v>22</v>
      </c>
      <c r="C151" s="10" t="s">
        <v>100</v>
      </c>
      <c r="D151" s="12">
        <v>934.11</v>
      </c>
      <c r="E151" s="4">
        <v>7</v>
      </c>
      <c r="F151" s="12">
        <f>Table7[[#This Row],[Unit Price (₹)]]*Table7[[#This Row],[Quantity]]</f>
        <v>6538.77</v>
      </c>
      <c r="G151" t="str">
        <f>VLOOKUP(Table7[[#This Row],[Customer Name]],Table6[#All],2,0)</f>
        <v>Madhya Pradesh</v>
      </c>
      <c r="H151" t="str">
        <f>VLOOKUP(Table7[[#This Row],[Customer Name]],Table6[#All],3,0)</f>
        <v>Central</v>
      </c>
      <c r="I151" t="str">
        <f>TEXT(Table7[[#This Row],[Date]],"mmm")</f>
        <v>Feb</v>
      </c>
      <c r="J151">
        <f>WEEKNUM(Table7[[#This Row],[Date]])</f>
        <v>9</v>
      </c>
    </row>
    <row r="152" spans="1:10" x14ac:dyDescent="0.25">
      <c r="A152" s="8">
        <v>44984</v>
      </c>
      <c r="B152" s="9" t="s">
        <v>51</v>
      </c>
      <c r="C152" s="10" t="s">
        <v>120</v>
      </c>
      <c r="D152" s="12">
        <v>674</v>
      </c>
      <c r="E152" s="4">
        <v>3</v>
      </c>
      <c r="F152" s="12">
        <f>Table7[[#This Row],[Unit Price (₹)]]*Table7[[#This Row],[Quantity]]</f>
        <v>2022</v>
      </c>
      <c r="G152" t="str">
        <f>VLOOKUP(Table7[[#This Row],[Customer Name]],Table6[#All],2,0)</f>
        <v>Maharashtra</v>
      </c>
      <c r="H152" t="str">
        <f>VLOOKUP(Table7[[#This Row],[Customer Name]],Table6[#All],3,0)</f>
        <v>West</v>
      </c>
      <c r="I152" t="str">
        <f>TEXT(Table7[[#This Row],[Date]],"mmm")</f>
        <v>Feb</v>
      </c>
      <c r="J152">
        <f>WEEKNUM(Table7[[#This Row],[Date]])</f>
        <v>9</v>
      </c>
    </row>
    <row r="153" spans="1:10" x14ac:dyDescent="0.25">
      <c r="A153" s="8">
        <v>44985</v>
      </c>
      <c r="B153" s="9" t="s">
        <v>54</v>
      </c>
      <c r="C153" s="10" t="s">
        <v>105</v>
      </c>
      <c r="D153" s="12">
        <v>600.32000000000005</v>
      </c>
      <c r="E153" s="4">
        <v>15</v>
      </c>
      <c r="F153" s="12">
        <f>Table7[[#This Row],[Unit Price (₹)]]*Table7[[#This Row],[Quantity]]</f>
        <v>9004.8000000000011</v>
      </c>
      <c r="G153" t="str">
        <f>VLOOKUP(Table7[[#This Row],[Customer Name]],Table6[#All],2,0)</f>
        <v>Andhra Pradesh</v>
      </c>
      <c r="H153" t="str">
        <f>VLOOKUP(Table7[[#This Row],[Customer Name]],Table6[#All],3,0)</f>
        <v>South</v>
      </c>
      <c r="I153" t="str">
        <f>TEXT(Table7[[#This Row],[Date]],"mmm")</f>
        <v>Feb</v>
      </c>
      <c r="J153">
        <f>WEEKNUM(Table7[[#This Row],[Date]])</f>
        <v>9</v>
      </c>
    </row>
    <row r="154" spans="1:10" x14ac:dyDescent="0.25">
      <c r="A154" s="8">
        <v>44986</v>
      </c>
      <c r="B154" s="9" t="s">
        <v>73</v>
      </c>
      <c r="C154" s="10" t="s">
        <v>114</v>
      </c>
      <c r="D154" s="12">
        <v>2044</v>
      </c>
      <c r="E154" s="4">
        <v>28</v>
      </c>
      <c r="F154" s="12">
        <f>Table7[[#This Row],[Unit Price (₹)]]*Table7[[#This Row],[Quantity]]</f>
        <v>57232</v>
      </c>
      <c r="G154" t="str">
        <f>VLOOKUP(Table7[[#This Row],[Customer Name]],Table6[#All],2,0)</f>
        <v>Maharashtra</v>
      </c>
      <c r="H154" t="str">
        <f>VLOOKUP(Table7[[#This Row],[Customer Name]],Table6[#All],3,0)</f>
        <v>West</v>
      </c>
      <c r="I154" t="str">
        <f>TEXT(Table7[[#This Row],[Date]],"mmm")</f>
        <v>Mar</v>
      </c>
      <c r="J154">
        <f>WEEKNUM(Table7[[#This Row],[Date]])</f>
        <v>9</v>
      </c>
    </row>
    <row r="155" spans="1:10" x14ac:dyDescent="0.25">
      <c r="A155" s="8">
        <v>44987</v>
      </c>
      <c r="B155" s="9" t="s">
        <v>78</v>
      </c>
      <c r="C155" s="10" t="s">
        <v>0</v>
      </c>
      <c r="D155" s="12">
        <v>7271.6</v>
      </c>
      <c r="E155" s="4">
        <v>30</v>
      </c>
      <c r="F155" s="12">
        <f>Table7[[#This Row],[Unit Price (₹)]]*Table7[[#This Row],[Quantity]]</f>
        <v>218148</v>
      </c>
      <c r="G155" t="str">
        <f>VLOOKUP(Table7[[#This Row],[Customer Name]],Table6[#All],2,0)</f>
        <v>Madhya Pradesh</v>
      </c>
      <c r="H155" t="str">
        <f>VLOOKUP(Table7[[#This Row],[Customer Name]],Table6[#All],3,0)</f>
        <v>Central</v>
      </c>
      <c r="I155" t="str">
        <f>TEXT(Table7[[#This Row],[Date]],"mmm")</f>
        <v>Mar</v>
      </c>
      <c r="J155">
        <f>WEEKNUM(Table7[[#This Row],[Date]])</f>
        <v>9</v>
      </c>
    </row>
    <row r="156" spans="1:10" x14ac:dyDescent="0.25">
      <c r="A156" s="8">
        <v>44987</v>
      </c>
      <c r="B156" s="9" t="s">
        <v>60</v>
      </c>
      <c r="C156" s="10" t="s">
        <v>1</v>
      </c>
      <c r="D156" s="12">
        <v>9996</v>
      </c>
      <c r="E156" s="4">
        <v>1</v>
      </c>
      <c r="F156" s="12">
        <f>Table7[[#This Row],[Unit Price (₹)]]*Table7[[#This Row],[Quantity]]</f>
        <v>9996</v>
      </c>
      <c r="G156" t="str">
        <f>VLOOKUP(Table7[[#This Row],[Customer Name]],Table6[#All],2,0)</f>
        <v>Karnataka</v>
      </c>
      <c r="H156" t="str">
        <f>VLOOKUP(Table7[[#This Row],[Customer Name]],Table6[#All],3,0)</f>
        <v>West</v>
      </c>
      <c r="I156" t="str">
        <f>TEXT(Table7[[#This Row],[Date]],"mmm")</f>
        <v>Mar</v>
      </c>
      <c r="J156">
        <f>WEEKNUM(Table7[[#This Row],[Date]])</f>
        <v>9</v>
      </c>
    </row>
    <row r="157" spans="1:10" x14ac:dyDescent="0.25">
      <c r="A157" s="8">
        <v>44987</v>
      </c>
      <c r="B157" s="9" t="s">
        <v>76</v>
      </c>
      <c r="C157" s="10" t="s">
        <v>87</v>
      </c>
      <c r="D157" s="12">
        <v>1098.72</v>
      </c>
      <c r="E157" s="4">
        <v>21</v>
      </c>
      <c r="F157" s="12">
        <f>Table7[[#This Row],[Unit Price (₹)]]*Table7[[#This Row],[Quantity]]</f>
        <v>23073.119999999999</v>
      </c>
      <c r="G157" t="str">
        <f>VLOOKUP(Table7[[#This Row],[Customer Name]],Table6[#All],2,0)</f>
        <v>Karnataka</v>
      </c>
      <c r="H157" t="str">
        <f>VLOOKUP(Table7[[#This Row],[Customer Name]],Table6[#All],3,0)</f>
        <v>South</v>
      </c>
      <c r="I157" t="str">
        <f>TEXT(Table7[[#This Row],[Date]],"mmm")</f>
        <v>Mar</v>
      </c>
      <c r="J157">
        <f>WEEKNUM(Table7[[#This Row],[Date]])</f>
        <v>9</v>
      </c>
    </row>
    <row r="158" spans="1:10" x14ac:dyDescent="0.25">
      <c r="A158" s="8">
        <v>44988</v>
      </c>
      <c r="B158" s="9" t="s">
        <v>61</v>
      </c>
      <c r="C158" s="10" t="s">
        <v>104</v>
      </c>
      <c r="D158" s="12">
        <v>3388</v>
      </c>
      <c r="E158" s="4">
        <v>1</v>
      </c>
      <c r="F158" s="12">
        <f>Table7[[#This Row],[Unit Price (₹)]]*Table7[[#This Row],[Quantity]]</f>
        <v>3388</v>
      </c>
      <c r="G158" t="str">
        <f>VLOOKUP(Table7[[#This Row],[Customer Name]],Table6[#All],2,0)</f>
        <v>Telangana</v>
      </c>
      <c r="H158" t="str">
        <f>VLOOKUP(Table7[[#This Row],[Customer Name]],Table6[#All],3,0)</f>
        <v>South</v>
      </c>
      <c r="I158" t="str">
        <f>TEXT(Table7[[#This Row],[Date]],"mmm")</f>
        <v>Mar</v>
      </c>
      <c r="J158">
        <f>WEEKNUM(Table7[[#This Row],[Date]])</f>
        <v>9</v>
      </c>
    </row>
    <row r="159" spans="1:10" x14ac:dyDescent="0.25">
      <c r="A159" s="8">
        <v>44988</v>
      </c>
      <c r="B159" s="9" t="s">
        <v>22</v>
      </c>
      <c r="C159" s="10" t="s">
        <v>120</v>
      </c>
      <c r="D159" s="12">
        <v>674</v>
      </c>
      <c r="E159" s="4">
        <v>29</v>
      </c>
      <c r="F159" s="12">
        <f>Table7[[#This Row],[Unit Price (₹)]]*Table7[[#This Row],[Quantity]]</f>
        <v>19546</v>
      </c>
      <c r="G159" t="str">
        <f>VLOOKUP(Table7[[#This Row],[Customer Name]],Table6[#All],2,0)</f>
        <v>Madhya Pradesh</v>
      </c>
      <c r="H159" t="str">
        <f>VLOOKUP(Table7[[#This Row],[Customer Name]],Table6[#All],3,0)</f>
        <v>Central</v>
      </c>
      <c r="I159" t="str">
        <f>TEXT(Table7[[#This Row],[Date]],"mmm")</f>
        <v>Mar</v>
      </c>
      <c r="J159">
        <f>WEEKNUM(Table7[[#This Row],[Date]])</f>
        <v>9</v>
      </c>
    </row>
    <row r="160" spans="1:10" x14ac:dyDescent="0.25">
      <c r="A160" s="8">
        <v>44989</v>
      </c>
      <c r="B160" s="9" t="s">
        <v>73</v>
      </c>
      <c r="C160" s="10" t="s">
        <v>92</v>
      </c>
      <c r="D160" s="12">
        <v>3418.8</v>
      </c>
      <c r="E160" s="4">
        <v>23</v>
      </c>
      <c r="F160" s="12">
        <f>Table7[[#This Row],[Unit Price (₹)]]*Table7[[#This Row],[Quantity]]</f>
        <v>78632.400000000009</v>
      </c>
      <c r="G160" t="str">
        <f>VLOOKUP(Table7[[#This Row],[Customer Name]],Table6[#All],2,0)</f>
        <v>Maharashtra</v>
      </c>
      <c r="H160" t="str">
        <f>VLOOKUP(Table7[[#This Row],[Customer Name]],Table6[#All],3,0)</f>
        <v>West</v>
      </c>
      <c r="I160" t="str">
        <f>TEXT(Table7[[#This Row],[Date]],"mmm")</f>
        <v>Mar</v>
      </c>
      <c r="J160">
        <f>WEEKNUM(Table7[[#This Row],[Date]])</f>
        <v>9</v>
      </c>
    </row>
    <row r="161" spans="1:10" x14ac:dyDescent="0.25">
      <c r="A161" s="8">
        <v>44989</v>
      </c>
      <c r="B161" s="9" t="s">
        <v>74</v>
      </c>
      <c r="C161" s="10" t="s">
        <v>100</v>
      </c>
      <c r="D161" s="12">
        <v>934.11</v>
      </c>
      <c r="E161" s="4">
        <v>26</v>
      </c>
      <c r="F161" s="12">
        <f>Table7[[#This Row],[Unit Price (₹)]]*Table7[[#This Row],[Quantity]]</f>
        <v>24286.86</v>
      </c>
      <c r="G161" t="str">
        <f>VLOOKUP(Table7[[#This Row],[Customer Name]],Table6[#All],2,0)</f>
        <v>Andhra Pradesh</v>
      </c>
      <c r="H161" t="str">
        <f>VLOOKUP(Table7[[#This Row],[Customer Name]],Table6[#All],3,0)</f>
        <v>South</v>
      </c>
      <c r="I161" t="str">
        <f>TEXT(Table7[[#This Row],[Date]],"mmm")</f>
        <v>Mar</v>
      </c>
      <c r="J161">
        <f>WEEKNUM(Table7[[#This Row],[Date]])</f>
        <v>9</v>
      </c>
    </row>
    <row r="162" spans="1:10" x14ac:dyDescent="0.25">
      <c r="A162" s="8">
        <v>44989</v>
      </c>
      <c r="B162" s="9" t="s">
        <v>60</v>
      </c>
      <c r="C162" s="10" t="s">
        <v>119</v>
      </c>
      <c r="D162" s="12">
        <v>1208.4000000000001</v>
      </c>
      <c r="E162" s="4">
        <v>13</v>
      </c>
      <c r="F162" s="12">
        <f>Table7[[#This Row],[Unit Price (₹)]]*Table7[[#This Row],[Quantity]]</f>
        <v>15709.2</v>
      </c>
      <c r="G162" t="str">
        <f>VLOOKUP(Table7[[#This Row],[Customer Name]],Table6[#All],2,0)</f>
        <v>Karnataka</v>
      </c>
      <c r="H162" t="str">
        <f>VLOOKUP(Table7[[#This Row],[Customer Name]],Table6[#All],3,0)</f>
        <v>West</v>
      </c>
      <c r="I162" t="str">
        <f>TEXT(Table7[[#This Row],[Date]],"mmm")</f>
        <v>Mar</v>
      </c>
      <c r="J162">
        <f>WEEKNUM(Table7[[#This Row],[Date]])</f>
        <v>9</v>
      </c>
    </row>
    <row r="163" spans="1:10" x14ac:dyDescent="0.25">
      <c r="A163" s="8">
        <v>44990</v>
      </c>
      <c r="B163" s="9" t="s">
        <v>78</v>
      </c>
      <c r="C163" s="10" t="s">
        <v>102</v>
      </c>
      <c r="D163" s="12">
        <v>806.4</v>
      </c>
      <c r="E163" s="4">
        <v>33</v>
      </c>
      <c r="F163" s="12">
        <f>Table7[[#This Row],[Unit Price (₹)]]*Table7[[#This Row],[Quantity]]</f>
        <v>26611.200000000001</v>
      </c>
      <c r="G163" t="str">
        <f>VLOOKUP(Table7[[#This Row],[Customer Name]],Table6[#All],2,0)</f>
        <v>Madhya Pradesh</v>
      </c>
      <c r="H163" t="str">
        <f>VLOOKUP(Table7[[#This Row],[Customer Name]],Table6[#All],3,0)</f>
        <v>Central</v>
      </c>
      <c r="I163" t="str">
        <f>TEXT(Table7[[#This Row],[Date]],"mmm")</f>
        <v>Mar</v>
      </c>
      <c r="J163">
        <f>WEEKNUM(Table7[[#This Row],[Date]])</f>
        <v>10</v>
      </c>
    </row>
    <row r="164" spans="1:10" x14ac:dyDescent="0.25">
      <c r="A164" s="8">
        <v>44991</v>
      </c>
      <c r="B164" s="9" t="s">
        <v>60</v>
      </c>
      <c r="C164" s="10" t="s">
        <v>92</v>
      </c>
      <c r="D164" s="12">
        <v>3418.8</v>
      </c>
      <c r="E164" s="4">
        <v>2</v>
      </c>
      <c r="F164" s="12">
        <f>Table7[[#This Row],[Unit Price (₹)]]*Table7[[#This Row],[Quantity]]</f>
        <v>6837.6</v>
      </c>
      <c r="G164" t="str">
        <f>VLOOKUP(Table7[[#This Row],[Customer Name]],Table6[#All],2,0)</f>
        <v>Karnataka</v>
      </c>
      <c r="H164" t="str">
        <f>VLOOKUP(Table7[[#This Row],[Customer Name]],Table6[#All],3,0)</f>
        <v>West</v>
      </c>
      <c r="I164" t="str">
        <f>TEXT(Table7[[#This Row],[Date]],"mmm")</f>
        <v>Mar</v>
      </c>
      <c r="J164">
        <f>WEEKNUM(Table7[[#This Row],[Date]])</f>
        <v>10</v>
      </c>
    </row>
    <row r="165" spans="1:10" x14ac:dyDescent="0.25">
      <c r="A165" s="8">
        <v>44992</v>
      </c>
      <c r="B165" s="9" t="s">
        <v>65</v>
      </c>
      <c r="C165" s="10" t="s">
        <v>98</v>
      </c>
      <c r="D165" s="12">
        <v>5665.8</v>
      </c>
      <c r="E165" s="4">
        <v>1</v>
      </c>
      <c r="F165" s="12">
        <f>Table7[[#This Row],[Unit Price (₹)]]*Table7[[#This Row],[Quantity]]</f>
        <v>5665.8</v>
      </c>
      <c r="G165" t="str">
        <f>VLOOKUP(Table7[[#This Row],[Customer Name]],Table6[#All],2,0)</f>
        <v>Tamil Nadu</v>
      </c>
      <c r="H165" t="str">
        <f>VLOOKUP(Table7[[#This Row],[Customer Name]],Table6[#All],3,0)</f>
        <v>South</v>
      </c>
      <c r="I165" t="str">
        <f>TEXT(Table7[[#This Row],[Date]],"mmm")</f>
        <v>Mar</v>
      </c>
      <c r="J165">
        <f>WEEKNUM(Table7[[#This Row],[Date]])</f>
        <v>10</v>
      </c>
    </row>
    <row r="166" spans="1:10" x14ac:dyDescent="0.25">
      <c r="A166" s="8">
        <v>44992</v>
      </c>
      <c r="B166" s="9" t="s">
        <v>22</v>
      </c>
      <c r="C166" s="10" t="s">
        <v>6</v>
      </c>
      <c r="D166" s="12">
        <v>10974.6</v>
      </c>
      <c r="E166" s="4">
        <v>25</v>
      </c>
      <c r="F166" s="12">
        <f>Table7[[#This Row],[Unit Price (₹)]]*Table7[[#This Row],[Quantity]]</f>
        <v>274365</v>
      </c>
      <c r="G166" t="str">
        <f>VLOOKUP(Table7[[#This Row],[Customer Name]],Table6[#All],2,0)</f>
        <v>Madhya Pradesh</v>
      </c>
      <c r="H166" t="str">
        <f>VLOOKUP(Table7[[#This Row],[Customer Name]],Table6[#All],3,0)</f>
        <v>Central</v>
      </c>
      <c r="I166" t="str">
        <f>TEXT(Table7[[#This Row],[Date]],"mmm")</f>
        <v>Mar</v>
      </c>
      <c r="J166">
        <f>WEEKNUM(Table7[[#This Row],[Date]])</f>
        <v>10</v>
      </c>
    </row>
    <row r="167" spans="1:10" x14ac:dyDescent="0.25">
      <c r="A167" s="8">
        <v>44992</v>
      </c>
      <c r="B167" s="9" t="s">
        <v>25</v>
      </c>
      <c r="C167" s="10" t="s">
        <v>8</v>
      </c>
      <c r="D167" s="12">
        <v>11377.8</v>
      </c>
      <c r="E167" s="4">
        <v>9</v>
      </c>
      <c r="F167" s="12">
        <f>Table7[[#This Row],[Unit Price (₹)]]*Table7[[#This Row],[Quantity]]</f>
        <v>102400.2</v>
      </c>
      <c r="G167" t="str">
        <f>VLOOKUP(Table7[[#This Row],[Customer Name]],Table6[#All],2,0)</f>
        <v>Karnataka</v>
      </c>
      <c r="H167" t="str">
        <f>VLOOKUP(Table7[[#This Row],[Customer Name]],Table6[#All],3,0)</f>
        <v>West</v>
      </c>
      <c r="I167" t="str">
        <f>TEXT(Table7[[#This Row],[Date]],"mmm")</f>
        <v>Mar</v>
      </c>
      <c r="J167">
        <f>WEEKNUM(Table7[[#This Row],[Date]])</f>
        <v>10</v>
      </c>
    </row>
    <row r="168" spans="1:10" x14ac:dyDescent="0.25">
      <c r="A168" s="8">
        <v>44993</v>
      </c>
      <c r="B168" s="9" t="s">
        <v>56</v>
      </c>
      <c r="C168" s="10" t="s">
        <v>9</v>
      </c>
      <c r="D168" s="12">
        <v>10462.200000000001</v>
      </c>
      <c r="E168" s="4">
        <v>22</v>
      </c>
      <c r="F168" s="12">
        <f>Table7[[#This Row],[Unit Price (₹)]]*Table7[[#This Row],[Quantity]]</f>
        <v>230168.40000000002</v>
      </c>
      <c r="G168" t="str">
        <f>VLOOKUP(Table7[[#This Row],[Customer Name]],Table6[#All],2,0)</f>
        <v>Gujarat</v>
      </c>
      <c r="H168" t="str">
        <f>VLOOKUP(Table7[[#This Row],[Customer Name]],Table6[#All],3,0)</f>
        <v>West</v>
      </c>
      <c r="I168" t="str">
        <f>TEXT(Table7[[#This Row],[Date]],"mmm")</f>
        <v>Mar</v>
      </c>
      <c r="J168">
        <f>WEEKNUM(Table7[[#This Row],[Date]])</f>
        <v>10</v>
      </c>
    </row>
    <row r="169" spans="1:10" x14ac:dyDescent="0.25">
      <c r="A169" s="8">
        <v>44993</v>
      </c>
      <c r="B169" s="9" t="s">
        <v>74</v>
      </c>
      <c r="C169" s="10" t="s">
        <v>113</v>
      </c>
      <c r="D169" s="12">
        <v>1798.88</v>
      </c>
      <c r="E169" s="4">
        <v>6</v>
      </c>
      <c r="F169" s="12">
        <f>Table7[[#This Row],[Unit Price (₹)]]*Table7[[#This Row],[Quantity]]</f>
        <v>10793.28</v>
      </c>
      <c r="G169" t="str">
        <f>VLOOKUP(Table7[[#This Row],[Customer Name]],Table6[#All],2,0)</f>
        <v>Andhra Pradesh</v>
      </c>
      <c r="H169" t="str">
        <f>VLOOKUP(Table7[[#This Row],[Customer Name]],Table6[#All],3,0)</f>
        <v>South</v>
      </c>
      <c r="I169" t="str">
        <f>TEXT(Table7[[#This Row],[Date]],"mmm")</f>
        <v>Mar</v>
      </c>
      <c r="J169">
        <f>WEEKNUM(Table7[[#This Row],[Date]])</f>
        <v>10</v>
      </c>
    </row>
    <row r="170" spans="1:10" x14ac:dyDescent="0.25">
      <c r="A170" s="8">
        <v>44993</v>
      </c>
      <c r="B170" s="9" t="s">
        <v>60</v>
      </c>
      <c r="C170" s="10" t="s">
        <v>109</v>
      </c>
      <c r="D170" s="12">
        <v>574.55999999999995</v>
      </c>
      <c r="E170" s="4">
        <v>9</v>
      </c>
      <c r="F170" s="12">
        <f>Table7[[#This Row],[Unit Price (₹)]]*Table7[[#This Row],[Quantity]]</f>
        <v>5171.0399999999991</v>
      </c>
      <c r="G170" t="str">
        <f>VLOOKUP(Table7[[#This Row],[Customer Name]],Table6[#All],2,0)</f>
        <v>Karnataka</v>
      </c>
      <c r="H170" t="str">
        <f>VLOOKUP(Table7[[#This Row],[Customer Name]],Table6[#All],3,0)</f>
        <v>West</v>
      </c>
      <c r="I170" t="str">
        <f>TEXT(Table7[[#This Row],[Date]],"mmm")</f>
        <v>Mar</v>
      </c>
      <c r="J170">
        <f>WEEKNUM(Table7[[#This Row],[Date]])</f>
        <v>10</v>
      </c>
    </row>
    <row r="171" spans="1:10" x14ac:dyDescent="0.25">
      <c r="A171" s="8">
        <v>44993</v>
      </c>
      <c r="B171" s="9" t="s">
        <v>77</v>
      </c>
      <c r="C171" s="10" t="s">
        <v>109</v>
      </c>
      <c r="D171" s="12">
        <v>574.55999999999995</v>
      </c>
      <c r="E171" s="4">
        <v>6</v>
      </c>
      <c r="F171" s="12">
        <f>Table7[[#This Row],[Unit Price (₹)]]*Table7[[#This Row],[Quantity]]</f>
        <v>3447.3599999999997</v>
      </c>
      <c r="G171" t="str">
        <f>VLOOKUP(Table7[[#This Row],[Customer Name]],Table6[#All],2,0)</f>
        <v>Kerala</v>
      </c>
      <c r="H171" t="str">
        <f>VLOOKUP(Table7[[#This Row],[Customer Name]],Table6[#All],3,0)</f>
        <v>South</v>
      </c>
      <c r="I171" t="str">
        <f>TEXT(Table7[[#This Row],[Date]],"mmm")</f>
        <v>Mar</v>
      </c>
      <c r="J171">
        <f>WEEKNUM(Table7[[#This Row],[Date]])</f>
        <v>10</v>
      </c>
    </row>
    <row r="172" spans="1:10" x14ac:dyDescent="0.25">
      <c r="A172" s="8">
        <v>44994</v>
      </c>
      <c r="B172" s="9" t="s">
        <v>23</v>
      </c>
      <c r="C172" s="10" t="s">
        <v>92</v>
      </c>
      <c r="D172" s="12">
        <v>3418.8</v>
      </c>
      <c r="E172" s="4">
        <v>11</v>
      </c>
      <c r="F172" s="12">
        <f>Table7[[#This Row],[Unit Price (₹)]]*Table7[[#This Row],[Quantity]]</f>
        <v>37606.800000000003</v>
      </c>
      <c r="G172" t="str">
        <f>VLOOKUP(Table7[[#This Row],[Customer Name]],Table6[#All],2,0)</f>
        <v>Telangana</v>
      </c>
      <c r="H172" t="str">
        <f>VLOOKUP(Table7[[#This Row],[Customer Name]],Table6[#All],3,0)</f>
        <v>South</v>
      </c>
      <c r="I172" t="str">
        <f>TEXT(Table7[[#This Row],[Date]],"mmm")</f>
        <v>Mar</v>
      </c>
      <c r="J172">
        <f>WEEKNUM(Table7[[#This Row],[Date]])</f>
        <v>10</v>
      </c>
    </row>
    <row r="173" spans="1:10" x14ac:dyDescent="0.25">
      <c r="A173" s="8">
        <v>44994</v>
      </c>
      <c r="B173" s="9" t="s">
        <v>60</v>
      </c>
      <c r="C173" s="10" t="s">
        <v>95</v>
      </c>
      <c r="D173" s="12">
        <v>1285.5999999999999</v>
      </c>
      <c r="E173" s="4">
        <v>6</v>
      </c>
      <c r="F173" s="12">
        <f>Table7[[#This Row],[Unit Price (₹)]]*Table7[[#This Row],[Quantity]]</f>
        <v>7713.5999999999995</v>
      </c>
      <c r="G173" t="str">
        <f>VLOOKUP(Table7[[#This Row],[Customer Name]],Table6[#All],2,0)</f>
        <v>Karnataka</v>
      </c>
      <c r="H173" t="str">
        <f>VLOOKUP(Table7[[#This Row],[Customer Name]],Table6[#All],3,0)</f>
        <v>West</v>
      </c>
      <c r="I173" t="str">
        <f>TEXT(Table7[[#This Row],[Date]],"mmm")</f>
        <v>Mar</v>
      </c>
      <c r="J173">
        <f>WEEKNUM(Table7[[#This Row],[Date]])</f>
        <v>10</v>
      </c>
    </row>
    <row r="174" spans="1:10" x14ac:dyDescent="0.25">
      <c r="A174" s="8">
        <v>44994</v>
      </c>
      <c r="B174" s="9" t="s">
        <v>79</v>
      </c>
      <c r="C174" s="10" t="s">
        <v>111</v>
      </c>
      <c r="D174" s="12">
        <v>2602.39</v>
      </c>
      <c r="E174" s="4">
        <v>3</v>
      </c>
      <c r="F174" s="12">
        <f>Table7[[#This Row],[Unit Price (₹)]]*Table7[[#This Row],[Quantity]]</f>
        <v>7807.17</v>
      </c>
      <c r="G174" t="str">
        <f>VLOOKUP(Table7[[#This Row],[Customer Name]],Table6[#All],2,0)</f>
        <v>Kerala</v>
      </c>
      <c r="H174" t="str">
        <f>VLOOKUP(Table7[[#This Row],[Customer Name]],Table6[#All],3,0)</f>
        <v>South</v>
      </c>
      <c r="I174" t="str">
        <f>TEXT(Table7[[#This Row],[Date]],"mmm")</f>
        <v>Mar</v>
      </c>
      <c r="J174">
        <f>WEEKNUM(Table7[[#This Row],[Date]])</f>
        <v>10</v>
      </c>
    </row>
    <row r="175" spans="1:10" x14ac:dyDescent="0.25">
      <c r="A175" s="8">
        <v>44995</v>
      </c>
      <c r="B175" s="9" t="s">
        <v>23</v>
      </c>
      <c r="C175" s="10" t="s">
        <v>1</v>
      </c>
      <c r="D175" s="12">
        <v>9996</v>
      </c>
      <c r="E175" s="4">
        <v>6</v>
      </c>
      <c r="F175" s="12">
        <f>Table7[[#This Row],[Unit Price (₹)]]*Table7[[#This Row],[Quantity]]</f>
        <v>59976</v>
      </c>
      <c r="G175" t="str">
        <f>VLOOKUP(Table7[[#This Row],[Customer Name]],Table6[#All],2,0)</f>
        <v>Telangana</v>
      </c>
      <c r="H175" t="str">
        <f>VLOOKUP(Table7[[#This Row],[Customer Name]],Table6[#All],3,0)</f>
        <v>South</v>
      </c>
      <c r="I175" t="str">
        <f>TEXT(Table7[[#This Row],[Date]],"mmm")</f>
        <v>Mar</v>
      </c>
      <c r="J175">
        <f>WEEKNUM(Table7[[#This Row],[Date]])</f>
        <v>10</v>
      </c>
    </row>
    <row r="176" spans="1:10" x14ac:dyDescent="0.25">
      <c r="A176" s="8">
        <v>44995</v>
      </c>
      <c r="B176" s="9" t="s">
        <v>80</v>
      </c>
      <c r="C176" s="10" t="s">
        <v>90</v>
      </c>
      <c r="D176" s="12">
        <v>837.9</v>
      </c>
      <c r="E176" s="4">
        <v>12</v>
      </c>
      <c r="F176" s="12">
        <f>Table7[[#This Row],[Unit Price (₹)]]*Table7[[#This Row],[Quantity]]</f>
        <v>10054.799999999999</v>
      </c>
      <c r="G176" t="str">
        <f>VLOOKUP(Table7[[#This Row],[Customer Name]],Table6[#All],2,0)</f>
        <v>Kerala</v>
      </c>
      <c r="H176" t="str">
        <f>VLOOKUP(Table7[[#This Row],[Customer Name]],Table6[#All],3,0)</f>
        <v>South</v>
      </c>
      <c r="I176" t="str">
        <f>TEXT(Table7[[#This Row],[Date]],"mmm")</f>
        <v>Mar</v>
      </c>
      <c r="J176">
        <f>WEEKNUM(Table7[[#This Row],[Date]])</f>
        <v>10</v>
      </c>
    </row>
    <row r="177" spans="1:10" x14ac:dyDescent="0.25">
      <c r="A177" s="8">
        <v>44996</v>
      </c>
      <c r="B177" s="9" t="s">
        <v>50</v>
      </c>
      <c r="C177" s="10" t="s">
        <v>94</v>
      </c>
      <c r="D177" s="12">
        <v>6591.9</v>
      </c>
      <c r="E177" s="4">
        <v>36</v>
      </c>
      <c r="F177" s="12">
        <f>Table7[[#This Row],[Unit Price (₹)]]*Table7[[#This Row],[Quantity]]</f>
        <v>237308.4</v>
      </c>
      <c r="G177" t="str">
        <f>VLOOKUP(Table7[[#This Row],[Customer Name]],Table6[#All],2,0)</f>
        <v>Maharashtra</v>
      </c>
      <c r="H177" t="str">
        <f>VLOOKUP(Table7[[#This Row],[Customer Name]],Table6[#All],3,0)</f>
        <v>West</v>
      </c>
      <c r="I177" t="str">
        <f>TEXT(Table7[[#This Row],[Date]],"mmm")</f>
        <v>Mar</v>
      </c>
      <c r="J177">
        <f>WEEKNUM(Table7[[#This Row],[Date]])</f>
        <v>10</v>
      </c>
    </row>
    <row r="178" spans="1:10" x14ac:dyDescent="0.25">
      <c r="A178" s="8">
        <v>44996</v>
      </c>
      <c r="B178" s="9" t="s">
        <v>60</v>
      </c>
      <c r="C178" s="10" t="s">
        <v>100</v>
      </c>
      <c r="D178" s="12">
        <v>934.11</v>
      </c>
      <c r="E178" s="4">
        <v>11</v>
      </c>
      <c r="F178" s="12">
        <f>Table7[[#This Row],[Unit Price (₹)]]*Table7[[#This Row],[Quantity]]</f>
        <v>10275.210000000001</v>
      </c>
      <c r="G178" t="str">
        <f>VLOOKUP(Table7[[#This Row],[Customer Name]],Table6[#All],2,0)</f>
        <v>Karnataka</v>
      </c>
      <c r="H178" t="str">
        <f>VLOOKUP(Table7[[#This Row],[Customer Name]],Table6[#All],3,0)</f>
        <v>West</v>
      </c>
      <c r="I178" t="str">
        <f>TEXT(Table7[[#This Row],[Date]],"mmm")</f>
        <v>Mar</v>
      </c>
      <c r="J178">
        <f>WEEKNUM(Table7[[#This Row],[Date]])</f>
        <v>10</v>
      </c>
    </row>
    <row r="179" spans="1:10" x14ac:dyDescent="0.25">
      <c r="A179" s="8">
        <v>44996</v>
      </c>
      <c r="B179" s="9" t="s">
        <v>70</v>
      </c>
      <c r="C179" s="10" t="s">
        <v>97</v>
      </c>
      <c r="D179" s="12">
        <v>822.36</v>
      </c>
      <c r="E179" s="4">
        <v>8</v>
      </c>
      <c r="F179" s="12">
        <f>Table7[[#This Row],[Unit Price (₹)]]*Table7[[#This Row],[Quantity]]</f>
        <v>6578.88</v>
      </c>
      <c r="G179" t="str">
        <f>VLOOKUP(Table7[[#This Row],[Customer Name]],Table6[#All],2,0)</f>
        <v>Kerala</v>
      </c>
      <c r="H179" t="str">
        <f>VLOOKUP(Table7[[#This Row],[Customer Name]],Table6[#All],3,0)</f>
        <v>South</v>
      </c>
      <c r="I179" t="str">
        <f>TEXT(Table7[[#This Row],[Date]],"mmm")</f>
        <v>Mar</v>
      </c>
      <c r="J179">
        <f>WEEKNUM(Table7[[#This Row],[Date]])</f>
        <v>10</v>
      </c>
    </row>
    <row r="180" spans="1:10" x14ac:dyDescent="0.25">
      <c r="A180" s="8">
        <v>44998</v>
      </c>
      <c r="B180" s="9" t="s">
        <v>71</v>
      </c>
      <c r="C180" s="10" t="s">
        <v>114</v>
      </c>
      <c r="D180" s="12">
        <v>2044</v>
      </c>
      <c r="E180" s="4">
        <v>10</v>
      </c>
      <c r="F180" s="12">
        <f>Table7[[#This Row],[Unit Price (₹)]]*Table7[[#This Row],[Quantity]]</f>
        <v>20440</v>
      </c>
      <c r="G180" t="str">
        <f>VLOOKUP(Table7[[#This Row],[Customer Name]],Table6[#All],2,0)</f>
        <v>Madhya Pradesh</v>
      </c>
      <c r="H180" t="str">
        <f>VLOOKUP(Table7[[#This Row],[Customer Name]],Table6[#All],3,0)</f>
        <v>Central</v>
      </c>
      <c r="I180" t="str">
        <f>TEXT(Table7[[#This Row],[Date]],"mmm")</f>
        <v>Mar</v>
      </c>
      <c r="J180">
        <f>WEEKNUM(Table7[[#This Row],[Date]])</f>
        <v>11</v>
      </c>
    </row>
    <row r="181" spans="1:10" x14ac:dyDescent="0.25">
      <c r="A181" s="8">
        <v>44998</v>
      </c>
      <c r="B181" s="9" t="s">
        <v>61</v>
      </c>
      <c r="C181" s="10" t="s">
        <v>96</v>
      </c>
      <c r="D181" s="12">
        <v>567</v>
      </c>
      <c r="E181" s="4">
        <v>10</v>
      </c>
      <c r="F181" s="12">
        <f>Table7[[#This Row],[Unit Price (₹)]]*Table7[[#This Row],[Quantity]]</f>
        <v>5670</v>
      </c>
      <c r="G181" t="str">
        <f>VLOOKUP(Table7[[#This Row],[Customer Name]],Table6[#All],2,0)</f>
        <v>Telangana</v>
      </c>
      <c r="H181" t="str">
        <f>VLOOKUP(Table7[[#This Row],[Customer Name]],Table6[#All],3,0)</f>
        <v>South</v>
      </c>
      <c r="I181" t="str">
        <f>TEXT(Table7[[#This Row],[Date]],"mmm")</f>
        <v>Mar</v>
      </c>
      <c r="J181">
        <f>WEEKNUM(Table7[[#This Row],[Date]])</f>
        <v>11</v>
      </c>
    </row>
    <row r="182" spans="1:10" x14ac:dyDescent="0.25">
      <c r="A182" s="8">
        <v>44999</v>
      </c>
      <c r="B182" s="9" t="s">
        <v>76</v>
      </c>
      <c r="C182" s="10" t="s">
        <v>107</v>
      </c>
      <c r="D182" s="12">
        <v>1164.8</v>
      </c>
      <c r="E182" s="4">
        <v>2</v>
      </c>
      <c r="F182" s="12">
        <f>Table7[[#This Row],[Unit Price (₹)]]*Table7[[#This Row],[Quantity]]</f>
        <v>2329.6</v>
      </c>
      <c r="G182" t="str">
        <f>VLOOKUP(Table7[[#This Row],[Customer Name]],Table6[#All],2,0)</f>
        <v>Karnataka</v>
      </c>
      <c r="H182" t="str">
        <f>VLOOKUP(Table7[[#This Row],[Customer Name]],Table6[#All],3,0)</f>
        <v>South</v>
      </c>
      <c r="I182" t="str">
        <f>TEXT(Table7[[#This Row],[Date]],"mmm")</f>
        <v>Mar</v>
      </c>
      <c r="J182">
        <f>WEEKNUM(Table7[[#This Row],[Date]])</f>
        <v>11</v>
      </c>
    </row>
    <row r="183" spans="1:10" x14ac:dyDescent="0.25">
      <c r="A183" s="8">
        <v>44999</v>
      </c>
      <c r="B183" s="9" t="s">
        <v>79</v>
      </c>
      <c r="C183" s="10" t="s">
        <v>9</v>
      </c>
      <c r="D183" s="12">
        <v>10462.200000000001</v>
      </c>
      <c r="E183" s="4">
        <v>15</v>
      </c>
      <c r="F183" s="12">
        <f>Table7[[#This Row],[Unit Price (₹)]]*Table7[[#This Row],[Quantity]]</f>
        <v>156933</v>
      </c>
      <c r="G183" t="str">
        <f>VLOOKUP(Table7[[#This Row],[Customer Name]],Table6[#All],2,0)</f>
        <v>Kerala</v>
      </c>
      <c r="H183" t="str">
        <f>VLOOKUP(Table7[[#This Row],[Customer Name]],Table6[#All],3,0)</f>
        <v>South</v>
      </c>
      <c r="I183" t="str">
        <f>TEXT(Table7[[#This Row],[Date]],"mmm")</f>
        <v>Mar</v>
      </c>
      <c r="J183">
        <f>WEEKNUM(Table7[[#This Row],[Date]])</f>
        <v>11</v>
      </c>
    </row>
    <row r="184" spans="1:10" x14ac:dyDescent="0.25">
      <c r="A184" s="8">
        <v>44999</v>
      </c>
      <c r="B184" s="9" t="s">
        <v>54</v>
      </c>
      <c r="C184" s="10" t="s">
        <v>119</v>
      </c>
      <c r="D184" s="12">
        <v>1208.4000000000001</v>
      </c>
      <c r="E184" s="4">
        <v>13</v>
      </c>
      <c r="F184" s="12">
        <f>Table7[[#This Row],[Unit Price (₹)]]*Table7[[#This Row],[Quantity]]</f>
        <v>15709.2</v>
      </c>
      <c r="G184" t="str">
        <f>VLOOKUP(Table7[[#This Row],[Customer Name]],Table6[#All],2,0)</f>
        <v>Andhra Pradesh</v>
      </c>
      <c r="H184" t="str">
        <f>VLOOKUP(Table7[[#This Row],[Customer Name]],Table6[#All],3,0)</f>
        <v>South</v>
      </c>
      <c r="I184" t="str">
        <f>TEXT(Table7[[#This Row],[Date]],"mmm")</f>
        <v>Mar</v>
      </c>
      <c r="J184">
        <f>WEEKNUM(Table7[[#This Row],[Date]])</f>
        <v>11</v>
      </c>
    </row>
    <row r="185" spans="1:10" x14ac:dyDescent="0.25">
      <c r="A185" s="8">
        <v>44999</v>
      </c>
      <c r="B185" s="9" t="s">
        <v>59</v>
      </c>
      <c r="C185" s="10" t="s">
        <v>106</v>
      </c>
      <c r="D185" s="12">
        <v>1134</v>
      </c>
      <c r="E185" s="4">
        <v>32</v>
      </c>
      <c r="F185" s="12">
        <f>Table7[[#This Row],[Unit Price (₹)]]*Table7[[#This Row],[Quantity]]</f>
        <v>36288</v>
      </c>
      <c r="G185" t="str">
        <f>VLOOKUP(Table7[[#This Row],[Customer Name]],Table6[#All],2,0)</f>
        <v>Telangana</v>
      </c>
      <c r="H185" t="str">
        <f>VLOOKUP(Table7[[#This Row],[Customer Name]],Table6[#All],3,0)</f>
        <v>South</v>
      </c>
      <c r="I185" t="str">
        <f>TEXT(Table7[[#This Row],[Date]],"mmm")</f>
        <v>Mar</v>
      </c>
      <c r="J185">
        <f>WEEKNUM(Table7[[#This Row],[Date]])</f>
        <v>11</v>
      </c>
    </row>
    <row r="186" spans="1:10" x14ac:dyDescent="0.25">
      <c r="A186" s="8">
        <v>45000</v>
      </c>
      <c r="B186" s="9" t="s">
        <v>71</v>
      </c>
      <c r="C186" s="10" t="s">
        <v>120</v>
      </c>
      <c r="D186" s="12">
        <v>674</v>
      </c>
      <c r="E186" s="4">
        <v>9</v>
      </c>
      <c r="F186" s="12">
        <f>Table7[[#This Row],[Unit Price (₹)]]*Table7[[#This Row],[Quantity]]</f>
        <v>6066</v>
      </c>
      <c r="G186" t="str">
        <f>VLOOKUP(Table7[[#This Row],[Customer Name]],Table6[#All],2,0)</f>
        <v>Madhya Pradesh</v>
      </c>
      <c r="H186" t="str">
        <f>VLOOKUP(Table7[[#This Row],[Customer Name]],Table6[#All],3,0)</f>
        <v>Central</v>
      </c>
      <c r="I186" t="str">
        <f>TEXT(Table7[[#This Row],[Date]],"mmm")</f>
        <v>Mar</v>
      </c>
      <c r="J186">
        <f>WEEKNUM(Table7[[#This Row],[Date]])</f>
        <v>11</v>
      </c>
    </row>
    <row r="187" spans="1:10" x14ac:dyDescent="0.25">
      <c r="A187" s="8">
        <v>45000</v>
      </c>
      <c r="B187" s="9" t="s">
        <v>78</v>
      </c>
      <c r="C187" s="10" t="s">
        <v>117</v>
      </c>
      <c r="D187" s="12">
        <v>927.85</v>
      </c>
      <c r="E187" s="4">
        <v>11</v>
      </c>
      <c r="F187" s="12">
        <f>Table7[[#This Row],[Unit Price (₹)]]*Table7[[#This Row],[Quantity]]</f>
        <v>10206.35</v>
      </c>
      <c r="G187" t="str">
        <f>VLOOKUP(Table7[[#This Row],[Customer Name]],Table6[#All],2,0)</f>
        <v>Madhya Pradesh</v>
      </c>
      <c r="H187" t="str">
        <f>VLOOKUP(Table7[[#This Row],[Customer Name]],Table6[#All],3,0)</f>
        <v>Central</v>
      </c>
      <c r="I187" t="str">
        <f>TEXT(Table7[[#This Row],[Date]],"mmm")</f>
        <v>Mar</v>
      </c>
      <c r="J187">
        <f>WEEKNUM(Table7[[#This Row],[Date]])</f>
        <v>11</v>
      </c>
    </row>
    <row r="188" spans="1:10" x14ac:dyDescent="0.25">
      <c r="A188" s="8">
        <v>45001</v>
      </c>
      <c r="B188" s="9" t="s">
        <v>79</v>
      </c>
      <c r="C188" s="10" t="s">
        <v>94</v>
      </c>
      <c r="D188" s="12">
        <v>6591.9</v>
      </c>
      <c r="E188" s="4">
        <v>14</v>
      </c>
      <c r="F188" s="12">
        <f>Table7[[#This Row],[Unit Price (₹)]]*Table7[[#This Row],[Quantity]]</f>
        <v>92286.599999999991</v>
      </c>
      <c r="G188" t="str">
        <f>VLOOKUP(Table7[[#This Row],[Customer Name]],Table6[#All],2,0)</f>
        <v>Kerala</v>
      </c>
      <c r="H188" t="str">
        <f>VLOOKUP(Table7[[#This Row],[Customer Name]],Table6[#All],3,0)</f>
        <v>South</v>
      </c>
      <c r="I188" t="str">
        <f>TEXT(Table7[[#This Row],[Date]],"mmm")</f>
        <v>Mar</v>
      </c>
      <c r="J188">
        <f>WEEKNUM(Table7[[#This Row],[Date]])</f>
        <v>11</v>
      </c>
    </row>
    <row r="189" spans="1:10" x14ac:dyDescent="0.25">
      <c r="A189" s="8">
        <v>45001</v>
      </c>
      <c r="B189" s="9" t="s">
        <v>77</v>
      </c>
      <c r="C189" s="10" t="s">
        <v>9</v>
      </c>
      <c r="D189" s="12">
        <v>10462.200000000001</v>
      </c>
      <c r="E189" s="4">
        <v>29</v>
      </c>
      <c r="F189" s="12">
        <f>Table7[[#This Row],[Unit Price (₹)]]*Table7[[#This Row],[Quantity]]</f>
        <v>303403.80000000005</v>
      </c>
      <c r="G189" t="str">
        <f>VLOOKUP(Table7[[#This Row],[Customer Name]],Table6[#All],2,0)</f>
        <v>Kerala</v>
      </c>
      <c r="H189" t="str">
        <f>VLOOKUP(Table7[[#This Row],[Customer Name]],Table6[#All],3,0)</f>
        <v>South</v>
      </c>
      <c r="I189" t="str">
        <f>TEXT(Table7[[#This Row],[Date]],"mmm")</f>
        <v>Mar</v>
      </c>
      <c r="J189">
        <f>WEEKNUM(Table7[[#This Row],[Date]])</f>
        <v>11</v>
      </c>
    </row>
    <row r="190" spans="1:10" x14ac:dyDescent="0.25">
      <c r="A190" s="8">
        <v>45003</v>
      </c>
      <c r="B190" s="9" t="s">
        <v>72</v>
      </c>
      <c r="C190" s="10" t="s">
        <v>7</v>
      </c>
      <c r="D190" s="12">
        <v>14700</v>
      </c>
      <c r="E190" s="4">
        <v>2</v>
      </c>
      <c r="F190" s="12">
        <f>Table7[[#This Row],[Unit Price (₹)]]*Table7[[#This Row],[Quantity]]</f>
        <v>29400</v>
      </c>
      <c r="G190" t="str">
        <f>VLOOKUP(Table7[[#This Row],[Customer Name]],Table6[#All],2,0)</f>
        <v>Telangana</v>
      </c>
      <c r="H190" t="str">
        <f>VLOOKUP(Table7[[#This Row],[Customer Name]],Table6[#All],3,0)</f>
        <v>South</v>
      </c>
      <c r="I190" t="str">
        <f>TEXT(Table7[[#This Row],[Date]],"mmm")</f>
        <v>Mar</v>
      </c>
      <c r="J190">
        <f>WEEKNUM(Table7[[#This Row],[Date]])</f>
        <v>11</v>
      </c>
    </row>
    <row r="191" spans="1:10" x14ac:dyDescent="0.25">
      <c r="A191" s="8">
        <v>45003</v>
      </c>
      <c r="B191" s="9" t="s">
        <v>61</v>
      </c>
      <c r="C191" s="10" t="s">
        <v>113</v>
      </c>
      <c r="D191" s="12">
        <v>1798.88</v>
      </c>
      <c r="E191" s="4">
        <v>10</v>
      </c>
      <c r="F191" s="12">
        <f>Table7[[#This Row],[Unit Price (₹)]]*Table7[[#This Row],[Quantity]]</f>
        <v>17988.800000000003</v>
      </c>
      <c r="G191" t="str">
        <f>VLOOKUP(Table7[[#This Row],[Customer Name]],Table6[#All],2,0)</f>
        <v>Telangana</v>
      </c>
      <c r="H191" t="str">
        <f>VLOOKUP(Table7[[#This Row],[Customer Name]],Table6[#All],3,0)</f>
        <v>South</v>
      </c>
      <c r="I191" t="str">
        <f>TEXT(Table7[[#This Row],[Date]],"mmm")</f>
        <v>Mar</v>
      </c>
      <c r="J191">
        <f>WEEKNUM(Table7[[#This Row],[Date]])</f>
        <v>11</v>
      </c>
    </row>
    <row r="192" spans="1:10" x14ac:dyDescent="0.25">
      <c r="A192" s="8">
        <v>45003</v>
      </c>
      <c r="B192" s="9" t="s">
        <v>79</v>
      </c>
      <c r="C192" s="10" t="s">
        <v>106</v>
      </c>
      <c r="D192" s="12">
        <v>1134</v>
      </c>
      <c r="E192" s="4">
        <v>8</v>
      </c>
      <c r="F192" s="12">
        <f>Table7[[#This Row],[Unit Price (₹)]]*Table7[[#This Row],[Quantity]]</f>
        <v>9072</v>
      </c>
      <c r="G192" t="str">
        <f>VLOOKUP(Table7[[#This Row],[Customer Name]],Table6[#All],2,0)</f>
        <v>Kerala</v>
      </c>
      <c r="H192" t="str">
        <f>VLOOKUP(Table7[[#This Row],[Customer Name]],Table6[#All],3,0)</f>
        <v>South</v>
      </c>
      <c r="I192" t="str">
        <f>TEXT(Table7[[#This Row],[Date]],"mmm")</f>
        <v>Mar</v>
      </c>
      <c r="J192">
        <f>WEEKNUM(Table7[[#This Row],[Date]])</f>
        <v>11</v>
      </c>
    </row>
    <row r="193" spans="1:10" x14ac:dyDescent="0.25">
      <c r="A193" s="8">
        <v>45004</v>
      </c>
      <c r="B193" s="9" t="s">
        <v>63</v>
      </c>
      <c r="C193" s="10" t="s">
        <v>1</v>
      </c>
      <c r="D193" s="12">
        <v>9996</v>
      </c>
      <c r="E193" s="4">
        <v>15</v>
      </c>
      <c r="F193" s="12">
        <f>Table7[[#This Row],[Unit Price (₹)]]*Table7[[#This Row],[Quantity]]</f>
        <v>149940</v>
      </c>
      <c r="G193" t="str">
        <f>VLOOKUP(Table7[[#This Row],[Customer Name]],Table6[#All],2,0)</f>
        <v>Gujarat</v>
      </c>
      <c r="H193" t="str">
        <f>VLOOKUP(Table7[[#This Row],[Customer Name]],Table6[#All],3,0)</f>
        <v>West</v>
      </c>
      <c r="I193" t="str">
        <f>TEXT(Table7[[#This Row],[Date]],"mmm")</f>
        <v>Mar</v>
      </c>
      <c r="J193">
        <f>WEEKNUM(Table7[[#This Row],[Date]])</f>
        <v>12</v>
      </c>
    </row>
    <row r="194" spans="1:10" x14ac:dyDescent="0.25">
      <c r="A194" s="8">
        <v>45004</v>
      </c>
      <c r="B194" s="9" t="s">
        <v>76</v>
      </c>
      <c r="C194" s="10" t="s">
        <v>112</v>
      </c>
      <c r="D194" s="12">
        <v>5985</v>
      </c>
      <c r="E194" s="4">
        <v>17</v>
      </c>
      <c r="F194" s="12">
        <f>Table7[[#This Row],[Unit Price (₹)]]*Table7[[#This Row],[Quantity]]</f>
        <v>101745</v>
      </c>
      <c r="G194" t="str">
        <f>VLOOKUP(Table7[[#This Row],[Customer Name]],Table6[#All],2,0)</f>
        <v>Karnataka</v>
      </c>
      <c r="H194" t="str">
        <f>VLOOKUP(Table7[[#This Row],[Customer Name]],Table6[#All],3,0)</f>
        <v>South</v>
      </c>
      <c r="I194" t="str">
        <f>TEXT(Table7[[#This Row],[Date]],"mmm")</f>
        <v>Mar</v>
      </c>
      <c r="J194">
        <f>WEEKNUM(Table7[[#This Row],[Date]])</f>
        <v>12</v>
      </c>
    </row>
    <row r="195" spans="1:10" x14ac:dyDescent="0.25">
      <c r="A195" s="8">
        <v>45004</v>
      </c>
      <c r="B195" s="9" t="s">
        <v>73</v>
      </c>
      <c r="C195" s="10" t="s">
        <v>112</v>
      </c>
      <c r="D195" s="12">
        <v>5985</v>
      </c>
      <c r="E195" s="4">
        <v>17</v>
      </c>
      <c r="F195" s="12">
        <f>Table7[[#This Row],[Unit Price (₹)]]*Table7[[#This Row],[Quantity]]</f>
        <v>101745</v>
      </c>
      <c r="G195" t="str">
        <f>VLOOKUP(Table7[[#This Row],[Customer Name]],Table6[#All],2,0)</f>
        <v>Maharashtra</v>
      </c>
      <c r="H195" t="str">
        <f>VLOOKUP(Table7[[#This Row],[Customer Name]],Table6[#All],3,0)</f>
        <v>West</v>
      </c>
      <c r="I195" t="str">
        <f>TEXT(Table7[[#This Row],[Date]],"mmm")</f>
        <v>Mar</v>
      </c>
      <c r="J195">
        <f>WEEKNUM(Table7[[#This Row],[Date]])</f>
        <v>12</v>
      </c>
    </row>
    <row r="196" spans="1:10" x14ac:dyDescent="0.25">
      <c r="A196" s="8">
        <v>45004</v>
      </c>
      <c r="B196" s="9" t="s">
        <v>68</v>
      </c>
      <c r="C196" s="10" t="s">
        <v>114</v>
      </c>
      <c r="D196" s="12">
        <v>2044</v>
      </c>
      <c r="E196" s="4">
        <v>9</v>
      </c>
      <c r="F196" s="12">
        <f>Table7[[#This Row],[Unit Price (₹)]]*Table7[[#This Row],[Quantity]]</f>
        <v>18396</v>
      </c>
      <c r="G196" t="str">
        <f>VLOOKUP(Table7[[#This Row],[Customer Name]],Table6[#All],2,0)</f>
        <v>Andhra Pradesh</v>
      </c>
      <c r="H196" t="str">
        <f>VLOOKUP(Table7[[#This Row],[Customer Name]],Table6[#All],3,0)</f>
        <v>South</v>
      </c>
      <c r="I196" t="str">
        <f>TEXT(Table7[[#This Row],[Date]],"mmm")</f>
        <v>Mar</v>
      </c>
      <c r="J196">
        <f>WEEKNUM(Table7[[#This Row],[Date]])</f>
        <v>12</v>
      </c>
    </row>
    <row r="197" spans="1:10" x14ac:dyDescent="0.25">
      <c r="A197" s="8">
        <v>45004</v>
      </c>
      <c r="B197" s="9" t="s">
        <v>64</v>
      </c>
      <c r="C197" s="10" t="s">
        <v>117</v>
      </c>
      <c r="D197" s="12">
        <v>927.85</v>
      </c>
      <c r="E197" s="4">
        <v>18</v>
      </c>
      <c r="F197" s="12">
        <f>Table7[[#This Row],[Unit Price (₹)]]*Table7[[#This Row],[Quantity]]</f>
        <v>16701.3</v>
      </c>
      <c r="G197" t="str">
        <f>VLOOKUP(Table7[[#This Row],[Customer Name]],Table6[#All],2,0)</f>
        <v>Tamil Nadu</v>
      </c>
      <c r="H197" t="str">
        <f>VLOOKUP(Table7[[#This Row],[Customer Name]],Table6[#All],3,0)</f>
        <v>South</v>
      </c>
      <c r="I197" t="str">
        <f>TEXT(Table7[[#This Row],[Date]],"mmm")</f>
        <v>Mar</v>
      </c>
      <c r="J197">
        <f>WEEKNUM(Table7[[#This Row],[Date]])</f>
        <v>12</v>
      </c>
    </row>
    <row r="198" spans="1:10" x14ac:dyDescent="0.25">
      <c r="A198" s="8">
        <v>45004</v>
      </c>
      <c r="B198" s="9" t="s">
        <v>75</v>
      </c>
      <c r="C198" s="10" t="s">
        <v>115</v>
      </c>
      <c r="D198" s="12">
        <v>1217.1600000000001</v>
      </c>
      <c r="E198" s="4">
        <v>6</v>
      </c>
      <c r="F198" s="12">
        <f>Table7[[#This Row],[Unit Price (₹)]]*Table7[[#This Row],[Quantity]]</f>
        <v>7302.9600000000009</v>
      </c>
      <c r="G198" t="str">
        <f>VLOOKUP(Table7[[#This Row],[Customer Name]],Table6[#All],2,0)</f>
        <v>Maharashtra</v>
      </c>
      <c r="H198" t="str">
        <f>VLOOKUP(Table7[[#This Row],[Customer Name]],Table6[#All],3,0)</f>
        <v>West</v>
      </c>
      <c r="I198" t="str">
        <f>TEXT(Table7[[#This Row],[Date]],"mmm")</f>
        <v>Mar</v>
      </c>
      <c r="J198">
        <f>WEEKNUM(Table7[[#This Row],[Date]])</f>
        <v>12</v>
      </c>
    </row>
    <row r="199" spans="1:10" x14ac:dyDescent="0.25">
      <c r="A199" s="8">
        <v>45005</v>
      </c>
      <c r="B199" s="9" t="s">
        <v>51</v>
      </c>
      <c r="C199" s="10" t="s">
        <v>107</v>
      </c>
      <c r="D199" s="12">
        <v>1164.8</v>
      </c>
      <c r="E199" s="4">
        <v>13</v>
      </c>
      <c r="F199" s="12">
        <f>Table7[[#This Row],[Unit Price (₹)]]*Table7[[#This Row],[Quantity]]</f>
        <v>15142.4</v>
      </c>
      <c r="G199" t="str">
        <f>VLOOKUP(Table7[[#This Row],[Customer Name]],Table6[#All],2,0)</f>
        <v>Maharashtra</v>
      </c>
      <c r="H199" t="str">
        <f>VLOOKUP(Table7[[#This Row],[Customer Name]],Table6[#All],3,0)</f>
        <v>West</v>
      </c>
      <c r="I199" t="str">
        <f>TEXT(Table7[[#This Row],[Date]],"mmm")</f>
        <v>Mar</v>
      </c>
      <c r="J199">
        <f>WEEKNUM(Table7[[#This Row],[Date]])</f>
        <v>12</v>
      </c>
    </row>
    <row r="200" spans="1:10" x14ac:dyDescent="0.25">
      <c r="A200" s="8">
        <v>45005</v>
      </c>
      <c r="B200" s="9" t="s">
        <v>80</v>
      </c>
      <c r="C200" s="10" t="s">
        <v>87</v>
      </c>
      <c r="D200" s="12">
        <v>1098.72</v>
      </c>
      <c r="E200" s="4">
        <v>23</v>
      </c>
      <c r="F200" s="12">
        <f>Table7[[#This Row],[Unit Price (₹)]]*Table7[[#This Row],[Quantity]]</f>
        <v>25270.560000000001</v>
      </c>
      <c r="G200" t="str">
        <f>VLOOKUP(Table7[[#This Row],[Customer Name]],Table6[#All],2,0)</f>
        <v>Kerala</v>
      </c>
      <c r="H200" t="str">
        <f>VLOOKUP(Table7[[#This Row],[Customer Name]],Table6[#All],3,0)</f>
        <v>South</v>
      </c>
      <c r="I200" t="str">
        <f>TEXT(Table7[[#This Row],[Date]],"mmm")</f>
        <v>Mar</v>
      </c>
      <c r="J200">
        <f>WEEKNUM(Table7[[#This Row],[Date]])</f>
        <v>12</v>
      </c>
    </row>
    <row r="201" spans="1:10" x14ac:dyDescent="0.25">
      <c r="A201" s="8">
        <v>45005</v>
      </c>
      <c r="B201" s="9" t="s">
        <v>53</v>
      </c>
      <c r="C201" s="10" t="s">
        <v>91</v>
      </c>
      <c r="D201" s="12">
        <v>559.44000000000005</v>
      </c>
      <c r="E201" s="4">
        <v>21</v>
      </c>
      <c r="F201" s="12">
        <f>Table7[[#This Row],[Unit Price (₹)]]*Table7[[#This Row],[Quantity]]</f>
        <v>11748.240000000002</v>
      </c>
      <c r="G201" t="str">
        <f>VLOOKUP(Table7[[#This Row],[Customer Name]],Table6[#All],2,0)</f>
        <v>Gujarat</v>
      </c>
      <c r="H201" t="str">
        <f>VLOOKUP(Table7[[#This Row],[Customer Name]],Table6[#All],3,0)</f>
        <v>West</v>
      </c>
      <c r="I201" t="str">
        <f>TEXT(Table7[[#This Row],[Date]],"mmm")</f>
        <v>Mar</v>
      </c>
      <c r="J201">
        <f>WEEKNUM(Table7[[#This Row],[Date]])</f>
        <v>12</v>
      </c>
    </row>
    <row r="202" spans="1:10" x14ac:dyDescent="0.25">
      <c r="A202" s="8">
        <v>45006</v>
      </c>
      <c r="B202" s="9" t="s">
        <v>22</v>
      </c>
      <c r="C202" s="10" t="s">
        <v>0</v>
      </c>
      <c r="D202" s="12">
        <v>7271.6</v>
      </c>
      <c r="E202" s="4">
        <v>18</v>
      </c>
      <c r="F202" s="12">
        <f>Table7[[#This Row],[Unit Price (₹)]]*Table7[[#This Row],[Quantity]]</f>
        <v>130888.8</v>
      </c>
      <c r="G202" t="str">
        <f>VLOOKUP(Table7[[#This Row],[Customer Name]],Table6[#All],2,0)</f>
        <v>Madhya Pradesh</v>
      </c>
      <c r="H202" t="str">
        <f>VLOOKUP(Table7[[#This Row],[Customer Name]],Table6[#All],3,0)</f>
        <v>Central</v>
      </c>
      <c r="I202" t="str">
        <f>TEXT(Table7[[#This Row],[Date]],"mmm")</f>
        <v>Mar</v>
      </c>
      <c r="J202">
        <f>WEEKNUM(Table7[[#This Row],[Date]])</f>
        <v>12</v>
      </c>
    </row>
    <row r="203" spans="1:10" x14ac:dyDescent="0.25">
      <c r="A203" s="8">
        <v>45006</v>
      </c>
      <c r="B203" s="9" t="s">
        <v>51</v>
      </c>
      <c r="C203" s="10" t="s">
        <v>110</v>
      </c>
      <c r="D203" s="12">
        <v>5337.5</v>
      </c>
      <c r="E203" s="4">
        <v>13</v>
      </c>
      <c r="F203" s="12">
        <f>Table7[[#This Row],[Unit Price (₹)]]*Table7[[#This Row],[Quantity]]</f>
        <v>69387.5</v>
      </c>
      <c r="G203" t="str">
        <f>VLOOKUP(Table7[[#This Row],[Customer Name]],Table6[#All],2,0)</f>
        <v>Maharashtra</v>
      </c>
      <c r="H203" t="str">
        <f>VLOOKUP(Table7[[#This Row],[Customer Name]],Table6[#All],3,0)</f>
        <v>West</v>
      </c>
      <c r="I203" t="str">
        <f>TEXT(Table7[[#This Row],[Date]],"mmm")</f>
        <v>Mar</v>
      </c>
      <c r="J203">
        <f>WEEKNUM(Table7[[#This Row],[Date]])</f>
        <v>12</v>
      </c>
    </row>
    <row r="204" spans="1:10" x14ac:dyDescent="0.25">
      <c r="A204" s="8">
        <v>45006</v>
      </c>
      <c r="B204" s="9" t="s">
        <v>61</v>
      </c>
      <c r="C204" s="10" t="s">
        <v>117</v>
      </c>
      <c r="D204" s="12">
        <v>927.85</v>
      </c>
      <c r="E204" s="4">
        <v>7</v>
      </c>
      <c r="F204" s="12">
        <f>Table7[[#This Row],[Unit Price (₹)]]*Table7[[#This Row],[Quantity]]</f>
        <v>6494.95</v>
      </c>
      <c r="G204" t="str">
        <f>VLOOKUP(Table7[[#This Row],[Customer Name]],Table6[#All],2,0)</f>
        <v>Telangana</v>
      </c>
      <c r="H204" t="str">
        <f>VLOOKUP(Table7[[#This Row],[Customer Name]],Table6[#All],3,0)</f>
        <v>South</v>
      </c>
      <c r="I204" t="str">
        <f>TEXT(Table7[[#This Row],[Date]],"mmm")</f>
        <v>Mar</v>
      </c>
      <c r="J204">
        <f>WEEKNUM(Table7[[#This Row],[Date]])</f>
        <v>12</v>
      </c>
    </row>
    <row r="205" spans="1:10" x14ac:dyDescent="0.25">
      <c r="A205" s="8">
        <v>45007</v>
      </c>
      <c r="B205" s="9" t="s">
        <v>22</v>
      </c>
      <c r="C205" s="10" t="s">
        <v>1</v>
      </c>
      <c r="D205" s="12">
        <v>9996</v>
      </c>
      <c r="E205" s="4">
        <v>8</v>
      </c>
      <c r="F205" s="12">
        <f>Table7[[#This Row],[Unit Price (₹)]]*Table7[[#This Row],[Quantity]]</f>
        <v>79968</v>
      </c>
      <c r="G205" t="str">
        <f>VLOOKUP(Table7[[#This Row],[Customer Name]],Table6[#All],2,0)</f>
        <v>Madhya Pradesh</v>
      </c>
      <c r="H205" t="str">
        <f>VLOOKUP(Table7[[#This Row],[Customer Name]],Table6[#All],3,0)</f>
        <v>Central</v>
      </c>
      <c r="I205" t="str">
        <f>TEXT(Table7[[#This Row],[Date]],"mmm")</f>
        <v>Mar</v>
      </c>
      <c r="J205">
        <f>WEEKNUM(Table7[[#This Row],[Date]])</f>
        <v>12</v>
      </c>
    </row>
    <row r="206" spans="1:10" x14ac:dyDescent="0.25">
      <c r="A206" s="8">
        <v>45007</v>
      </c>
      <c r="B206" s="9" t="s">
        <v>71</v>
      </c>
      <c r="C206" s="10" t="s">
        <v>94</v>
      </c>
      <c r="D206" s="12">
        <v>6591.9</v>
      </c>
      <c r="E206" s="4">
        <v>4</v>
      </c>
      <c r="F206" s="12">
        <f>Table7[[#This Row],[Unit Price (₹)]]*Table7[[#This Row],[Quantity]]</f>
        <v>26367.599999999999</v>
      </c>
      <c r="G206" t="str">
        <f>VLOOKUP(Table7[[#This Row],[Customer Name]],Table6[#All],2,0)</f>
        <v>Madhya Pradesh</v>
      </c>
      <c r="H206" t="str">
        <f>VLOOKUP(Table7[[#This Row],[Customer Name]],Table6[#All],3,0)</f>
        <v>Central</v>
      </c>
      <c r="I206" t="str">
        <f>TEXT(Table7[[#This Row],[Date]],"mmm")</f>
        <v>Mar</v>
      </c>
      <c r="J206">
        <f>WEEKNUM(Table7[[#This Row],[Date]])</f>
        <v>12</v>
      </c>
    </row>
    <row r="207" spans="1:10" x14ac:dyDescent="0.25">
      <c r="A207" s="8">
        <v>45007</v>
      </c>
      <c r="B207" s="9" t="s">
        <v>74</v>
      </c>
      <c r="C207" s="10" t="s">
        <v>113</v>
      </c>
      <c r="D207" s="12">
        <v>1798.88</v>
      </c>
      <c r="E207" s="4">
        <v>30</v>
      </c>
      <c r="F207" s="12">
        <f>Table7[[#This Row],[Unit Price (₹)]]*Table7[[#This Row],[Quantity]]</f>
        <v>53966.400000000001</v>
      </c>
      <c r="G207" t="str">
        <f>VLOOKUP(Table7[[#This Row],[Customer Name]],Table6[#All],2,0)</f>
        <v>Andhra Pradesh</v>
      </c>
      <c r="H207" t="str">
        <f>VLOOKUP(Table7[[#This Row],[Customer Name]],Table6[#All],3,0)</f>
        <v>South</v>
      </c>
      <c r="I207" t="str">
        <f>TEXT(Table7[[#This Row],[Date]],"mmm")</f>
        <v>Mar</v>
      </c>
      <c r="J207">
        <f>WEEKNUM(Table7[[#This Row],[Date]])</f>
        <v>12</v>
      </c>
    </row>
    <row r="208" spans="1:10" x14ac:dyDescent="0.25">
      <c r="A208" s="8">
        <v>45008</v>
      </c>
      <c r="B208" s="9" t="s">
        <v>75</v>
      </c>
      <c r="C208" s="10" t="s">
        <v>97</v>
      </c>
      <c r="D208" s="12">
        <v>822.36</v>
      </c>
      <c r="E208" s="4">
        <v>9</v>
      </c>
      <c r="F208" s="12">
        <f>Table7[[#This Row],[Unit Price (₹)]]*Table7[[#This Row],[Quantity]]</f>
        <v>7401.24</v>
      </c>
      <c r="G208" t="str">
        <f>VLOOKUP(Table7[[#This Row],[Customer Name]],Table6[#All],2,0)</f>
        <v>Maharashtra</v>
      </c>
      <c r="H208" t="str">
        <f>VLOOKUP(Table7[[#This Row],[Customer Name]],Table6[#All],3,0)</f>
        <v>West</v>
      </c>
      <c r="I208" t="str">
        <f>TEXT(Table7[[#This Row],[Date]],"mmm")</f>
        <v>Mar</v>
      </c>
      <c r="J208">
        <f>WEEKNUM(Table7[[#This Row],[Date]])</f>
        <v>12</v>
      </c>
    </row>
    <row r="209" spans="1:10" x14ac:dyDescent="0.25">
      <c r="A209" s="8">
        <v>45010</v>
      </c>
      <c r="B209" s="9" t="s">
        <v>79</v>
      </c>
      <c r="C209" s="10" t="s">
        <v>0</v>
      </c>
      <c r="D209" s="12">
        <v>7271.6</v>
      </c>
      <c r="E209" s="4">
        <v>2</v>
      </c>
      <c r="F209" s="12">
        <f>Table7[[#This Row],[Unit Price (₹)]]*Table7[[#This Row],[Quantity]]</f>
        <v>14543.2</v>
      </c>
      <c r="G209" t="str">
        <f>VLOOKUP(Table7[[#This Row],[Customer Name]],Table6[#All],2,0)</f>
        <v>Kerala</v>
      </c>
      <c r="H209" t="str">
        <f>VLOOKUP(Table7[[#This Row],[Customer Name]],Table6[#All],3,0)</f>
        <v>South</v>
      </c>
      <c r="I209" t="str">
        <f>TEXT(Table7[[#This Row],[Date]],"mmm")</f>
        <v>Mar</v>
      </c>
      <c r="J209">
        <f>WEEKNUM(Table7[[#This Row],[Date]])</f>
        <v>12</v>
      </c>
    </row>
    <row r="210" spans="1:10" x14ac:dyDescent="0.25">
      <c r="A210" s="8">
        <v>45010</v>
      </c>
      <c r="B210" s="9" t="s">
        <v>76</v>
      </c>
      <c r="C210" s="10" t="s">
        <v>112</v>
      </c>
      <c r="D210" s="12">
        <v>5985</v>
      </c>
      <c r="E210" s="4">
        <v>4</v>
      </c>
      <c r="F210" s="12">
        <f>Table7[[#This Row],[Unit Price (₹)]]*Table7[[#This Row],[Quantity]]</f>
        <v>23940</v>
      </c>
      <c r="G210" t="str">
        <f>VLOOKUP(Table7[[#This Row],[Customer Name]],Table6[#All],2,0)</f>
        <v>Karnataka</v>
      </c>
      <c r="H210" t="str">
        <f>VLOOKUP(Table7[[#This Row],[Customer Name]],Table6[#All],3,0)</f>
        <v>South</v>
      </c>
      <c r="I210" t="str">
        <f>TEXT(Table7[[#This Row],[Date]],"mmm")</f>
        <v>Mar</v>
      </c>
      <c r="J210">
        <f>WEEKNUM(Table7[[#This Row],[Date]])</f>
        <v>12</v>
      </c>
    </row>
    <row r="211" spans="1:10" x14ac:dyDescent="0.25">
      <c r="A211" s="8">
        <v>45010</v>
      </c>
      <c r="B211" s="9" t="s">
        <v>79</v>
      </c>
      <c r="C211" s="10" t="s">
        <v>6</v>
      </c>
      <c r="D211" s="12">
        <v>10974.6</v>
      </c>
      <c r="E211" s="4">
        <v>26</v>
      </c>
      <c r="F211" s="12">
        <f>Table7[[#This Row],[Unit Price (₹)]]*Table7[[#This Row],[Quantity]]</f>
        <v>285339.60000000003</v>
      </c>
      <c r="G211" t="str">
        <f>VLOOKUP(Table7[[#This Row],[Customer Name]],Table6[#All],2,0)</f>
        <v>Kerala</v>
      </c>
      <c r="H211" t="str">
        <f>VLOOKUP(Table7[[#This Row],[Customer Name]],Table6[#All],3,0)</f>
        <v>South</v>
      </c>
      <c r="I211" t="str">
        <f>TEXT(Table7[[#This Row],[Date]],"mmm")</f>
        <v>Mar</v>
      </c>
      <c r="J211">
        <f>WEEKNUM(Table7[[#This Row],[Date]])</f>
        <v>12</v>
      </c>
    </row>
    <row r="212" spans="1:10" x14ac:dyDescent="0.25">
      <c r="A212" s="8">
        <v>45010</v>
      </c>
      <c r="B212" s="9" t="s">
        <v>71</v>
      </c>
      <c r="C212" s="10" t="s">
        <v>87</v>
      </c>
      <c r="D212" s="12">
        <v>1098.72</v>
      </c>
      <c r="E212" s="4">
        <v>14</v>
      </c>
      <c r="F212" s="12">
        <f>Table7[[#This Row],[Unit Price (₹)]]*Table7[[#This Row],[Quantity]]</f>
        <v>15382.08</v>
      </c>
      <c r="G212" t="str">
        <f>VLOOKUP(Table7[[#This Row],[Customer Name]],Table6[#All],2,0)</f>
        <v>Madhya Pradesh</v>
      </c>
      <c r="H212" t="str">
        <f>VLOOKUP(Table7[[#This Row],[Customer Name]],Table6[#All],3,0)</f>
        <v>Central</v>
      </c>
      <c r="I212" t="str">
        <f>TEXT(Table7[[#This Row],[Date]],"mmm")</f>
        <v>Mar</v>
      </c>
      <c r="J212">
        <f>WEEKNUM(Table7[[#This Row],[Date]])</f>
        <v>12</v>
      </c>
    </row>
    <row r="213" spans="1:10" x14ac:dyDescent="0.25">
      <c r="A213" s="8">
        <v>45010</v>
      </c>
      <c r="B213" s="9" t="s">
        <v>55</v>
      </c>
      <c r="C213" s="10" t="s">
        <v>95</v>
      </c>
      <c r="D213" s="12">
        <v>1285.5999999999999</v>
      </c>
      <c r="E213" s="4">
        <v>8</v>
      </c>
      <c r="F213" s="12">
        <f>Table7[[#This Row],[Unit Price (₹)]]*Table7[[#This Row],[Quantity]]</f>
        <v>10284.799999999999</v>
      </c>
      <c r="G213" t="str">
        <f>VLOOKUP(Table7[[#This Row],[Customer Name]],Table6[#All],2,0)</f>
        <v>Maharashtra</v>
      </c>
      <c r="H213" t="str">
        <f>VLOOKUP(Table7[[#This Row],[Customer Name]],Table6[#All],3,0)</f>
        <v>West</v>
      </c>
      <c r="I213" t="str">
        <f>TEXT(Table7[[#This Row],[Date]],"mmm")</f>
        <v>Mar</v>
      </c>
      <c r="J213">
        <f>WEEKNUM(Table7[[#This Row],[Date]])</f>
        <v>12</v>
      </c>
    </row>
    <row r="214" spans="1:10" x14ac:dyDescent="0.25">
      <c r="A214" s="8">
        <v>45010</v>
      </c>
      <c r="B214" s="9" t="s">
        <v>61</v>
      </c>
      <c r="C214" s="10" t="s">
        <v>111</v>
      </c>
      <c r="D214" s="12">
        <v>2602.39</v>
      </c>
      <c r="E214" s="4">
        <v>11</v>
      </c>
      <c r="F214" s="12">
        <f>Table7[[#This Row],[Unit Price (₹)]]*Table7[[#This Row],[Quantity]]</f>
        <v>28626.289999999997</v>
      </c>
      <c r="G214" t="str">
        <f>VLOOKUP(Table7[[#This Row],[Customer Name]],Table6[#All],2,0)</f>
        <v>Telangana</v>
      </c>
      <c r="H214" t="str">
        <f>VLOOKUP(Table7[[#This Row],[Customer Name]],Table6[#All],3,0)</f>
        <v>South</v>
      </c>
      <c r="I214" t="str">
        <f>TEXT(Table7[[#This Row],[Date]],"mmm")</f>
        <v>Mar</v>
      </c>
      <c r="J214">
        <f>WEEKNUM(Table7[[#This Row],[Date]])</f>
        <v>12</v>
      </c>
    </row>
    <row r="215" spans="1:10" x14ac:dyDescent="0.25">
      <c r="A215" s="8">
        <v>45010</v>
      </c>
      <c r="B215" s="9" t="s">
        <v>78</v>
      </c>
      <c r="C215" s="10" t="s">
        <v>91</v>
      </c>
      <c r="D215" s="12">
        <v>559.44000000000005</v>
      </c>
      <c r="E215" s="4">
        <v>2</v>
      </c>
      <c r="F215" s="12">
        <f>Table7[[#This Row],[Unit Price (₹)]]*Table7[[#This Row],[Quantity]]</f>
        <v>1118.8800000000001</v>
      </c>
      <c r="G215" t="str">
        <f>VLOOKUP(Table7[[#This Row],[Customer Name]],Table6[#All],2,0)</f>
        <v>Madhya Pradesh</v>
      </c>
      <c r="H215" t="str">
        <f>VLOOKUP(Table7[[#This Row],[Customer Name]],Table6[#All],3,0)</f>
        <v>Central</v>
      </c>
      <c r="I215" t="str">
        <f>TEXT(Table7[[#This Row],[Date]],"mmm")</f>
        <v>Mar</v>
      </c>
      <c r="J215">
        <f>WEEKNUM(Table7[[#This Row],[Date]])</f>
        <v>12</v>
      </c>
    </row>
    <row r="216" spans="1:10" x14ac:dyDescent="0.25">
      <c r="A216" s="8">
        <v>45011</v>
      </c>
      <c r="B216" s="9" t="s">
        <v>25</v>
      </c>
      <c r="C216" s="10" t="s">
        <v>0</v>
      </c>
      <c r="D216" s="12">
        <v>7271.6</v>
      </c>
      <c r="E216" s="4">
        <v>4</v>
      </c>
      <c r="F216" s="12">
        <f>Table7[[#This Row],[Unit Price (₹)]]*Table7[[#This Row],[Quantity]]</f>
        <v>29086.400000000001</v>
      </c>
      <c r="G216" t="str">
        <f>VLOOKUP(Table7[[#This Row],[Customer Name]],Table6[#All],2,0)</f>
        <v>Karnataka</v>
      </c>
      <c r="H216" t="str">
        <f>VLOOKUP(Table7[[#This Row],[Customer Name]],Table6[#All],3,0)</f>
        <v>West</v>
      </c>
      <c r="I216" t="str">
        <f>TEXT(Table7[[#This Row],[Date]],"mmm")</f>
        <v>Mar</v>
      </c>
      <c r="J216">
        <f>WEEKNUM(Table7[[#This Row],[Date]])</f>
        <v>13</v>
      </c>
    </row>
    <row r="217" spans="1:10" x14ac:dyDescent="0.25">
      <c r="A217" s="8">
        <v>45011</v>
      </c>
      <c r="B217" s="9" t="s">
        <v>64</v>
      </c>
      <c r="C217" s="10" t="s">
        <v>4</v>
      </c>
      <c r="D217" s="12">
        <v>11499</v>
      </c>
      <c r="E217" s="4">
        <v>9</v>
      </c>
      <c r="F217" s="12">
        <f>Table7[[#This Row],[Unit Price (₹)]]*Table7[[#This Row],[Quantity]]</f>
        <v>103491</v>
      </c>
      <c r="G217" t="str">
        <f>VLOOKUP(Table7[[#This Row],[Customer Name]],Table6[#All],2,0)</f>
        <v>Tamil Nadu</v>
      </c>
      <c r="H217" t="str">
        <f>VLOOKUP(Table7[[#This Row],[Customer Name]],Table6[#All],3,0)</f>
        <v>South</v>
      </c>
      <c r="I217" t="str">
        <f>TEXT(Table7[[#This Row],[Date]],"mmm")</f>
        <v>Mar</v>
      </c>
      <c r="J217">
        <f>WEEKNUM(Table7[[#This Row],[Date]])</f>
        <v>13</v>
      </c>
    </row>
    <row r="218" spans="1:10" x14ac:dyDescent="0.25">
      <c r="A218" s="8">
        <v>45011</v>
      </c>
      <c r="B218" s="9" t="s">
        <v>77</v>
      </c>
      <c r="C218" s="10" t="s">
        <v>90</v>
      </c>
      <c r="D218" s="12">
        <v>837.9</v>
      </c>
      <c r="E218" s="4">
        <v>25</v>
      </c>
      <c r="F218" s="12">
        <f>Table7[[#This Row],[Unit Price (₹)]]*Table7[[#This Row],[Quantity]]</f>
        <v>20947.5</v>
      </c>
      <c r="G218" t="str">
        <f>VLOOKUP(Table7[[#This Row],[Customer Name]],Table6[#All],2,0)</f>
        <v>Kerala</v>
      </c>
      <c r="H218" t="str">
        <f>VLOOKUP(Table7[[#This Row],[Customer Name]],Table6[#All],3,0)</f>
        <v>South</v>
      </c>
      <c r="I218" t="str">
        <f>TEXT(Table7[[#This Row],[Date]],"mmm")</f>
        <v>Mar</v>
      </c>
      <c r="J218">
        <f>WEEKNUM(Table7[[#This Row],[Date]])</f>
        <v>13</v>
      </c>
    </row>
    <row r="219" spans="1:10" x14ac:dyDescent="0.25">
      <c r="A219" s="8">
        <v>45011</v>
      </c>
      <c r="B219" s="9" t="s">
        <v>51</v>
      </c>
      <c r="C219" s="10" t="s">
        <v>106</v>
      </c>
      <c r="D219" s="12">
        <v>1134</v>
      </c>
      <c r="E219" s="4">
        <v>1</v>
      </c>
      <c r="F219" s="12">
        <f>Table7[[#This Row],[Unit Price (₹)]]*Table7[[#This Row],[Quantity]]</f>
        <v>1134</v>
      </c>
      <c r="G219" t="str">
        <f>VLOOKUP(Table7[[#This Row],[Customer Name]],Table6[#All],2,0)</f>
        <v>Maharashtra</v>
      </c>
      <c r="H219" t="str">
        <f>VLOOKUP(Table7[[#This Row],[Customer Name]],Table6[#All],3,0)</f>
        <v>West</v>
      </c>
      <c r="I219" t="str">
        <f>TEXT(Table7[[#This Row],[Date]],"mmm")</f>
        <v>Mar</v>
      </c>
      <c r="J219">
        <f>WEEKNUM(Table7[[#This Row],[Date]])</f>
        <v>13</v>
      </c>
    </row>
    <row r="220" spans="1:10" x14ac:dyDescent="0.25">
      <c r="A220" s="8">
        <v>45012</v>
      </c>
      <c r="B220" s="9" t="s">
        <v>66</v>
      </c>
      <c r="C220" s="10" t="s">
        <v>111</v>
      </c>
      <c r="D220" s="12">
        <v>2602.39</v>
      </c>
      <c r="E220" s="4">
        <v>3</v>
      </c>
      <c r="F220" s="12">
        <f>Table7[[#This Row],[Unit Price (₹)]]*Table7[[#This Row],[Quantity]]</f>
        <v>7807.17</v>
      </c>
      <c r="G220" t="str">
        <f>VLOOKUP(Table7[[#This Row],[Customer Name]],Table6[#All],2,0)</f>
        <v>Tamil Nadu</v>
      </c>
      <c r="H220" t="str">
        <f>VLOOKUP(Table7[[#This Row],[Customer Name]],Table6[#All],3,0)</f>
        <v>South</v>
      </c>
      <c r="I220" t="str">
        <f>TEXT(Table7[[#This Row],[Date]],"mmm")</f>
        <v>Mar</v>
      </c>
      <c r="J220">
        <f>WEEKNUM(Table7[[#This Row],[Date]])</f>
        <v>13</v>
      </c>
    </row>
    <row r="221" spans="1:10" x14ac:dyDescent="0.25">
      <c r="A221" s="8">
        <v>45013</v>
      </c>
      <c r="B221" s="9" t="s">
        <v>63</v>
      </c>
      <c r="C221" s="10" t="s">
        <v>99</v>
      </c>
      <c r="D221" s="12">
        <v>3341.1</v>
      </c>
      <c r="E221" s="4">
        <v>8</v>
      </c>
      <c r="F221" s="12">
        <f>Table7[[#This Row],[Unit Price (₹)]]*Table7[[#This Row],[Quantity]]</f>
        <v>26728.799999999999</v>
      </c>
      <c r="G221" t="str">
        <f>VLOOKUP(Table7[[#This Row],[Customer Name]],Table6[#All],2,0)</f>
        <v>Gujarat</v>
      </c>
      <c r="H221" t="str">
        <f>VLOOKUP(Table7[[#This Row],[Customer Name]],Table6[#All],3,0)</f>
        <v>West</v>
      </c>
      <c r="I221" t="str">
        <f>TEXT(Table7[[#This Row],[Date]],"mmm")</f>
        <v>Mar</v>
      </c>
      <c r="J221">
        <f>WEEKNUM(Table7[[#This Row],[Date]])</f>
        <v>13</v>
      </c>
    </row>
    <row r="222" spans="1:10" x14ac:dyDescent="0.25">
      <c r="A222" s="8">
        <v>45013</v>
      </c>
      <c r="B222" s="9" t="s">
        <v>80</v>
      </c>
      <c r="C222" s="10" t="s">
        <v>105</v>
      </c>
      <c r="D222" s="12">
        <v>600.32000000000005</v>
      </c>
      <c r="E222" s="4">
        <v>3</v>
      </c>
      <c r="F222" s="12">
        <f>Table7[[#This Row],[Unit Price (₹)]]*Table7[[#This Row],[Quantity]]</f>
        <v>1800.96</v>
      </c>
      <c r="G222" t="str">
        <f>VLOOKUP(Table7[[#This Row],[Customer Name]],Table6[#All],2,0)</f>
        <v>Kerala</v>
      </c>
      <c r="H222" t="str">
        <f>VLOOKUP(Table7[[#This Row],[Customer Name]],Table6[#All],3,0)</f>
        <v>South</v>
      </c>
      <c r="I222" t="str">
        <f>TEXT(Table7[[#This Row],[Date]],"mmm")</f>
        <v>Mar</v>
      </c>
      <c r="J222">
        <f>WEEKNUM(Table7[[#This Row],[Date]])</f>
        <v>13</v>
      </c>
    </row>
    <row r="223" spans="1:10" x14ac:dyDescent="0.25">
      <c r="A223" s="8">
        <v>45013</v>
      </c>
      <c r="B223" s="9" t="s">
        <v>65</v>
      </c>
      <c r="C223" s="10" t="s">
        <v>102</v>
      </c>
      <c r="D223" s="12">
        <v>806.4</v>
      </c>
      <c r="E223" s="4">
        <v>13</v>
      </c>
      <c r="F223" s="12">
        <f>Table7[[#This Row],[Unit Price (₹)]]*Table7[[#This Row],[Quantity]]</f>
        <v>10483.199999999999</v>
      </c>
      <c r="G223" t="str">
        <f>VLOOKUP(Table7[[#This Row],[Customer Name]],Table6[#All],2,0)</f>
        <v>Tamil Nadu</v>
      </c>
      <c r="H223" t="str">
        <f>VLOOKUP(Table7[[#This Row],[Customer Name]],Table6[#All],3,0)</f>
        <v>South</v>
      </c>
      <c r="I223" t="str">
        <f>TEXT(Table7[[#This Row],[Date]],"mmm")</f>
        <v>Mar</v>
      </c>
      <c r="J223">
        <f>WEEKNUM(Table7[[#This Row],[Date]])</f>
        <v>13</v>
      </c>
    </row>
    <row r="224" spans="1:10" x14ac:dyDescent="0.25">
      <c r="A224" s="8">
        <v>45014</v>
      </c>
      <c r="B224" s="9" t="s">
        <v>80</v>
      </c>
      <c r="C224" s="10" t="s">
        <v>97</v>
      </c>
      <c r="D224" s="12">
        <v>822.36</v>
      </c>
      <c r="E224" s="4">
        <v>12</v>
      </c>
      <c r="F224" s="12">
        <f>Table7[[#This Row],[Unit Price (₹)]]*Table7[[#This Row],[Quantity]]</f>
        <v>9868.32</v>
      </c>
      <c r="G224" t="str">
        <f>VLOOKUP(Table7[[#This Row],[Customer Name]],Table6[#All],2,0)</f>
        <v>Kerala</v>
      </c>
      <c r="H224" t="str">
        <f>VLOOKUP(Table7[[#This Row],[Customer Name]],Table6[#All],3,0)</f>
        <v>South</v>
      </c>
      <c r="I224" t="str">
        <f>TEXT(Table7[[#This Row],[Date]],"mmm")</f>
        <v>Mar</v>
      </c>
      <c r="J224">
        <f>WEEKNUM(Table7[[#This Row],[Date]])</f>
        <v>13</v>
      </c>
    </row>
    <row r="225" spans="1:10" x14ac:dyDescent="0.25">
      <c r="A225" s="8">
        <v>45014</v>
      </c>
      <c r="B225" s="9" t="s">
        <v>74</v>
      </c>
      <c r="C225" s="10" t="s">
        <v>96</v>
      </c>
      <c r="D225" s="12">
        <v>567</v>
      </c>
      <c r="E225" s="4">
        <v>32</v>
      </c>
      <c r="F225" s="12">
        <f>Table7[[#This Row],[Unit Price (₹)]]*Table7[[#This Row],[Quantity]]</f>
        <v>18144</v>
      </c>
      <c r="G225" t="str">
        <f>VLOOKUP(Table7[[#This Row],[Customer Name]],Table6[#All],2,0)</f>
        <v>Andhra Pradesh</v>
      </c>
      <c r="H225" t="str">
        <f>VLOOKUP(Table7[[#This Row],[Customer Name]],Table6[#All],3,0)</f>
        <v>South</v>
      </c>
      <c r="I225" t="str">
        <f>TEXT(Table7[[#This Row],[Date]],"mmm")</f>
        <v>Mar</v>
      </c>
      <c r="J225">
        <f>WEEKNUM(Table7[[#This Row],[Date]])</f>
        <v>13</v>
      </c>
    </row>
    <row r="226" spans="1:10" x14ac:dyDescent="0.25">
      <c r="A226" s="8">
        <v>45015</v>
      </c>
      <c r="B226" s="9" t="s">
        <v>71</v>
      </c>
      <c r="C226" s="10" t="s">
        <v>0</v>
      </c>
      <c r="D226" s="12">
        <v>7271.6</v>
      </c>
      <c r="E226" s="4">
        <v>13</v>
      </c>
      <c r="F226" s="12">
        <f>Table7[[#This Row],[Unit Price (₹)]]*Table7[[#This Row],[Quantity]]</f>
        <v>94530.8</v>
      </c>
      <c r="G226" t="str">
        <f>VLOOKUP(Table7[[#This Row],[Customer Name]],Table6[#All],2,0)</f>
        <v>Madhya Pradesh</v>
      </c>
      <c r="H226" t="str">
        <f>VLOOKUP(Table7[[#This Row],[Customer Name]],Table6[#All],3,0)</f>
        <v>Central</v>
      </c>
      <c r="I226" t="str">
        <f>TEXT(Table7[[#This Row],[Date]],"mmm")</f>
        <v>Mar</v>
      </c>
      <c r="J226">
        <f>WEEKNUM(Table7[[#This Row],[Date]])</f>
        <v>13</v>
      </c>
    </row>
    <row r="227" spans="1:10" x14ac:dyDescent="0.25">
      <c r="A227" s="8">
        <v>45015</v>
      </c>
      <c r="B227" s="9" t="s">
        <v>79</v>
      </c>
      <c r="C227" s="10" t="s">
        <v>91</v>
      </c>
      <c r="D227" s="12">
        <v>559.44000000000005</v>
      </c>
      <c r="E227" s="4">
        <v>1</v>
      </c>
      <c r="F227" s="12">
        <f>Table7[[#This Row],[Unit Price (₹)]]*Table7[[#This Row],[Quantity]]</f>
        <v>559.44000000000005</v>
      </c>
      <c r="G227" t="str">
        <f>VLOOKUP(Table7[[#This Row],[Customer Name]],Table6[#All],2,0)</f>
        <v>Kerala</v>
      </c>
      <c r="H227" t="str">
        <f>VLOOKUP(Table7[[#This Row],[Customer Name]],Table6[#All],3,0)</f>
        <v>South</v>
      </c>
      <c r="I227" t="str">
        <f>TEXT(Table7[[#This Row],[Date]],"mmm")</f>
        <v>Mar</v>
      </c>
      <c r="J227">
        <f>WEEKNUM(Table7[[#This Row],[Date]])</f>
        <v>13</v>
      </c>
    </row>
    <row r="228" spans="1:10" x14ac:dyDescent="0.25">
      <c r="A228" s="8">
        <v>45016</v>
      </c>
      <c r="B228" s="9" t="s">
        <v>77</v>
      </c>
      <c r="C228" s="10" t="s">
        <v>2</v>
      </c>
      <c r="D228" s="12">
        <v>10892.7</v>
      </c>
      <c r="E228" s="4">
        <v>33</v>
      </c>
      <c r="F228" s="12">
        <f>Table7[[#This Row],[Unit Price (₹)]]*Table7[[#This Row],[Quantity]]</f>
        <v>359459.10000000003</v>
      </c>
      <c r="G228" t="str">
        <f>VLOOKUP(Table7[[#This Row],[Customer Name]],Table6[#All],2,0)</f>
        <v>Kerala</v>
      </c>
      <c r="H228" t="str">
        <f>VLOOKUP(Table7[[#This Row],[Customer Name]],Table6[#All],3,0)</f>
        <v>South</v>
      </c>
      <c r="I228" t="str">
        <f>TEXT(Table7[[#This Row],[Date]],"mmm")</f>
        <v>Mar</v>
      </c>
      <c r="J228">
        <f>WEEKNUM(Table7[[#This Row],[Date]])</f>
        <v>13</v>
      </c>
    </row>
    <row r="229" spans="1:10" x14ac:dyDescent="0.25">
      <c r="A229" s="8">
        <v>45016</v>
      </c>
      <c r="B229" s="9" t="s">
        <v>60</v>
      </c>
      <c r="C229" s="10" t="s">
        <v>106</v>
      </c>
      <c r="D229" s="12">
        <v>1134</v>
      </c>
      <c r="E229" s="4">
        <v>3</v>
      </c>
      <c r="F229" s="12">
        <f>Table7[[#This Row],[Unit Price (₹)]]*Table7[[#This Row],[Quantity]]</f>
        <v>3402</v>
      </c>
      <c r="G229" t="str">
        <f>VLOOKUP(Table7[[#This Row],[Customer Name]],Table6[#All],2,0)</f>
        <v>Karnataka</v>
      </c>
      <c r="H229" t="str">
        <f>VLOOKUP(Table7[[#This Row],[Customer Name]],Table6[#All],3,0)</f>
        <v>West</v>
      </c>
      <c r="I229" t="str">
        <f>TEXT(Table7[[#This Row],[Date]],"mmm")</f>
        <v>Mar</v>
      </c>
      <c r="J229">
        <f>WEEKNUM(Table7[[#This Row],[Date]])</f>
        <v>13</v>
      </c>
    </row>
    <row r="230" spans="1:10" x14ac:dyDescent="0.25">
      <c r="A230" s="8">
        <v>45017</v>
      </c>
      <c r="B230" s="9" t="s">
        <v>50</v>
      </c>
      <c r="C230" s="10" t="s">
        <v>1</v>
      </c>
      <c r="D230" s="12">
        <v>9996</v>
      </c>
      <c r="E230" s="4">
        <v>2</v>
      </c>
      <c r="F230" s="12">
        <f>Table7[[#This Row],[Unit Price (₹)]]*Table7[[#This Row],[Quantity]]</f>
        <v>19992</v>
      </c>
      <c r="G230" t="str">
        <f>VLOOKUP(Table7[[#This Row],[Customer Name]],Table6[#All],2,0)</f>
        <v>Maharashtra</v>
      </c>
      <c r="H230" t="str">
        <f>VLOOKUP(Table7[[#This Row],[Customer Name]],Table6[#All],3,0)</f>
        <v>West</v>
      </c>
      <c r="I230" t="str">
        <f>TEXT(Table7[[#This Row],[Date]],"mmm")</f>
        <v>Apr</v>
      </c>
      <c r="J230">
        <f>WEEKNUM(Table7[[#This Row],[Date]])</f>
        <v>13</v>
      </c>
    </row>
    <row r="231" spans="1:10" x14ac:dyDescent="0.25">
      <c r="A231" s="8">
        <v>45017</v>
      </c>
      <c r="B231" s="9" t="s">
        <v>72</v>
      </c>
      <c r="C231" s="10" t="s">
        <v>104</v>
      </c>
      <c r="D231" s="12">
        <v>3388</v>
      </c>
      <c r="E231" s="4">
        <v>3</v>
      </c>
      <c r="F231" s="12">
        <f>Table7[[#This Row],[Unit Price (₹)]]*Table7[[#This Row],[Quantity]]</f>
        <v>10164</v>
      </c>
      <c r="G231" t="str">
        <f>VLOOKUP(Table7[[#This Row],[Customer Name]],Table6[#All],2,0)</f>
        <v>Telangana</v>
      </c>
      <c r="H231" t="str">
        <f>VLOOKUP(Table7[[#This Row],[Customer Name]],Table6[#All],3,0)</f>
        <v>South</v>
      </c>
      <c r="I231" t="str">
        <f>TEXT(Table7[[#This Row],[Date]],"mmm")</f>
        <v>Apr</v>
      </c>
      <c r="J231">
        <f>WEEKNUM(Table7[[#This Row],[Date]])</f>
        <v>13</v>
      </c>
    </row>
    <row r="232" spans="1:10" x14ac:dyDescent="0.25">
      <c r="A232" s="8">
        <v>45018</v>
      </c>
      <c r="B232" s="9" t="s">
        <v>22</v>
      </c>
      <c r="C232" s="10" t="s">
        <v>1</v>
      </c>
      <c r="D232" s="12">
        <v>9996</v>
      </c>
      <c r="E232" s="4">
        <v>3</v>
      </c>
      <c r="F232" s="12">
        <f>Table7[[#This Row],[Unit Price (₹)]]*Table7[[#This Row],[Quantity]]</f>
        <v>29988</v>
      </c>
      <c r="G232" t="str">
        <f>VLOOKUP(Table7[[#This Row],[Customer Name]],Table6[#All],2,0)</f>
        <v>Madhya Pradesh</v>
      </c>
      <c r="H232" t="str">
        <f>VLOOKUP(Table7[[#This Row],[Customer Name]],Table6[#All],3,0)</f>
        <v>Central</v>
      </c>
      <c r="I232" t="str">
        <f>TEXT(Table7[[#This Row],[Date]],"mmm")</f>
        <v>Apr</v>
      </c>
      <c r="J232">
        <f>WEEKNUM(Table7[[#This Row],[Date]])</f>
        <v>14</v>
      </c>
    </row>
    <row r="233" spans="1:10" x14ac:dyDescent="0.25">
      <c r="A233" s="8">
        <v>45018</v>
      </c>
      <c r="B233" s="9" t="s">
        <v>80</v>
      </c>
      <c r="C233" s="10" t="s">
        <v>105</v>
      </c>
      <c r="D233" s="12">
        <v>600.32000000000005</v>
      </c>
      <c r="E233" s="4">
        <v>24</v>
      </c>
      <c r="F233" s="12">
        <f>Table7[[#This Row],[Unit Price (₹)]]*Table7[[#This Row],[Quantity]]</f>
        <v>14407.68</v>
      </c>
      <c r="G233" t="str">
        <f>VLOOKUP(Table7[[#This Row],[Customer Name]],Table6[#All],2,0)</f>
        <v>Kerala</v>
      </c>
      <c r="H233" t="str">
        <f>VLOOKUP(Table7[[#This Row],[Customer Name]],Table6[#All],3,0)</f>
        <v>South</v>
      </c>
      <c r="I233" t="str">
        <f>TEXT(Table7[[#This Row],[Date]],"mmm")</f>
        <v>Apr</v>
      </c>
      <c r="J233">
        <f>WEEKNUM(Table7[[#This Row],[Date]])</f>
        <v>14</v>
      </c>
    </row>
    <row r="234" spans="1:10" x14ac:dyDescent="0.25">
      <c r="A234" s="8">
        <v>45020</v>
      </c>
      <c r="B234" s="9" t="s">
        <v>80</v>
      </c>
      <c r="C234" s="10" t="s">
        <v>118</v>
      </c>
      <c r="D234" s="12">
        <v>550.20000000000005</v>
      </c>
      <c r="E234" s="4">
        <v>9</v>
      </c>
      <c r="F234" s="12">
        <f>Table7[[#This Row],[Unit Price (₹)]]*Table7[[#This Row],[Quantity]]</f>
        <v>4951.8</v>
      </c>
      <c r="G234" t="str">
        <f>VLOOKUP(Table7[[#This Row],[Customer Name]],Table6[#All],2,0)</f>
        <v>Kerala</v>
      </c>
      <c r="H234" t="str">
        <f>VLOOKUP(Table7[[#This Row],[Customer Name]],Table6[#All],3,0)</f>
        <v>South</v>
      </c>
      <c r="I234" t="str">
        <f>TEXT(Table7[[#This Row],[Date]],"mmm")</f>
        <v>Apr</v>
      </c>
      <c r="J234">
        <f>WEEKNUM(Table7[[#This Row],[Date]])</f>
        <v>14</v>
      </c>
    </row>
    <row r="235" spans="1:10" x14ac:dyDescent="0.25">
      <c r="A235" s="8">
        <v>45020</v>
      </c>
      <c r="B235" s="9" t="s">
        <v>79</v>
      </c>
      <c r="C235" s="10" t="s">
        <v>103</v>
      </c>
      <c r="D235" s="12">
        <v>934.1</v>
      </c>
      <c r="E235" s="4">
        <v>20</v>
      </c>
      <c r="F235" s="12">
        <f>Table7[[#This Row],[Unit Price (₹)]]*Table7[[#This Row],[Quantity]]</f>
        <v>18682</v>
      </c>
      <c r="G235" t="str">
        <f>VLOOKUP(Table7[[#This Row],[Customer Name]],Table6[#All],2,0)</f>
        <v>Kerala</v>
      </c>
      <c r="H235" t="str">
        <f>VLOOKUP(Table7[[#This Row],[Customer Name]],Table6[#All],3,0)</f>
        <v>South</v>
      </c>
      <c r="I235" t="str">
        <f>TEXT(Table7[[#This Row],[Date]],"mmm")</f>
        <v>Apr</v>
      </c>
      <c r="J235">
        <f>WEEKNUM(Table7[[#This Row],[Date]])</f>
        <v>14</v>
      </c>
    </row>
    <row r="236" spans="1:10" x14ac:dyDescent="0.25">
      <c r="A236" s="8">
        <v>45020</v>
      </c>
      <c r="B236" s="9" t="s">
        <v>66</v>
      </c>
      <c r="C236" s="10" t="s">
        <v>102</v>
      </c>
      <c r="D236" s="12">
        <v>806.4</v>
      </c>
      <c r="E236" s="4">
        <v>4</v>
      </c>
      <c r="F236" s="12">
        <f>Table7[[#This Row],[Unit Price (₹)]]*Table7[[#This Row],[Quantity]]</f>
        <v>3225.6</v>
      </c>
      <c r="G236" t="str">
        <f>VLOOKUP(Table7[[#This Row],[Customer Name]],Table6[#All],2,0)</f>
        <v>Tamil Nadu</v>
      </c>
      <c r="H236" t="str">
        <f>VLOOKUP(Table7[[#This Row],[Customer Name]],Table6[#All],3,0)</f>
        <v>South</v>
      </c>
      <c r="I236" t="str">
        <f>TEXT(Table7[[#This Row],[Date]],"mmm")</f>
        <v>Apr</v>
      </c>
      <c r="J236">
        <f>WEEKNUM(Table7[[#This Row],[Date]])</f>
        <v>14</v>
      </c>
    </row>
    <row r="237" spans="1:10" x14ac:dyDescent="0.25">
      <c r="A237" s="8">
        <v>45021</v>
      </c>
      <c r="B237" s="9" t="s">
        <v>25</v>
      </c>
      <c r="C237" s="10" t="s">
        <v>0</v>
      </c>
      <c r="D237" s="12">
        <v>7271.6</v>
      </c>
      <c r="E237" s="4">
        <v>34</v>
      </c>
      <c r="F237" s="12">
        <f>Table7[[#This Row],[Unit Price (₹)]]*Table7[[#This Row],[Quantity]]</f>
        <v>247234.40000000002</v>
      </c>
      <c r="G237" t="str">
        <f>VLOOKUP(Table7[[#This Row],[Customer Name]],Table6[#All],2,0)</f>
        <v>Karnataka</v>
      </c>
      <c r="H237" t="str">
        <f>VLOOKUP(Table7[[#This Row],[Customer Name]],Table6[#All],3,0)</f>
        <v>West</v>
      </c>
      <c r="I237" t="str">
        <f>TEXT(Table7[[#This Row],[Date]],"mmm")</f>
        <v>Apr</v>
      </c>
      <c r="J237">
        <f>WEEKNUM(Table7[[#This Row],[Date]])</f>
        <v>14</v>
      </c>
    </row>
    <row r="238" spans="1:10" x14ac:dyDescent="0.25">
      <c r="A238" s="8">
        <v>45021</v>
      </c>
      <c r="B238" s="9" t="s">
        <v>66</v>
      </c>
      <c r="C238" s="10" t="s">
        <v>3</v>
      </c>
      <c r="D238" s="12">
        <v>6623.4</v>
      </c>
      <c r="E238" s="4">
        <v>29</v>
      </c>
      <c r="F238" s="12">
        <f>Table7[[#This Row],[Unit Price (₹)]]*Table7[[#This Row],[Quantity]]</f>
        <v>192078.59999999998</v>
      </c>
      <c r="G238" t="str">
        <f>VLOOKUP(Table7[[#This Row],[Customer Name]],Table6[#All],2,0)</f>
        <v>Tamil Nadu</v>
      </c>
      <c r="H238" t="str">
        <f>VLOOKUP(Table7[[#This Row],[Customer Name]],Table6[#All],3,0)</f>
        <v>South</v>
      </c>
      <c r="I238" t="str">
        <f>TEXT(Table7[[#This Row],[Date]],"mmm")</f>
        <v>Apr</v>
      </c>
      <c r="J238">
        <f>WEEKNUM(Table7[[#This Row],[Date]])</f>
        <v>14</v>
      </c>
    </row>
    <row r="239" spans="1:10" x14ac:dyDescent="0.25">
      <c r="A239" s="8">
        <v>45021</v>
      </c>
      <c r="B239" s="9" t="s">
        <v>68</v>
      </c>
      <c r="C239" s="10" t="s">
        <v>101</v>
      </c>
      <c r="D239" s="12">
        <v>729.12</v>
      </c>
      <c r="E239" s="4">
        <v>15</v>
      </c>
      <c r="F239" s="12">
        <f>Table7[[#This Row],[Unit Price (₹)]]*Table7[[#This Row],[Quantity]]</f>
        <v>10936.8</v>
      </c>
      <c r="G239" t="str">
        <f>VLOOKUP(Table7[[#This Row],[Customer Name]],Table6[#All],2,0)</f>
        <v>Andhra Pradesh</v>
      </c>
      <c r="H239" t="str">
        <f>VLOOKUP(Table7[[#This Row],[Customer Name]],Table6[#All],3,0)</f>
        <v>South</v>
      </c>
      <c r="I239" t="str">
        <f>TEXT(Table7[[#This Row],[Date]],"mmm")</f>
        <v>Apr</v>
      </c>
      <c r="J239">
        <f>WEEKNUM(Table7[[#This Row],[Date]])</f>
        <v>14</v>
      </c>
    </row>
    <row r="240" spans="1:10" x14ac:dyDescent="0.25">
      <c r="A240" s="8">
        <v>45022</v>
      </c>
      <c r="B240" s="9" t="s">
        <v>25</v>
      </c>
      <c r="C240" s="10" t="s">
        <v>8</v>
      </c>
      <c r="D240" s="12">
        <v>11377.8</v>
      </c>
      <c r="E240" s="4">
        <v>39</v>
      </c>
      <c r="F240" s="12">
        <f>Table7[[#This Row],[Unit Price (₹)]]*Table7[[#This Row],[Quantity]]</f>
        <v>443734.19999999995</v>
      </c>
      <c r="G240" t="str">
        <f>VLOOKUP(Table7[[#This Row],[Customer Name]],Table6[#All],2,0)</f>
        <v>Karnataka</v>
      </c>
      <c r="H240" t="str">
        <f>VLOOKUP(Table7[[#This Row],[Customer Name]],Table6[#All],3,0)</f>
        <v>West</v>
      </c>
      <c r="I240" t="str">
        <f>TEXT(Table7[[#This Row],[Date]],"mmm")</f>
        <v>Apr</v>
      </c>
      <c r="J240">
        <f>WEEKNUM(Table7[[#This Row],[Date]])</f>
        <v>14</v>
      </c>
    </row>
    <row r="241" spans="1:10" x14ac:dyDescent="0.25">
      <c r="A241" s="8">
        <v>45022</v>
      </c>
      <c r="B241" s="9" t="s">
        <v>70</v>
      </c>
      <c r="C241" s="10" t="s">
        <v>102</v>
      </c>
      <c r="D241" s="12">
        <v>806.4</v>
      </c>
      <c r="E241" s="4">
        <v>2</v>
      </c>
      <c r="F241" s="12">
        <f>Table7[[#This Row],[Unit Price (₹)]]*Table7[[#This Row],[Quantity]]</f>
        <v>1612.8</v>
      </c>
      <c r="G241" t="str">
        <f>VLOOKUP(Table7[[#This Row],[Customer Name]],Table6[#All],2,0)</f>
        <v>Kerala</v>
      </c>
      <c r="H241" t="str">
        <f>VLOOKUP(Table7[[#This Row],[Customer Name]],Table6[#All],3,0)</f>
        <v>South</v>
      </c>
      <c r="I241" t="str">
        <f>TEXT(Table7[[#This Row],[Date]],"mmm")</f>
        <v>Apr</v>
      </c>
      <c r="J241">
        <f>WEEKNUM(Table7[[#This Row],[Date]])</f>
        <v>14</v>
      </c>
    </row>
    <row r="242" spans="1:10" x14ac:dyDescent="0.25">
      <c r="A242" s="8">
        <v>45023</v>
      </c>
      <c r="B242" s="9" t="s">
        <v>71</v>
      </c>
      <c r="C242" s="10" t="s">
        <v>119</v>
      </c>
      <c r="D242" s="12">
        <v>1208.4000000000001</v>
      </c>
      <c r="E242" s="4">
        <v>7</v>
      </c>
      <c r="F242" s="12">
        <f>Table7[[#This Row],[Unit Price (₹)]]*Table7[[#This Row],[Quantity]]</f>
        <v>8458.8000000000011</v>
      </c>
      <c r="G242" t="str">
        <f>VLOOKUP(Table7[[#This Row],[Customer Name]],Table6[#All],2,0)</f>
        <v>Madhya Pradesh</v>
      </c>
      <c r="H242" t="str">
        <f>VLOOKUP(Table7[[#This Row],[Customer Name]],Table6[#All],3,0)</f>
        <v>Central</v>
      </c>
      <c r="I242" t="str">
        <f>TEXT(Table7[[#This Row],[Date]],"mmm")</f>
        <v>Apr</v>
      </c>
      <c r="J242">
        <f>WEEKNUM(Table7[[#This Row],[Date]])</f>
        <v>14</v>
      </c>
    </row>
    <row r="243" spans="1:10" x14ac:dyDescent="0.25">
      <c r="A243" s="8">
        <v>45025</v>
      </c>
      <c r="B243" s="9" t="s">
        <v>72</v>
      </c>
      <c r="C243" s="10" t="s">
        <v>1</v>
      </c>
      <c r="D243" s="12">
        <v>9996</v>
      </c>
      <c r="E243" s="4">
        <v>9</v>
      </c>
      <c r="F243" s="12">
        <f>Table7[[#This Row],[Unit Price (₹)]]*Table7[[#This Row],[Quantity]]</f>
        <v>89964</v>
      </c>
      <c r="G243" t="str">
        <f>VLOOKUP(Table7[[#This Row],[Customer Name]],Table6[#All],2,0)</f>
        <v>Telangana</v>
      </c>
      <c r="H243" t="str">
        <f>VLOOKUP(Table7[[#This Row],[Customer Name]],Table6[#All],3,0)</f>
        <v>South</v>
      </c>
      <c r="I243" t="str">
        <f>TEXT(Table7[[#This Row],[Date]],"mmm")</f>
        <v>Apr</v>
      </c>
      <c r="J243">
        <f>WEEKNUM(Table7[[#This Row],[Date]])</f>
        <v>15</v>
      </c>
    </row>
    <row r="244" spans="1:10" x14ac:dyDescent="0.25">
      <c r="A244" s="8">
        <v>45025</v>
      </c>
      <c r="B244" s="9" t="s">
        <v>70</v>
      </c>
      <c r="C244" s="10" t="s">
        <v>2</v>
      </c>
      <c r="D244" s="12">
        <v>10892.7</v>
      </c>
      <c r="E244" s="4">
        <v>3</v>
      </c>
      <c r="F244" s="12">
        <f>Table7[[#This Row],[Unit Price (₹)]]*Table7[[#This Row],[Quantity]]</f>
        <v>32678.100000000002</v>
      </c>
      <c r="G244" t="str">
        <f>VLOOKUP(Table7[[#This Row],[Customer Name]],Table6[#All],2,0)</f>
        <v>Kerala</v>
      </c>
      <c r="H244" t="str">
        <f>VLOOKUP(Table7[[#This Row],[Customer Name]],Table6[#All],3,0)</f>
        <v>South</v>
      </c>
      <c r="I244" t="str">
        <f>TEXT(Table7[[#This Row],[Date]],"mmm")</f>
        <v>Apr</v>
      </c>
      <c r="J244">
        <f>WEEKNUM(Table7[[#This Row],[Date]])</f>
        <v>15</v>
      </c>
    </row>
    <row r="245" spans="1:10" x14ac:dyDescent="0.25">
      <c r="A245" s="8">
        <v>45025</v>
      </c>
      <c r="B245" s="9" t="s">
        <v>81</v>
      </c>
      <c r="C245" s="10" t="s">
        <v>6</v>
      </c>
      <c r="D245" s="12">
        <v>10974.6</v>
      </c>
      <c r="E245" s="4">
        <v>8</v>
      </c>
      <c r="F245" s="12">
        <f>Table7[[#This Row],[Unit Price (₹)]]*Table7[[#This Row],[Quantity]]</f>
        <v>87796.800000000003</v>
      </c>
      <c r="G245" t="str">
        <f>VLOOKUP(Table7[[#This Row],[Customer Name]],Table6[#All],2,0)</f>
        <v>Karnataka</v>
      </c>
      <c r="H245" t="str">
        <f>VLOOKUP(Table7[[#This Row],[Customer Name]],Table6[#All],3,0)</f>
        <v>West</v>
      </c>
      <c r="I245" t="str">
        <f>TEXT(Table7[[#This Row],[Date]],"mmm")</f>
        <v>Apr</v>
      </c>
      <c r="J245">
        <f>WEEKNUM(Table7[[#This Row],[Date]])</f>
        <v>15</v>
      </c>
    </row>
    <row r="246" spans="1:10" x14ac:dyDescent="0.25">
      <c r="A246" s="8">
        <v>45025</v>
      </c>
      <c r="B246" s="9" t="s">
        <v>70</v>
      </c>
      <c r="C246" s="10" t="s">
        <v>117</v>
      </c>
      <c r="D246" s="12">
        <v>927.85</v>
      </c>
      <c r="E246" s="4">
        <v>12</v>
      </c>
      <c r="F246" s="12">
        <f>Table7[[#This Row],[Unit Price (₹)]]*Table7[[#This Row],[Quantity]]</f>
        <v>11134.2</v>
      </c>
      <c r="G246" t="str">
        <f>VLOOKUP(Table7[[#This Row],[Customer Name]],Table6[#All],2,0)</f>
        <v>Kerala</v>
      </c>
      <c r="H246" t="str">
        <f>VLOOKUP(Table7[[#This Row],[Customer Name]],Table6[#All],3,0)</f>
        <v>South</v>
      </c>
      <c r="I246" t="str">
        <f>TEXT(Table7[[#This Row],[Date]],"mmm")</f>
        <v>Apr</v>
      </c>
      <c r="J246">
        <f>WEEKNUM(Table7[[#This Row],[Date]])</f>
        <v>15</v>
      </c>
    </row>
    <row r="247" spans="1:10" x14ac:dyDescent="0.25">
      <c r="A247" s="8">
        <v>45026</v>
      </c>
      <c r="B247" s="9" t="s">
        <v>25</v>
      </c>
      <c r="C247" s="10" t="s">
        <v>9</v>
      </c>
      <c r="D247" s="12">
        <v>10462.200000000001</v>
      </c>
      <c r="E247" s="4">
        <v>14</v>
      </c>
      <c r="F247" s="12">
        <f>Table7[[#This Row],[Unit Price (₹)]]*Table7[[#This Row],[Quantity]]</f>
        <v>146470.80000000002</v>
      </c>
      <c r="G247" t="str">
        <f>VLOOKUP(Table7[[#This Row],[Customer Name]],Table6[#All],2,0)</f>
        <v>Karnataka</v>
      </c>
      <c r="H247" t="str">
        <f>VLOOKUP(Table7[[#This Row],[Customer Name]],Table6[#All],3,0)</f>
        <v>West</v>
      </c>
      <c r="I247" t="str">
        <f>TEXT(Table7[[#This Row],[Date]],"mmm")</f>
        <v>Apr</v>
      </c>
      <c r="J247">
        <f>WEEKNUM(Table7[[#This Row],[Date]])</f>
        <v>15</v>
      </c>
    </row>
    <row r="248" spans="1:10" x14ac:dyDescent="0.25">
      <c r="A248" s="8">
        <v>45026</v>
      </c>
      <c r="B248" s="9" t="s">
        <v>59</v>
      </c>
      <c r="C248" s="10" t="s">
        <v>105</v>
      </c>
      <c r="D248" s="12">
        <v>600.32000000000005</v>
      </c>
      <c r="E248" s="4">
        <v>36</v>
      </c>
      <c r="F248" s="12">
        <f>Table7[[#This Row],[Unit Price (₹)]]*Table7[[#This Row],[Quantity]]</f>
        <v>21611.52</v>
      </c>
      <c r="G248" t="str">
        <f>VLOOKUP(Table7[[#This Row],[Customer Name]],Table6[#All],2,0)</f>
        <v>Telangana</v>
      </c>
      <c r="H248" t="str">
        <f>VLOOKUP(Table7[[#This Row],[Customer Name]],Table6[#All],3,0)</f>
        <v>South</v>
      </c>
      <c r="I248" t="str">
        <f>TEXT(Table7[[#This Row],[Date]],"mmm")</f>
        <v>Apr</v>
      </c>
      <c r="J248">
        <f>WEEKNUM(Table7[[#This Row],[Date]])</f>
        <v>15</v>
      </c>
    </row>
    <row r="249" spans="1:10" x14ac:dyDescent="0.25">
      <c r="A249" s="8">
        <v>45026</v>
      </c>
      <c r="B249" s="9" t="s">
        <v>22</v>
      </c>
      <c r="C249" s="10" t="s">
        <v>115</v>
      </c>
      <c r="D249" s="12">
        <v>1217.1600000000001</v>
      </c>
      <c r="E249" s="4">
        <v>17</v>
      </c>
      <c r="F249" s="12">
        <f>Table7[[#This Row],[Unit Price (₹)]]*Table7[[#This Row],[Quantity]]</f>
        <v>20691.72</v>
      </c>
      <c r="G249" t="str">
        <f>VLOOKUP(Table7[[#This Row],[Customer Name]],Table6[#All],2,0)</f>
        <v>Madhya Pradesh</v>
      </c>
      <c r="H249" t="str">
        <f>VLOOKUP(Table7[[#This Row],[Customer Name]],Table6[#All],3,0)</f>
        <v>Central</v>
      </c>
      <c r="I249" t="str">
        <f>TEXT(Table7[[#This Row],[Date]],"mmm")</f>
        <v>Apr</v>
      </c>
      <c r="J249">
        <f>WEEKNUM(Table7[[#This Row],[Date]])</f>
        <v>15</v>
      </c>
    </row>
    <row r="250" spans="1:10" x14ac:dyDescent="0.25">
      <c r="A250" s="8">
        <v>45027</v>
      </c>
      <c r="B250" s="9" t="s">
        <v>82</v>
      </c>
      <c r="C250" s="10" t="s">
        <v>118</v>
      </c>
      <c r="D250" s="12">
        <v>550.20000000000005</v>
      </c>
      <c r="E250" s="4">
        <v>8</v>
      </c>
      <c r="F250" s="12">
        <f>Table7[[#This Row],[Unit Price (₹)]]*Table7[[#This Row],[Quantity]]</f>
        <v>4401.6000000000004</v>
      </c>
      <c r="G250" t="str">
        <f>VLOOKUP(Table7[[#This Row],[Customer Name]],Table6[#All],2,0)</f>
        <v>Karnataka</v>
      </c>
      <c r="H250" t="str">
        <f>VLOOKUP(Table7[[#This Row],[Customer Name]],Table6[#All],3,0)</f>
        <v>South</v>
      </c>
      <c r="I250" t="str">
        <f>TEXT(Table7[[#This Row],[Date]],"mmm")</f>
        <v>Apr</v>
      </c>
      <c r="J250">
        <f>WEEKNUM(Table7[[#This Row],[Date]])</f>
        <v>15</v>
      </c>
    </row>
    <row r="251" spans="1:10" x14ac:dyDescent="0.25">
      <c r="A251" s="8">
        <v>45028</v>
      </c>
      <c r="B251" s="9" t="s">
        <v>53</v>
      </c>
      <c r="C251" s="10" t="s">
        <v>89</v>
      </c>
      <c r="D251" s="12">
        <v>1100.4000000000001</v>
      </c>
      <c r="E251" s="4">
        <v>14</v>
      </c>
      <c r="F251" s="12">
        <f>Table7[[#This Row],[Unit Price (₹)]]*Table7[[#This Row],[Quantity]]</f>
        <v>15405.600000000002</v>
      </c>
      <c r="G251" t="str">
        <f>VLOOKUP(Table7[[#This Row],[Customer Name]],Table6[#All],2,0)</f>
        <v>Gujarat</v>
      </c>
      <c r="H251" t="str">
        <f>VLOOKUP(Table7[[#This Row],[Customer Name]],Table6[#All],3,0)</f>
        <v>West</v>
      </c>
      <c r="I251" t="str">
        <f>TEXT(Table7[[#This Row],[Date]],"mmm")</f>
        <v>Apr</v>
      </c>
      <c r="J251">
        <f>WEEKNUM(Table7[[#This Row],[Date]])</f>
        <v>15</v>
      </c>
    </row>
    <row r="252" spans="1:10" x14ac:dyDescent="0.25">
      <c r="A252" s="8">
        <v>45028</v>
      </c>
      <c r="B252" s="9" t="s">
        <v>79</v>
      </c>
      <c r="C252" s="10" t="s">
        <v>113</v>
      </c>
      <c r="D252" s="12">
        <v>1798.88</v>
      </c>
      <c r="E252" s="4">
        <v>9</v>
      </c>
      <c r="F252" s="12">
        <f>Table7[[#This Row],[Unit Price (₹)]]*Table7[[#This Row],[Quantity]]</f>
        <v>16189.920000000002</v>
      </c>
      <c r="G252" t="str">
        <f>VLOOKUP(Table7[[#This Row],[Customer Name]],Table6[#All],2,0)</f>
        <v>Kerala</v>
      </c>
      <c r="H252" t="str">
        <f>VLOOKUP(Table7[[#This Row],[Customer Name]],Table6[#All],3,0)</f>
        <v>South</v>
      </c>
      <c r="I252" t="str">
        <f>TEXT(Table7[[#This Row],[Date]],"mmm")</f>
        <v>Apr</v>
      </c>
      <c r="J252">
        <f>WEEKNUM(Table7[[#This Row],[Date]])</f>
        <v>15</v>
      </c>
    </row>
    <row r="253" spans="1:10" x14ac:dyDescent="0.25">
      <c r="A253" s="8">
        <v>45028</v>
      </c>
      <c r="B253" s="9" t="s">
        <v>78</v>
      </c>
      <c r="C253" s="10" t="s">
        <v>95</v>
      </c>
      <c r="D253" s="12">
        <v>1285.5999999999999</v>
      </c>
      <c r="E253" s="4">
        <v>4</v>
      </c>
      <c r="F253" s="12">
        <f>Table7[[#This Row],[Unit Price (₹)]]*Table7[[#This Row],[Quantity]]</f>
        <v>5142.3999999999996</v>
      </c>
      <c r="G253" t="str">
        <f>VLOOKUP(Table7[[#This Row],[Customer Name]],Table6[#All],2,0)</f>
        <v>Madhya Pradesh</v>
      </c>
      <c r="H253" t="str">
        <f>VLOOKUP(Table7[[#This Row],[Customer Name]],Table6[#All],3,0)</f>
        <v>Central</v>
      </c>
      <c r="I253" t="str">
        <f>TEXT(Table7[[#This Row],[Date]],"mmm")</f>
        <v>Apr</v>
      </c>
      <c r="J253">
        <f>WEEKNUM(Table7[[#This Row],[Date]])</f>
        <v>15</v>
      </c>
    </row>
    <row r="254" spans="1:10" x14ac:dyDescent="0.25">
      <c r="A254" s="8">
        <v>45028</v>
      </c>
      <c r="B254" s="9" t="s">
        <v>71</v>
      </c>
      <c r="C254" s="10" t="s">
        <v>90</v>
      </c>
      <c r="D254" s="12">
        <v>837.9</v>
      </c>
      <c r="E254" s="4">
        <v>13</v>
      </c>
      <c r="F254" s="12">
        <f>Table7[[#This Row],[Unit Price (₹)]]*Table7[[#This Row],[Quantity]]</f>
        <v>10892.699999999999</v>
      </c>
      <c r="G254" t="str">
        <f>VLOOKUP(Table7[[#This Row],[Customer Name]],Table6[#All],2,0)</f>
        <v>Madhya Pradesh</v>
      </c>
      <c r="H254" t="str">
        <f>VLOOKUP(Table7[[#This Row],[Customer Name]],Table6[#All],3,0)</f>
        <v>Central</v>
      </c>
      <c r="I254" t="str">
        <f>TEXT(Table7[[#This Row],[Date]],"mmm")</f>
        <v>Apr</v>
      </c>
      <c r="J254">
        <f>WEEKNUM(Table7[[#This Row],[Date]])</f>
        <v>15</v>
      </c>
    </row>
    <row r="255" spans="1:10" x14ac:dyDescent="0.25">
      <c r="A255" s="8">
        <v>45028</v>
      </c>
      <c r="B255" s="9" t="s">
        <v>72</v>
      </c>
      <c r="C255" s="10" t="s">
        <v>105</v>
      </c>
      <c r="D255" s="12">
        <v>600.32000000000005</v>
      </c>
      <c r="E255" s="4">
        <v>3</v>
      </c>
      <c r="F255" s="12">
        <f>Table7[[#This Row],[Unit Price (₹)]]*Table7[[#This Row],[Quantity]]</f>
        <v>1800.96</v>
      </c>
      <c r="G255" t="str">
        <f>VLOOKUP(Table7[[#This Row],[Customer Name]],Table6[#All],2,0)</f>
        <v>Telangana</v>
      </c>
      <c r="H255" t="str">
        <f>VLOOKUP(Table7[[#This Row],[Customer Name]],Table6[#All],3,0)</f>
        <v>South</v>
      </c>
      <c r="I255" t="str">
        <f>TEXT(Table7[[#This Row],[Date]],"mmm")</f>
        <v>Apr</v>
      </c>
      <c r="J255">
        <f>WEEKNUM(Table7[[#This Row],[Date]])</f>
        <v>15</v>
      </c>
    </row>
    <row r="256" spans="1:10" x14ac:dyDescent="0.25">
      <c r="A256" s="8">
        <v>45029</v>
      </c>
      <c r="B256" s="9" t="s">
        <v>55</v>
      </c>
      <c r="C256" s="10" t="s">
        <v>92</v>
      </c>
      <c r="D256" s="12">
        <v>3418.8</v>
      </c>
      <c r="E256" s="4">
        <v>8</v>
      </c>
      <c r="F256" s="12">
        <f>Table7[[#This Row],[Unit Price (₹)]]*Table7[[#This Row],[Quantity]]</f>
        <v>27350.400000000001</v>
      </c>
      <c r="G256" t="str">
        <f>VLOOKUP(Table7[[#This Row],[Customer Name]],Table6[#All],2,0)</f>
        <v>Maharashtra</v>
      </c>
      <c r="H256" t="str">
        <f>VLOOKUP(Table7[[#This Row],[Customer Name]],Table6[#All],3,0)</f>
        <v>West</v>
      </c>
      <c r="I256" t="str">
        <f>TEXT(Table7[[#This Row],[Date]],"mmm")</f>
        <v>Apr</v>
      </c>
      <c r="J256">
        <f>WEEKNUM(Table7[[#This Row],[Date]])</f>
        <v>15</v>
      </c>
    </row>
    <row r="257" spans="1:10" x14ac:dyDescent="0.25">
      <c r="A257" s="8">
        <v>45029</v>
      </c>
      <c r="B257" s="9" t="s">
        <v>64</v>
      </c>
      <c r="C257" s="10" t="s">
        <v>107</v>
      </c>
      <c r="D257" s="12">
        <v>1164.8</v>
      </c>
      <c r="E257" s="4">
        <v>14</v>
      </c>
      <c r="F257" s="12">
        <f>Table7[[#This Row],[Unit Price (₹)]]*Table7[[#This Row],[Quantity]]</f>
        <v>16307.199999999999</v>
      </c>
      <c r="G257" t="str">
        <f>VLOOKUP(Table7[[#This Row],[Customer Name]],Table6[#All],2,0)</f>
        <v>Tamil Nadu</v>
      </c>
      <c r="H257" t="str">
        <f>VLOOKUP(Table7[[#This Row],[Customer Name]],Table6[#All],3,0)</f>
        <v>South</v>
      </c>
      <c r="I257" t="str">
        <f>TEXT(Table7[[#This Row],[Date]],"mmm")</f>
        <v>Apr</v>
      </c>
      <c r="J257">
        <f>WEEKNUM(Table7[[#This Row],[Date]])</f>
        <v>15</v>
      </c>
    </row>
    <row r="258" spans="1:10" x14ac:dyDescent="0.25">
      <c r="A258" s="8">
        <v>45029</v>
      </c>
      <c r="B258" s="9" t="s">
        <v>69</v>
      </c>
      <c r="C258" s="10" t="s">
        <v>120</v>
      </c>
      <c r="D258" s="12">
        <v>674</v>
      </c>
      <c r="E258" s="4">
        <v>35</v>
      </c>
      <c r="F258" s="12">
        <f>Table7[[#This Row],[Unit Price (₹)]]*Table7[[#This Row],[Quantity]]</f>
        <v>23590</v>
      </c>
      <c r="G258" t="str">
        <f>VLOOKUP(Table7[[#This Row],[Customer Name]],Table6[#All],2,0)</f>
        <v>Kerala</v>
      </c>
      <c r="H258" t="str">
        <f>VLOOKUP(Table7[[#This Row],[Customer Name]],Table6[#All],3,0)</f>
        <v>South</v>
      </c>
      <c r="I258" t="str">
        <f>TEXT(Table7[[#This Row],[Date]],"mmm")</f>
        <v>Apr</v>
      </c>
      <c r="J258">
        <f>WEEKNUM(Table7[[#This Row],[Date]])</f>
        <v>15</v>
      </c>
    </row>
    <row r="259" spans="1:10" x14ac:dyDescent="0.25">
      <c r="A259" s="8">
        <v>45030</v>
      </c>
      <c r="B259" s="9" t="s">
        <v>68</v>
      </c>
      <c r="C259" s="10" t="s">
        <v>105</v>
      </c>
      <c r="D259" s="12">
        <v>600.32000000000005</v>
      </c>
      <c r="E259" s="4">
        <v>7</v>
      </c>
      <c r="F259" s="12">
        <f>Table7[[#This Row],[Unit Price (₹)]]*Table7[[#This Row],[Quantity]]</f>
        <v>4202.2400000000007</v>
      </c>
      <c r="G259" t="str">
        <f>VLOOKUP(Table7[[#This Row],[Customer Name]],Table6[#All],2,0)</f>
        <v>Andhra Pradesh</v>
      </c>
      <c r="H259" t="str">
        <f>VLOOKUP(Table7[[#This Row],[Customer Name]],Table6[#All],3,0)</f>
        <v>South</v>
      </c>
      <c r="I259" t="str">
        <f>TEXT(Table7[[#This Row],[Date]],"mmm")</f>
        <v>Apr</v>
      </c>
      <c r="J259">
        <f>WEEKNUM(Table7[[#This Row],[Date]])</f>
        <v>15</v>
      </c>
    </row>
    <row r="260" spans="1:10" x14ac:dyDescent="0.25">
      <c r="A260" s="8">
        <v>45031</v>
      </c>
      <c r="B260" s="9" t="s">
        <v>75</v>
      </c>
      <c r="C260" s="10" t="s">
        <v>6</v>
      </c>
      <c r="D260" s="12">
        <v>10974.6</v>
      </c>
      <c r="E260" s="4">
        <v>3</v>
      </c>
      <c r="F260" s="12">
        <f>Table7[[#This Row],[Unit Price (₹)]]*Table7[[#This Row],[Quantity]]</f>
        <v>32923.800000000003</v>
      </c>
      <c r="G260" t="str">
        <f>VLOOKUP(Table7[[#This Row],[Customer Name]],Table6[#All],2,0)</f>
        <v>Maharashtra</v>
      </c>
      <c r="H260" t="str">
        <f>VLOOKUP(Table7[[#This Row],[Customer Name]],Table6[#All],3,0)</f>
        <v>West</v>
      </c>
      <c r="I260" t="str">
        <f>TEXT(Table7[[#This Row],[Date]],"mmm")</f>
        <v>Apr</v>
      </c>
      <c r="J260">
        <f>WEEKNUM(Table7[[#This Row],[Date]])</f>
        <v>15</v>
      </c>
    </row>
    <row r="261" spans="1:10" x14ac:dyDescent="0.25">
      <c r="A261" s="8">
        <v>45032</v>
      </c>
      <c r="B261" s="9" t="s">
        <v>51</v>
      </c>
      <c r="C261" s="10" t="s">
        <v>107</v>
      </c>
      <c r="D261" s="12">
        <v>1164.8</v>
      </c>
      <c r="E261" s="4">
        <v>38</v>
      </c>
      <c r="F261" s="12">
        <f>Table7[[#This Row],[Unit Price (₹)]]*Table7[[#This Row],[Quantity]]</f>
        <v>44262.400000000001</v>
      </c>
      <c r="G261" t="str">
        <f>VLOOKUP(Table7[[#This Row],[Customer Name]],Table6[#All],2,0)</f>
        <v>Maharashtra</v>
      </c>
      <c r="H261" t="str">
        <f>VLOOKUP(Table7[[#This Row],[Customer Name]],Table6[#All],3,0)</f>
        <v>West</v>
      </c>
      <c r="I261" t="str">
        <f>TEXT(Table7[[#This Row],[Date]],"mmm")</f>
        <v>Apr</v>
      </c>
      <c r="J261">
        <f>WEEKNUM(Table7[[#This Row],[Date]])</f>
        <v>16</v>
      </c>
    </row>
    <row r="262" spans="1:10" x14ac:dyDescent="0.25">
      <c r="A262" s="8">
        <v>45032</v>
      </c>
      <c r="B262" s="9" t="s">
        <v>77</v>
      </c>
      <c r="C262" s="10" t="s">
        <v>116</v>
      </c>
      <c r="D262" s="12">
        <v>3444.7</v>
      </c>
      <c r="E262" s="4">
        <v>15</v>
      </c>
      <c r="F262" s="12">
        <f>Table7[[#This Row],[Unit Price (₹)]]*Table7[[#This Row],[Quantity]]</f>
        <v>51670.5</v>
      </c>
      <c r="G262" t="str">
        <f>VLOOKUP(Table7[[#This Row],[Customer Name]],Table6[#All],2,0)</f>
        <v>Kerala</v>
      </c>
      <c r="H262" t="str">
        <f>VLOOKUP(Table7[[#This Row],[Customer Name]],Table6[#All],3,0)</f>
        <v>South</v>
      </c>
      <c r="I262" t="str">
        <f>TEXT(Table7[[#This Row],[Date]],"mmm")</f>
        <v>Apr</v>
      </c>
      <c r="J262">
        <f>WEEKNUM(Table7[[#This Row],[Date]])</f>
        <v>16</v>
      </c>
    </row>
    <row r="263" spans="1:10" x14ac:dyDescent="0.25">
      <c r="A263" s="8">
        <v>45033</v>
      </c>
      <c r="B263" s="9" t="s">
        <v>23</v>
      </c>
      <c r="C263" s="10" t="s">
        <v>118</v>
      </c>
      <c r="D263" s="12">
        <v>550.20000000000005</v>
      </c>
      <c r="E263" s="4">
        <v>19</v>
      </c>
      <c r="F263" s="12">
        <f>Table7[[#This Row],[Unit Price (₹)]]*Table7[[#This Row],[Quantity]]</f>
        <v>10453.800000000001</v>
      </c>
      <c r="G263" t="str">
        <f>VLOOKUP(Table7[[#This Row],[Customer Name]],Table6[#All],2,0)</f>
        <v>Telangana</v>
      </c>
      <c r="H263" t="str">
        <f>VLOOKUP(Table7[[#This Row],[Customer Name]],Table6[#All],3,0)</f>
        <v>South</v>
      </c>
      <c r="I263" t="str">
        <f>TEXT(Table7[[#This Row],[Date]],"mmm")</f>
        <v>Apr</v>
      </c>
      <c r="J263">
        <f>WEEKNUM(Table7[[#This Row],[Date]])</f>
        <v>16</v>
      </c>
    </row>
    <row r="264" spans="1:10" x14ac:dyDescent="0.25">
      <c r="A264" s="8">
        <v>45034</v>
      </c>
      <c r="B264" s="9" t="s">
        <v>82</v>
      </c>
      <c r="C264" s="10" t="s">
        <v>104</v>
      </c>
      <c r="D264" s="12">
        <v>3388</v>
      </c>
      <c r="E264" s="4">
        <v>2</v>
      </c>
      <c r="F264" s="12">
        <f>Table7[[#This Row],[Unit Price (₹)]]*Table7[[#This Row],[Quantity]]</f>
        <v>6776</v>
      </c>
      <c r="G264" t="str">
        <f>VLOOKUP(Table7[[#This Row],[Customer Name]],Table6[#All],2,0)</f>
        <v>Karnataka</v>
      </c>
      <c r="H264" t="str">
        <f>VLOOKUP(Table7[[#This Row],[Customer Name]],Table6[#All],3,0)</f>
        <v>South</v>
      </c>
      <c r="I264" t="str">
        <f>TEXT(Table7[[#This Row],[Date]],"mmm")</f>
        <v>Apr</v>
      </c>
      <c r="J264">
        <f>WEEKNUM(Table7[[#This Row],[Date]])</f>
        <v>16</v>
      </c>
    </row>
    <row r="265" spans="1:10" x14ac:dyDescent="0.25">
      <c r="A265" s="8">
        <v>45034</v>
      </c>
      <c r="B265" s="9" t="s">
        <v>76</v>
      </c>
      <c r="C265" s="10" t="s">
        <v>7</v>
      </c>
      <c r="D265" s="12">
        <v>14700</v>
      </c>
      <c r="E265" s="4">
        <v>13</v>
      </c>
      <c r="F265" s="12">
        <f>Table7[[#This Row],[Unit Price (₹)]]*Table7[[#This Row],[Quantity]]</f>
        <v>191100</v>
      </c>
      <c r="G265" t="str">
        <f>VLOOKUP(Table7[[#This Row],[Customer Name]],Table6[#All],2,0)</f>
        <v>Karnataka</v>
      </c>
      <c r="H265" t="str">
        <f>VLOOKUP(Table7[[#This Row],[Customer Name]],Table6[#All],3,0)</f>
        <v>South</v>
      </c>
      <c r="I265" t="str">
        <f>TEXT(Table7[[#This Row],[Date]],"mmm")</f>
        <v>Apr</v>
      </c>
      <c r="J265">
        <f>WEEKNUM(Table7[[#This Row],[Date]])</f>
        <v>16</v>
      </c>
    </row>
    <row r="266" spans="1:10" x14ac:dyDescent="0.25">
      <c r="A266" s="8">
        <v>45034</v>
      </c>
      <c r="B266" s="9" t="s">
        <v>50</v>
      </c>
      <c r="C266" s="10" t="s">
        <v>91</v>
      </c>
      <c r="D266" s="12">
        <v>559.44000000000005</v>
      </c>
      <c r="E266" s="4">
        <v>9</v>
      </c>
      <c r="F266" s="12">
        <f>Table7[[#This Row],[Unit Price (₹)]]*Table7[[#This Row],[Quantity]]</f>
        <v>5034.9600000000009</v>
      </c>
      <c r="G266" t="str">
        <f>VLOOKUP(Table7[[#This Row],[Customer Name]],Table6[#All],2,0)</f>
        <v>Maharashtra</v>
      </c>
      <c r="H266" t="str">
        <f>VLOOKUP(Table7[[#This Row],[Customer Name]],Table6[#All],3,0)</f>
        <v>West</v>
      </c>
      <c r="I266" t="str">
        <f>TEXT(Table7[[#This Row],[Date]],"mmm")</f>
        <v>Apr</v>
      </c>
      <c r="J266">
        <f>WEEKNUM(Table7[[#This Row],[Date]])</f>
        <v>16</v>
      </c>
    </row>
    <row r="267" spans="1:10" x14ac:dyDescent="0.25">
      <c r="A267" s="8">
        <v>45034</v>
      </c>
      <c r="B267" s="9" t="s">
        <v>25</v>
      </c>
      <c r="C267" s="10" t="s">
        <v>115</v>
      </c>
      <c r="D267" s="12">
        <v>1217.1600000000001</v>
      </c>
      <c r="E267" s="4">
        <v>9</v>
      </c>
      <c r="F267" s="12">
        <f>Table7[[#This Row],[Unit Price (₹)]]*Table7[[#This Row],[Quantity]]</f>
        <v>10954.44</v>
      </c>
      <c r="G267" t="str">
        <f>VLOOKUP(Table7[[#This Row],[Customer Name]],Table6[#All],2,0)</f>
        <v>Karnataka</v>
      </c>
      <c r="H267" t="str">
        <f>VLOOKUP(Table7[[#This Row],[Customer Name]],Table6[#All],3,0)</f>
        <v>West</v>
      </c>
      <c r="I267" t="str">
        <f>TEXT(Table7[[#This Row],[Date]],"mmm")</f>
        <v>Apr</v>
      </c>
      <c r="J267">
        <f>WEEKNUM(Table7[[#This Row],[Date]])</f>
        <v>16</v>
      </c>
    </row>
    <row r="268" spans="1:10" x14ac:dyDescent="0.25">
      <c r="A268" s="8">
        <v>45035</v>
      </c>
      <c r="B268" s="9" t="s">
        <v>82</v>
      </c>
      <c r="C268" s="10" t="s">
        <v>104</v>
      </c>
      <c r="D268" s="12">
        <v>3388</v>
      </c>
      <c r="E268" s="4">
        <v>17</v>
      </c>
      <c r="F268" s="12">
        <f>Table7[[#This Row],[Unit Price (₹)]]*Table7[[#This Row],[Quantity]]</f>
        <v>57596</v>
      </c>
      <c r="G268" t="str">
        <f>VLOOKUP(Table7[[#This Row],[Customer Name]],Table6[#All],2,0)</f>
        <v>Karnataka</v>
      </c>
      <c r="H268" t="str">
        <f>VLOOKUP(Table7[[#This Row],[Customer Name]],Table6[#All],3,0)</f>
        <v>South</v>
      </c>
      <c r="I268" t="str">
        <f>TEXT(Table7[[#This Row],[Date]],"mmm")</f>
        <v>Apr</v>
      </c>
      <c r="J268">
        <f>WEEKNUM(Table7[[#This Row],[Date]])</f>
        <v>16</v>
      </c>
    </row>
    <row r="269" spans="1:10" x14ac:dyDescent="0.25">
      <c r="A269" s="8">
        <v>45036</v>
      </c>
      <c r="B269" s="9" t="s">
        <v>60</v>
      </c>
      <c r="C269" s="10" t="s">
        <v>94</v>
      </c>
      <c r="D269" s="12">
        <v>6591.9</v>
      </c>
      <c r="E269" s="4">
        <v>4</v>
      </c>
      <c r="F269" s="12">
        <f>Table7[[#This Row],[Unit Price (₹)]]*Table7[[#This Row],[Quantity]]</f>
        <v>26367.599999999999</v>
      </c>
      <c r="G269" t="str">
        <f>VLOOKUP(Table7[[#This Row],[Customer Name]],Table6[#All],2,0)</f>
        <v>Karnataka</v>
      </c>
      <c r="H269" t="str">
        <f>VLOOKUP(Table7[[#This Row],[Customer Name]],Table6[#All],3,0)</f>
        <v>West</v>
      </c>
      <c r="I269" t="str">
        <f>TEXT(Table7[[#This Row],[Date]],"mmm")</f>
        <v>Apr</v>
      </c>
      <c r="J269">
        <f>WEEKNUM(Table7[[#This Row],[Date]])</f>
        <v>16</v>
      </c>
    </row>
    <row r="270" spans="1:10" x14ac:dyDescent="0.25">
      <c r="A270" s="8">
        <v>45036</v>
      </c>
      <c r="B270" s="9" t="s">
        <v>25</v>
      </c>
      <c r="C270" s="10" t="s">
        <v>116</v>
      </c>
      <c r="D270" s="12">
        <v>3444.7</v>
      </c>
      <c r="E270" s="4">
        <v>2</v>
      </c>
      <c r="F270" s="12">
        <f>Table7[[#This Row],[Unit Price (₹)]]*Table7[[#This Row],[Quantity]]</f>
        <v>6889.4</v>
      </c>
      <c r="G270" t="str">
        <f>VLOOKUP(Table7[[#This Row],[Customer Name]],Table6[#All],2,0)</f>
        <v>Karnataka</v>
      </c>
      <c r="H270" t="str">
        <f>VLOOKUP(Table7[[#This Row],[Customer Name]],Table6[#All],3,0)</f>
        <v>West</v>
      </c>
      <c r="I270" t="str">
        <f>TEXT(Table7[[#This Row],[Date]],"mmm")</f>
        <v>Apr</v>
      </c>
      <c r="J270">
        <f>WEEKNUM(Table7[[#This Row],[Date]])</f>
        <v>16</v>
      </c>
    </row>
    <row r="271" spans="1:10" x14ac:dyDescent="0.25">
      <c r="A271" s="8">
        <v>45037</v>
      </c>
      <c r="B271" s="9" t="s">
        <v>73</v>
      </c>
      <c r="C271" s="10" t="s">
        <v>119</v>
      </c>
      <c r="D271" s="12">
        <v>1208.4000000000001</v>
      </c>
      <c r="E271" s="4">
        <v>14</v>
      </c>
      <c r="F271" s="12">
        <f>Table7[[#This Row],[Unit Price (₹)]]*Table7[[#This Row],[Quantity]]</f>
        <v>16917.600000000002</v>
      </c>
      <c r="G271" t="str">
        <f>VLOOKUP(Table7[[#This Row],[Customer Name]],Table6[#All],2,0)</f>
        <v>Maharashtra</v>
      </c>
      <c r="H271" t="str">
        <f>VLOOKUP(Table7[[#This Row],[Customer Name]],Table6[#All],3,0)</f>
        <v>West</v>
      </c>
      <c r="I271" t="str">
        <f>TEXT(Table7[[#This Row],[Date]],"mmm")</f>
        <v>Apr</v>
      </c>
      <c r="J271">
        <f>WEEKNUM(Table7[[#This Row],[Date]])</f>
        <v>16</v>
      </c>
    </row>
    <row r="272" spans="1:10" x14ac:dyDescent="0.25">
      <c r="A272" s="8">
        <v>45037</v>
      </c>
      <c r="B272" s="9" t="s">
        <v>81</v>
      </c>
      <c r="C272" s="10" t="s">
        <v>111</v>
      </c>
      <c r="D272" s="12">
        <v>2602.39</v>
      </c>
      <c r="E272" s="4">
        <v>2</v>
      </c>
      <c r="F272" s="12">
        <f>Table7[[#This Row],[Unit Price (₹)]]*Table7[[#This Row],[Quantity]]</f>
        <v>5204.78</v>
      </c>
      <c r="G272" t="str">
        <f>VLOOKUP(Table7[[#This Row],[Customer Name]],Table6[#All],2,0)</f>
        <v>Karnataka</v>
      </c>
      <c r="H272" t="str">
        <f>VLOOKUP(Table7[[#This Row],[Customer Name]],Table6[#All],3,0)</f>
        <v>West</v>
      </c>
      <c r="I272" t="str">
        <f>TEXT(Table7[[#This Row],[Date]],"mmm")</f>
        <v>Apr</v>
      </c>
      <c r="J272">
        <f>WEEKNUM(Table7[[#This Row],[Date]])</f>
        <v>16</v>
      </c>
    </row>
    <row r="273" spans="1:10" x14ac:dyDescent="0.25">
      <c r="A273" s="8">
        <v>45038</v>
      </c>
      <c r="B273" s="9" t="s">
        <v>68</v>
      </c>
      <c r="C273" s="10" t="s">
        <v>120</v>
      </c>
      <c r="D273" s="12">
        <v>674</v>
      </c>
      <c r="E273" s="4">
        <v>36</v>
      </c>
      <c r="F273" s="12">
        <f>Table7[[#This Row],[Unit Price (₹)]]*Table7[[#This Row],[Quantity]]</f>
        <v>24264</v>
      </c>
      <c r="G273" t="str">
        <f>VLOOKUP(Table7[[#This Row],[Customer Name]],Table6[#All],2,0)</f>
        <v>Andhra Pradesh</v>
      </c>
      <c r="H273" t="str">
        <f>VLOOKUP(Table7[[#This Row],[Customer Name]],Table6[#All],3,0)</f>
        <v>South</v>
      </c>
      <c r="I273" t="str">
        <f>TEXT(Table7[[#This Row],[Date]],"mmm")</f>
        <v>Apr</v>
      </c>
      <c r="J273">
        <f>WEEKNUM(Table7[[#This Row],[Date]])</f>
        <v>16</v>
      </c>
    </row>
    <row r="274" spans="1:10" x14ac:dyDescent="0.25">
      <c r="A274" s="8">
        <v>45038</v>
      </c>
      <c r="B274" s="9" t="s">
        <v>53</v>
      </c>
      <c r="C274" s="10" t="s">
        <v>93</v>
      </c>
      <c r="D274" s="12">
        <v>581.55999999999995</v>
      </c>
      <c r="E274" s="4">
        <v>22</v>
      </c>
      <c r="F274" s="12">
        <f>Table7[[#This Row],[Unit Price (₹)]]*Table7[[#This Row],[Quantity]]</f>
        <v>12794.32</v>
      </c>
      <c r="G274" t="str">
        <f>VLOOKUP(Table7[[#This Row],[Customer Name]],Table6[#All],2,0)</f>
        <v>Gujarat</v>
      </c>
      <c r="H274" t="str">
        <f>VLOOKUP(Table7[[#This Row],[Customer Name]],Table6[#All],3,0)</f>
        <v>West</v>
      </c>
      <c r="I274" t="str">
        <f>TEXT(Table7[[#This Row],[Date]],"mmm")</f>
        <v>Apr</v>
      </c>
      <c r="J274">
        <f>WEEKNUM(Table7[[#This Row],[Date]])</f>
        <v>16</v>
      </c>
    </row>
    <row r="275" spans="1:10" x14ac:dyDescent="0.25">
      <c r="A275" s="8">
        <v>45039</v>
      </c>
      <c r="B275" s="9" t="s">
        <v>55</v>
      </c>
      <c r="C275" s="10" t="s">
        <v>114</v>
      </c>
      <c r="D275" s="12">
        <v>2044</v>
      </c>
      <c r="E275" s="4">
        <v>10</v>
      </c>
      <c r="F275" s="12">
        <f>Table7[[#This Row],[Unit Price (₹)]]*Table7[[#This Row],[Quantity]]</f>
        <v>20440</v>
      </c>
      <c r="G275" t="str">
        <f>VLOOKUP(Table7[[#This Row],[Customer Name]],Table6[#All],2,0)</f>
        <v>Maharashtra</v>
      </c>
      <c r="H275" t="str">
        <f>VLOOKUP(Table7[[#This Row],[Customer Name]],Table6[#All],3,0)</f>
        <v>West</v>
      </c>
      <c r="I275" t="str">
        <f>TEXT(Table7[[#This Row],[Date]],"mmm")</f>
        <v>Apr</v>
      </c>
      <c r="J275">
        <f>WEEKNUM(Table7[[#This Row],[Date]])</f>
        <v>17</v>
      </c>
    </row>
    <row r="276" spans="1:10" x14ac:dyDescent="0.25">
      <c r="A276" s="8">
        <v>45039</v>
      </c>
      <c r="B276" s="9" t="s">
        <v>50</v>
      </c>
      <c r="C276" s="10" t="s">
        <v>106</v>
      </c>
      <c r="D276" s="12">
        <v>1134</v>
      </c>
      <c r="E276" s="4">
        <v>6</v>
      </c>
      <c r="F276" s="12">
        <f>Table7[[#This Row],[Unit Price (₹)]]*Table7[[#This Row],[Quantity]]</f>
        <v>6804</v>
      </c>
      <c r="G276" t="str">
        <f>VLOOKUP(Table7[[#This Row],[Customer Name]],Table6[#All],2,0)</f>
        <v>Maharashtra</v>
      </c>
      <c r="H276" t="str">
        <f>VLOOKUP(Table7[[#This Row],[Customer Name]],Table6[#All],3,0)</f>
        <v>West</v>
      </c>
      <c r="I276" t="str">
        <f>TEXT(Table7[[#This Row],[Date]],"mmm")</f>
        <v>Apr</v>
      </c>
      <c r="J276">
        <f>WEEKNUM(Table7[[#This Row],[Date]])</f>
        <v>17</v>
      </c>
    </row>
    <row r="277" spans="1:10" x14ac:dyDescent="0.25">
      <c r="A277" s="8">
        <v>45039</v>
      </c>
      <c r="B277" s="9" t="s">
        <v>68</v>
      </c>
      <c r="C277" s="10" t="s">
        <v>109</v>
      </c>
      <c r="D277" s="12">
        <v>574.55999999999995</v>
      </c>
      <c r="E277" s="4">
        <v>15</v>
      </c>
      <c r="F277" s="12">
        <f>Table7[[#This Row],[Unit Price (₹)]]*Table7[[#This Row],[Quantity]]</f>
        <v>8618.4</v>
      </c>
      <c r="G277" t="str">
        <f>VLOOKUP(Table7[[#This Row],[Customer Name]],Table6[#All],2,0)</f>
        <v>Andhra Pradesh</v>
      </c>
      <c r="H277" t="str">
        <f>VLOOKUP(Table7[[#This Row],[Customer Name]],Table6[#All],3,0)</f>
        <v>South</v>
      </c>
      <c r="I277" t="str">
        <f>TEXT(Table7[[#This Row],[Date]],"mmm")</f>
        <v>Apr</v>
      </c>
      <c r="J277">
        <f>WEEKNUM(Table7[[#This Row],[Date]])</f>
        <v>17</v>
      </c>
    </row>
    <row r="278" spans="1:10" x14ac:dyDescent="0.25">
      <c r="A278" s="8">
        <v>45040</v>
      </c>
      <c r="B278" s="9" t="s">
        <v>50</v>
      </c>
      <c r="C278" s="10" t="s">
        <v>8</v>
      </c>
      <c r="D278" s="12">
        <v>11377.8</v>
      </c>
      <c r="E278" s="4">
        <v>39</v>
      </c>
      <c r="F278" s="12">
        <f>Table7[[#This Row],[Unit Price (₹)]]*Table7[[#This Row],[Quantity]]</f>
        <v>443734.19999999995</v>
      </c>
      <c r="G278" t="str">
        <f>VLOOKUP(Table7[[#This Row],[Customer Name]],Table6[#All],2,0)</f>
        <v>Maharashtra</v>
      </c>
      <c r="H278" t="str">
        <f>VLOOKUP(Table7[[#This Row],[Customer Name]],Table6[#All],3,0)</f>
        <v>West</v>
      </c>
      <c r="I278" t="str">
        <f>TEXT(Table7[[#This Row],[Date]],"mmm")</f>
        <v>Apr</v>
      </c>
      <c r="J278">
        <f>WEEKNUM(Table7[[#This Row],[Date]])</f>
        <v>17</v>
      </c>
    </row>
    <row r="279" spans="1:10" x14ac:dyDescent="0.25">
      <c r="A279" s="8">
        <v>45040</v>
      </c>
      <c r="B279" s="9" t="s">
        <v>82</v>
      </c>
      <c r="C279" s="10" t="s">
        <v>111</v>
      </c>
      <c r="D279" s="12">
        <v>2602.39</v>
      </c>
      <c r="E279" s="4">
        <v>2</v>
      </c>
      <c r="F279" s="12">
        <f>Table7[[#This Row],[Unit Price (₹)]]*Table7[[#This Row],[Quantity]]</f>
        <v>5204.78</v>
      </c>
      <c r="G279" t="str">
        <f>VLOOKUP(Table7[[#This Row],[Customer Name]],Table6[#All],2,0)</f>
        <v>Karnataka</v>
      </c>
      <c r="H279" t="str">
        <f>VLOOKUP(Table7[[#This Row],[Customer Name]],Table6[#All],3,0)</f>
        <v>South</v>
      </c>
      <c r="I279" t="str">
        <f>TEXT(Table7[[#This Row],[Date]],"mmm")</f>
        <v>Apr</v>
      </c>
      <c r="J279">
        <f>WEEKNUM(Table7[[#This Row],[Date]])</f>
        <v>17</v>
      </c>
    </row>
    <row r="280" spans="1:10" x14ac:dyDescent="0.25">
      <c r="A280" s="8">
        <v>45040</v>
      </c>
      <c r="B280" s="9" t="s">
        <v>55</v>
      </c>
      <c r="C280" s="10" t="s">
        <v>103</v>
      </c>
      <c r="D280" s="12">
        <v>934.1</v>
      </c>
      <c r="E280" s="4">
        <v>4</v>
      </c>
      <c r="F280" s="12">
        <f>Table7[[#This Row],[Unit Price (₹)]]*Table7[[#This Row],[Quantity]]</f>
        <v>3736.4</v>
      </c>
      <c r="G280" t="str">
        <f>VLOOKUP(Table7[[#This Row],[Customer Name]],Table6[#All],2,0)</f>
        <v>Maharashtra</v>
      </c>
      <c r="H280" t="str">
        <f>VLOOKUP(Table7[[#This Row],[Customer Name]],Table6[#All],3,0)</f>
        <v>West</v>
      </c>
      <c r="I280" t="str">
        <f>TEXT(Table7[[#This Row],[Date]],"mmm")</f>
        <v>Apr</v>
      </c>
      <c r="J280">
        <f>WEEKNUM(Table7[[#This Row],[Date]])</f>
        <v>17</v>
      </c>
    </row>
    <row r="281" spans="1:10" x14ac:dyDescent="0.25">
      <c r="A281" s="8">
        <v>45040</v>
      </c>
      <c r="B281" s="9" t="s">
        <v>69</v>
      </c>
      <c r="C281" s="10" t="s">
        <v>91</v>
      </c>
      <c r="D281" s="12">
        <v>559.44000000000005</v>
      </c>
      <c r="E281" s="4">
        <v>1</v>
      </c>
      <c r="F281" s="12">
        <f>Table7[[#This Row],[Unit Price (₹)]]*Table7[[#This Row],[Quantity]]</f>
        <v>559.44000000000005</v>
      </c>
      <c r="G281" t="str">
        <f>VLOOKUP(Table7[[#This Row],[Customer Name]],Table6[#All],2,0)</f>
        <v>Kerala</v>
      </c>
      <c r="H281" t="str">
        <f>VLOOKUP(Table7[[#This Row],[Customer Name]],Table6[#All],3,0)</f>
        <v>South</v>
      </c>
      <c r="I281" t="str">
        <f>TEXT(Table7[[#This Row],[Date]],"mmm")</f>
        <v>Apr</v>
      </c>
      <c r="J281">
        <f>WEEKNUM(Table7[[#This Row],[Date]])</f>
        <v>17</v>
      </c>
    </row>
    <row r="282" spans="1:10" x14ac:dyDescent="0.25">
      <c r="A282" s="8">
        <v>45041</v>
      </c>
      <c r="B282" s="9" t="s">
        <v>55</v>
      </c>
      <c r="C282" s="10" t="s">
        <v>98</v>
      </c>
      <c r="D282" s="12">
        <v>5665.8</v>
      </c>
      <c r="E282" s="4">
        <v>8</v>
      </c>
      <c r="F282" s="12">
        <f>Table7[[#This Row],[Unit Price (₹)]]*Table7[[#This Row],[Quantity]]</f>
        <v>45326.400000000001</v>
      </c>
      <c r="G282" t="str">
        <f>VLOOKUP(Table7[[#This Row],[Customer Name]],Table6[#All],2,0)</f>
        <v>Maharashtra</v>
      </c>
      <c r="H282" t="str">
        <f>VLOOKUP(Table7[[#This Row],[Customer Name]],Table6[#All],3,0)</f>
        <v>West</v>
      </c>
      <c r="I282" t="str">
        <f>TEXT(Table7[[#This Row],[Date]],"mmm")</f>
        <v>Apr</v>
      </c>
      <c r="J282">
        <f>WEEKNUM(Table7[[#This Row],[Date]])</f>
        <v>17</v>
      </c>
    </row>
    <row r="283" spans="1:10" x14ac:dyDescent="0.25">
      <c r="A283" s="8">
        <v>45041</v>
      </c>
      <c r="B283" s="9" t="s">
        <v>81</v>
      </c>
      <c r="C283" s="10" t="s">
        <v>92</v>
      </c>
      <c r="D283" s="12">
        <v>3418.8</v>
      </c>
      <c r="E283" s="4">
        <v>9</v>
      </c>
      <c r="F283" s="12">
        <f>Table7[[#This Row],[Unit Price (₹)]]*Table7[[#This Row],[Quantity]]</f>
        <v>30769.200000000001</v>
      </c>
      <c r="G283" t="str">
        <f>VLOOKUP(Table7[[#This Row],[Customer Name]],Table6[#All],2,0)</f>
        <v>Karnataka</v>
      </c>
      <c r="H283" t="str">
        <f>VLOOKUP(Table7[[#This Row],[Customer Name]],Table6[#All],3,0)</f>
        <v>West</v>
      </c>
      <c r="I283" t="str">
        <f>TEXT(Table7[[#This Row],[Date]],"mmm")</f>
        <v>Apr</v>
      </c>
      <c r="J283">
        <f>WEEKNUM(Table7[[#This Row],[Date]])</f>
        <v>17</v>
      </c>
    </row>
    <row r="284" spans="1:10" x14ac:dyDescent="0.25">
      <c r="A284" s="8">
        <v>45042</v>
      </c>
      <c r="B284" s="9" t="s">
        <v>63</v>
      </c>
      <c r="C284" s="10" t="s">
        <v>113</v>
      </c>
      <c r="D284" s="12">
        <v>1798.88</v>
      </c>
      <c r="E284" s="4">
        <v>2</v>
      </c>
      <c r="F284" s="12">
        <f>Table7[[#This Row],[Unit Price (₹)]]*Table7[[#This Row],[Quantity]]</f>
        <v>3597.76</v>
      </c>
      <c r="G284" t="str">
        <f>VLOOKUP(Table7[[#This Row],[Customer Name]],Table6[#All],2,0)</f>
        <v>Gujarat</v>
      </c>
      <c r="H284" t="str">
        <f>VLOOKUP(Table7[[#This Row],[Customer Name]],Table6[#All],3,0)</f>
        <v>West</v>
      </c>
      <c r="I284" t="str">
        <f>TEXT(Table7[[#This Row],[Date]],"mmm")</f>
        <v>Apr</v>
      </c>
      <c r="J284">
        <f>WEEKNUM(Table7[[#This Row],[Date]])</f>
        <v>17</v>
      </c>
    </row>
    <row r="285" spans="1:10" x14ac:dyDescent="0.25">
      <c r="A285" s="8">
        <v>45042</v>
      </c>
      <c r="B285" s="9" t="s">
        <v>71</v>
      </c>
      <c r="C285" s="10" t="s">
        <v>105</v>
      </c>
      <c r="D285" s="12">
        <v>600.32000000000005</v>
      </c>
      <c r="E285" s="4">
        <v>3</v>
      </c>
      <c r="F285" s="12">
        <f>Table7[[#This Row],[Unit Price (₹)]]*Table7[[#This Row],[Quantity]]</f>
        <v>1800.96</v>
      </c>
      <c r="G285" t="str">
        <f>VLOOKUP(Table7[[#This Row],[Customer Name]],Table6[#All],2,0)</f>
        <v>Madhya Pradesh</v>
      </c>
      <c r="H285" t="str">
        <f>VLOOKUP(Table7[[#This Row],[Customer Name]],Table6[#All],3,0)</f>
        <v>Central</v>
      </c>
      <c r="I285" t="str">
        <f>TEXT(Table7[[#This Row],[Date]],"mmm")</f>
        <v>Apr</v>
      </c>
      <c r="J285">
        <f>WEEKNUM(Table7[[#This Row],[Date]])</f>
        <v>17</v>
      </c>
    </row>
    <row r="286" spans="1:10" x14ac:dyDescent="0.25">
      <c r="A286" s="8">
        <v>45044</v>
      </c>
      <c r="B286" s="9" t="s">
        <v>80</v>
      </c>
      <c r="C286" s="10" t="s">
        <v>5</v>
      </c>
      <c r="D286" s="12">
        <v>10270.4</v>
      </c>
      <c r="E286" s="4">
        <v>14</v>
      </c>
      <c r="F286" s="12">
        <f>Table7[[#This Row],[Unit Price (₹)]]*Table7[[#This Row],[Quantity]]</f>
        <v>143785.60000000001</v>
      </c>
      <c r="G286" t="str">
        <f>VLOOKUP(Table7[[#This Row],[Customer Name]],Table6[#All],2,0)</f>
        <v>Kerala</v>
      </c>
      <c r="H286" t="str">
        <f>VLOOKUP(Table7[[#This Row],[Customer Name]],Table6[#All],3,0)</f>
        <v>South</v>
      </c>
      <c r="I286" t="str">
        <f>TEXT(Table7[[#This Row],[Date]],"mmm")</f>
        <v>Apr</v>
      </c>
      <c r="J286">
        <f>WEEKNUM(Table7[[#This Row],[Date]])</f>
        <v>17</v>
      </c>
    </row>
    <row r="287" spans="1:10" x14ac:dyDescent="0.25">
      <c r="A287" s="8">
        <v>45044</v>
      </c>
      <c r="B287" s="9" t="s">
        <v>77</v>
      </c>
      <c r="C287" s="10" t="s">
        <v>110</v>
      </c>
      <c r="D287" s="12">
        <v>5337.5</v>
      </c>
      <c r="E287" s="4">
        <v>30</v>
      </c>
      <c r="F287" s="12">
        <f>Table7[[#This Row],[Unit Price (₹)]]*Table7[[#This Row],[Quantity]]</f>
        <v>160125</v>
      </c>
      <c r="G287" t="str">
        <f>VLOOKUP(Table7[[#This Row],[Customer Name]],Table6[#All],2,0)</f>
        <v>Kerala</v>
      </c>
      <c r="H287" t="str">
        <f>VLOOKUP(Table7[[#This Row],[Customer Name]],Table6[#All],3,0)</f>
        <v>South</v>
      </c>
      <c r="I287" t="str">
        <f>TEXT(Table7[[#This Row],[Date]],"mmm")</f>
        <v>Apr</v>
      </c>
      <c r="J287">
        <f>WEEKNUM(Table7[[#This Row],[Date]])</f>
        <v>17</v>
      </c>
    </row>
    <row r="288" spans="1:10" x14ac:dyDescent="0.25">
      <c r="A288" s="8">
        <v>45045</v>
      </c>
      <c r="B288" s="9" t="s">
        <v>22</v>
      </c>
      <c r="C288" s="10" t="s">
        <v>8</v>
      </c>
      <c r="D288" s="12">
        <v>11377.8</v>
      </c>
      <c r="E288" s="4">
        <v>13</v>
      </c>
      <c r="F288" s="12">
        <f>Table7[[#This Row],[Unit Price (₹)]]*Table7[[#This Row],[Quantity]]</f>
        <v>147911.4</v>
      </c>
      <c r="G288" t="str">
        <f>VLOOKUP(Table7[[#This Row],[Customer Name]],Table6[#All],2,0)</f>
        <v>Madhya Pradesh</v>
      </c>
      <c r="H288" t="str">
        <f>VLOOKUP(Table7[[#This Row],[Customer Name]],Table6[#All],3,0)</f>
        <v>Central</v>
      </c>
      <c r="I288" t="str">
        <f>TEXT(Table7[[#This Row],[Date]],"mmm")</f>
        <v>Apr</v>
      </c>
      <c r="J288">
        <f>WEEKNUM(Table7[[#This Row],[Date]])</f>
        <v>17</v>
      </c>
    </row>
    <row r="289" spans="1:10" x14ac:dyDescent="0.25">
      <c r="A289" s="8">
        <v>45045</v>
      </c>
      <c r="B289" s="9" t="s">
        <v>50</v>
      </c>
      <c r="C289" s="10" t="s">
        <v>111</v>
      </c>
      <c r="D289" s="12">
        <v>2602.39</v>
      </c>
      <c r="E289" s="4">
        <v>7</v>
      </c>
      <c r="F289" s="12">
        <f>Table7[[#This Row],[Unit Price (₹)]]*Table7[[#This Row],[Quantity]]</f>
        <v>18216.73</v>
      </c>
      <c r="G289" t="str">
        <f>VLOOKUP(Table7[[#This Row],[Customer Name]],Table6[#All],2,0)</f>
        <v>Maharashtra</v>
      </c>
      <c r="H289" t="str">
        <f>VLOOKUP(Table7[[#This Row],[Customer Name]],Table6[#All],3,0)</f>
        <v>West</v>
      </c>
      <c r="I289" t="str">
        <f>TEXT(Table7[[#This Row],[Date]],"mmm")</f>
        <v>Apr</v>
      </c>
      <c r="J289">
        <f>WEEKNUM(Table7[[#This Row],[Date]])</f>
        <v>17</v>
      </c>
    </row>
    <row r="290" spans="1:10" x14ac:dyDescent="0.25">
      <c r="A290" s="8">
        <v>45046</v>
      </c>
      <c r="B290" s="9" t="s">
        <v>51</v>
      </c>
      <c r="C290" s="10" t="s">
        <v>107</v>
      </c>
      <c r="D290" s="12">
        <v>1164.8</v>
      </c>
      <c r="E290" s="4">
        <v>13</v>
      </c>
      <c r="F290" s="12">
        <f>Table7[[#This Row],[Unit Price (₹)]]*Table7[[#This Row],[Quantity]]</f>
        <v>15142.4</v>
      </c>
      <c r="G290" t="str">
        <f>VLOOKUP(Table7[[#This Row],[Customer Name]],Table6[#All],2,0)</f>
        <v>Maharashtra</v>
      </c>
      <c r="H290" t="str">
        <f>VLOOKUP(Table7[[#This Row],[Customer Name]],Table6[#All],3,0)</f>
        <v>West</v>
      </c>
      <c r="I290" t="str">
        <f>TEXT(Table7[[#This Row],[Date]],"mmm")</f>
        <v>Apr</v>
      </c>
      <c r="J290">
        <f>WEEKNUM(Table7[[#This Row],[Date]])</f>
        <v>18</v>
      </c>
    </row>
    <row r="291" spans="1:10" x14ac:dyDescent="0.25">
      <c r="A291" s="8">
        <v>45046</v>
      </c>
      <c r="B291" s="9" t="s">
        <v>68</v>
      </c>
      <c r="C291" s="10" t="s">
        <v>113</v>
      </c>
      <c r="D291" s="12">
        <v>1798.88</v>
      </c>
      <c r="E291" s="4">
        <v>8</v>
      </c>
      <c r="F291" s="12">
        <f>Table7[[#This Row],[Unit Price (₹)]]*Table7[[#This Row],[Quantity]]</f>
        <v>14391.04</v>
      </c>
      <c r="G291" t="str">
        <f>VLOOKUP(Table7[[#This Row],[Customer Name]],Table6[#All],2,0)</f>
        <v>Andhra Pradesh</v>
      </c>
      <c r="H291" t="str">
        <f>VLOOKUP(Table7[[#This Row],[Customer Name]],Table6[#All],3,0)</f>
        <v>South</v>
      </c>
      <c r="I291" t="str">
        <f>TEXT(Table7[[#This Row],[Date]],"mmm")</f>
        <v>Apr</v>
      </c>
      <c r="J291">
        <f>WEEKNUM(Table7[[#This Row],[Date]])</f>
        <v>18</v>
      </c>
    </row>
    <row r="292" spans="1:10" x14ac:dyDescent="0.25">
      <c r="A292" s="8">
        <v>45046</v>
      </c>
      <c r="B292" s="9" t="s">
        <v>76</v>
      </c>
      <c r="C292" s="10" t="s">
        <v>95</v>
      </c>
      <c r="D292" s="12">
        <v>1285.5999999999999</v>
      </c>
      <c r="E292" s="4">
        <v>1</v>
      </c>
      <c r="F292" s="12">
        <f>Table7[[#This Row],[Unit Price (₹)]]*Table7[[#This Row],[Quantity]]</f>
        <v>1285.5999999999999</v>
      </c>
      <c r="G292" t="str">
        <f>VLOOKUP(Table7[[#This Row],[Customer Name]],Table6[#All],2,0)</f>
        <v>Karnataka</v>
      </c>
      <c r="H292" t="str">
        <f>VLOOKUP(Table7[[#This Row],[Customer Name]],Table6[#All],3,0)</f>
        <v>South</v>
      </c>
      <c r="I292" t="str">
        <f>TEXT(Table7[[#This Row],[Date]],"mmm")</f>
        <v>Apr</v>
      </c>
      <c r="J292">
        <f>WEEKNUM(Table7[[#This Row],[Date]])</f>
        <v>18</v>
      </c>
    </row>
    <row r="293" spans="1:10" x14ac:dyDescent="0.25">
      <c r="A293" s="8">
        <v>45047</v>
      </c>
      <c r="B293" s="9" t="s">
        <v>73</v>
      </c>
      <c r="C293" s="10" t="s">
        <v>116</v>
      </c>
      <c r="D293" s="12">
        <v>3444.7</v>
      </c>
      <c r="E293" s="4">
        <v>3</v>
      </c>
      <c r="F293" s="12">
        <f>Table7[[#This Row],[Unit Price (₹)]]*Table7[[#This Row],[Quantity]]</f>
        <v>10334.099999999999</v>
      </c>
      <c r="G293" t="str">
        <f>VLOOKUP(Table7[[#This Row],[Customer Name]],Table6[#All],2,0)</f>
        <v>Maharashtra</v>
      </c>
      <c r="H293" t="str">
        <f>VLOOKUP(Table7[[#This Row],[Customer Name]],Table6[#All],3,0)</f>
        <v>West</v>
      </c>
      <c r="I293" t="str">
        <f>TEXT(Table7[[#This Row],[Date]],"mmm")</f>
        <v>May</v>
      </c>
      <c r="J293">
        <f>WEEKNUM(Table7[[#This Row],[Date]])</f>
        <v>18</v>
      </c>
    </row>
    <row r="294" spans="1:10" x14ac:dyDescent="0.25">
      <c r="A294" s="8">
        <v>45047</v>
      </c>
      <c r="B294" s="9" t="s">
        <v>61</v>
      </c>
      <c r="C294" s="10" t="s">
        <v>101</v>
      </c>
      <c r="D294" s="12">
        <v>729.12</v>
      </c>
      <c r="E294" s="4">
        <v>2</v>
      </c>
      <c r="F294" s="12">
        <f>Table7[[#This Row],[Unit Price (₹)]]*Table7[[#This Row],[Quantity]]</f>
        <v>1458.24</v>
      </c>
      <c r="G294" t="str">
        <f>VLOOKUP(Table7[[#This Row],[Customer Name]],Table6[#All],2,0)</f>
        <v>Telangana</v>
      </c>
      <c r="H294" t="str">
        <f>VLOOKUP(Table7[[#This Row],[Customer Name]],Table6[#All],3,0)</f>
        <v>South</v>
      </c>
      <c r="I294" t="str">
        <f>TEXT(Table7[[#This Row],[Date]],"mmm")</f>
        <v>May</v>
      </c>
      <c r="J294">
        <f>WEEKNUM(Table7[[#This Row],[Date]])</f>
        <v>18</v>
      </c>
    </row>
    <row r="295" spans="1:10" x14ac:dyDescent="0.25">
      <c r="A295" s="8">
        <v>45047</v>
      </c>
      <c r="B295" s="9" t="s">
        <v>51</v>
      </c>
      <c r="C295" s="10" t="s">
        <v>90</v>
      </c>
      <c r="D295" s="12">
        <v>837.9</v>
      </c>
      <c r="E295" s="4">
        <v>6</v>
      </c>
      <c r="F295" s="12">
        <f>Table7[[#This Row],[Unit Price (₹)]]*Table7[[#This Row],[Quantity]]</f>
        <v>5027.3999999999996</v>
      </c>
      <c r="G295" t="str">
        <f>VLOOKUP(Table7[[#This Row],[Customer Name]],Table6[#All],2,0)</f>
        <v>Maharashtra</v>
      </c>
      <c r="H295" t="str">
        <f>VLOOKUP(Table7[[#This Row],[Customer Name]],Table6[#All],3,0)</f>
        <v>West</v>
      </c>
      <c r="I295" t="str">
        <f>TEXT(Table7[[#This Row],[Date]],"mmm")</f>
        <v>May</v>
      </c>
      <c r="J295">
        <f>WEEKNUM(Table7[[#This Row],[Date]])</f>
        <v>18</v>
      </c>
    </row>
    <row r="296" spans="1:10" x14ac:dyDescent="0.25">
      <c r="A296" s="8">
        <v>45047</v>
      </c>
      <c r="B296" s="9" t="s">
        <v>22</v>
      </c>
      <c r="C296" s="10" t="s">
        <v>103</v>
      </c>
      <c r="D296" s="12">
        <v>934.1</v>
      </c>
      <c r="E296" s="4">
        <v>9</v>
      </c>
      <c r="F296" s="12">
        <f>Table7[[#This Row],[Unit Price (₹)]]*Table7[[#This Row],[Quantity]]</f>
        <v>8406.9</v>
      </c>
      <c r="G296" t="str">
        <f>VLOOKUP(Table7[[#This Row],[Customer Name]],Table6[#All],2,0)</f>
        <v>Madhya Pradesh</v>
      </c>
      <c r="H296" t="str">
        <f>VLOOKUP(Table7[[#This Row],[Customer Name]],Table6[#All],3,0)</f>
        <v>Central</v>
      </c>
      <c r="I296" t="str">
        <f>TEXT(Table7[[#This Row],[Date]],"mmm")</f>
        <v>May</v>
      </c>
      <c r="J296">
        <f>WEEKNUM(Table7[[#This Row],[Date]])</f>
        <v>18</v>
      </c>
    </row>
    <row r="297" spans="1:10" x14ac:dyDescent="0.25">
      <c r="A297" s="8">
        <v>45047</v>
      </c>
      <c r="B297" s="9" t="s">
        <v>78</v>
      </c>
      <c r="C297" s="10" t="s">
        <v>106</v>
      </c>
      <c r="D297" s="12">
        <v>1134</v>
      </c>
      <c r="E297" s="4">
        <v>1</v>
      </c>
      <c r="F297" s="12">
        <f>Table7[[#This Row],[Unit Price (₹)]]*Table7[[#This Row],[Quantity]]</f>
        <v>1134</v>
      </c>
      <c r="G297" t="str">
        <f>VLOOKUP(Table7[[#This Row],[Customer Name]],Table6[#All],2,0)</f>
        <v>Madhya Pradesh</v>
      </c>
      <c r="H297" t="str">
        <f>VLOOKUP(Table7[[#This Row],[Customer Name]],Table6[#All],3,0)</f>
        <v>Central</v>
      </c>
      <c r="I297" t="str">
        <f>TEXT(Table7[[#This Row],[Date]],"mmm")</f>
        <v>May</v>
      </c>
      <c r="J297">
        <f>WEEKNUM(Table7[[#This Row],[Date]])</f>
        <v>18</v>
      </c>
    </row>
    <row r="298" spans="1:10" x14ac:dyDescent="0.25">
      <c r="A298" s="8">
        <v>45048</v>
      </c>
      <c r="B298" s="9" t="s">
        <v>71</v>
      </c>
      <c r="C298" s="10" t="s">
        <v>88</v>
      </c>
      <c r="D298" s="12">
        <v>8545.6</v>
      </c>
      <c r="E298" s="4">
        <v>4</v>
      </c>
      <c r="F298" s="12">
        <f>Table7[[#This Row],[Unit Price (₹)]]*Table7[[#This Row],[Quantity]]</f>
        <v>34182.400000000001</v>
      </c>
      <c r="G298" t="str">
        <f>VLOOKUP(Table7[[#This Row],[Customer Name]],Table6[#All],2,0)</f>
        <v>Madhya Pradesh</v>
      </c>
      <c r="H298" t="str">
        <f>VLOOKUP(Table7[[#This Row],[Customer Name]],Table6[#All],3,0)</f>
        <v>Central</v>
      </c>
      <c r="I298" t="str">
        <f>TEXT(Table7[[#This Row],[Date]],"mmm")</f>
        <v>May</v>
      </c>
      <c r="J298">
        <f>WEEKNUM(Table7[[#This Row],[Date]])</f>
        <v>18</v>
      </c>
    </row>
    <row r="299" spans="1:10" x14ac:dyDescent="0.25">
      <c r="A299" s="8">
        <v>45049</v>
      </c>
      <c r="B299" s="9" t="s">
        <v>75</v>
      </c>
      <c r="C299" s="10" t="s">
        <v>88</v>
      </c>
      <c r="D299" s="12">
        <v>8545.6</v>
      </c>
      <c r="E299" s="4">
        <v>13</v>
      </c>
      <c r="F299" s="12">
        <f>Table7[[#This Row],[Unit Price (₹)]]*Table7[[#This Row],[Quantity]]</f>
        <v>111092.8</v>
      </c>
      <c r="G299" t="str">
        <f>VLOOKUP(Table7[[#This Row],[Customer Name]],Table6[#All],2,0)</f>
        <v>Maharashtra</v>
      </c>
      <c r="H299" t="str">
        <f>VLOOKUP(Table7[[#This Row],[Customer Name]],Table6[#All],3,0)</f>
        <v>West</v>
      </c>
      <c r="I299" t="str">
        <f>TEXT(Table7[[#This Row],[Date]],"mmm")</f>
        <v>May</v>
      </c>
      <c r="J299">
        <f>WEEKNUM(Table7[[#This Row],[Date]])</f>
        <v>18</v>
      </c>
    </row>
    <row r="300" spans="1:10" x14ac:dyDescent="0.25">
      <c r="A300" s="8">
        <v>45049</v>
      </c>
      <c r="B300" s="9" t="s">
        <v>65</v>
      </c>
      <c r="C300" s="10" t="s">
        <v>103</v>
      </c>
      <c r="D300" s="12">
        <v>934.1</v>
      </c>
      <c r="E300" s="4">
        <v>3</v>
      </c>
      <c r="F300" s="12">
        <f>Table7[[#This Row],[Unit Price (₹)]]*Table7[[#This Row],[Quantity]]</f>
        <v>2802.3</v>
      </c>
      <c r="G300" t="str">
        <f>VLOOKUP(Table7[[#This Row],[Customer Name]],Table6[#All],2,0)</f>
        <v>Tamil Nadu</v>
      </c>
      <c r="H300" t="str">
        <f>VLOOKUP(Table7[[#This Row],[Customer Name]],Table6[#All],3,0)</f>
        <v>South</v>
      </c>
      <c r="I300" t="str">
        <f>TEXT(Table7[[#This Row],[Date]],"mmm")</f>
        <v>May</v>
      </c>
      <c r="J300">
        <f>WEEKNUM(Table7[[#This Row],[Date]])</f>
        <v>18</v>
      </c>
    </row>
    <row r="301" spans="1:10" x14ac:dyDescent="0.25">
      <c r="A301" s="8">
        <v>45050</v>
      </c>
      <c r="B301" s="9" t="s">
        <v>22</v>
      </c>
      <c r="C301" s="10" t="s">
        <v>5</v>
      </c>
      <c r="D301" s="12">
        <v>10270.4</v>
      </c>
      <c r="E301" s="4">
        <v>4</v>
      </c>
      <c r="F301" s="12">
        <f>Table7[[#This Row],[Unit Price (₹)]]*Table7[[#This Row],[Quantity]]</f>
        <v>41081.599999999999</v>
      </c>
      <c r="G301" t="str">
        <f>VLOOKUP(Table7[[#This Row],[Customer Name]],Table6[#All],2,0)</f>
        <v>Madhya Pradesh</v>
      </c>
      <c r="H301" t="str">
        <f>VLOOKUP(Table7[[#This Row],[Customer Name]],Table6[#All],3,0)</f>
        <v>Central</v>
      </c>
      <c r="I301" t="str">
        <f>TEXT(Table7[[#This Row],[Date]],"mmm")</f>
        <v>May</v>
      </c>
      <c r="J301">
        <f>WEEKNUM(Table7[[#This Row],[Date]])</f>
        <v>18</v>
      </c>
    </row>
    <row r="302" spans="1:10" x14ac:dyDescent="0.25">
      <c r="A302" s="8">
        <v>45050</v>
      </c>
      <c r="B302" s="9" t="s">
        <v>76</v>
      </c>
      <c r="C302" s="10" t="s">
        <v>89</v>
      </c>
      <c r="D302" s="12">
        <v>1100.4000000000001</v>
      </c>
      <c r="E302" s="4">
        <v>13</v>
      </c>
      <c r="F302" s="12">
        <f>Table7[[#This Row],[Unit Price (₹)]]*Table7[[#This Row],[Quantity]]</f>
        <v>14305.2</v>
      </c>
      <c r="G302" t="str">
        <f>VLOOKUP(Table7[[#This Row],[Customer Name]],Table6[#All],2,0)</f>
        <v>Karnataka</v>
      </c>
      <c r="H302" t="str">
        <f>VLOOKUP(Table7[[#This Row],[Customer Name]],Table6[#All],3,0)</f>
        <v>South</v>
      </c>
      <c r="I302" t="str">
        <f>TEXT(Table7[[#This Row],[Date]],"mmm")</f>
        <v>May</v>
      </c>
      <c r="J302">
        <f>WEEKNUM(Table7[[#This Row],[Date]])</f>
        <v>18</v>
      </c>
    </row>
    <row r="303" spans="1:10" x14ac:dyDescent="0.25">
      <c r="A303" s="8">
        <v>45050</v>
      </c>
      <c r="B303" s="9" t="s">
        <v>75</v>
      </c>
      <c r="C303" s="10" t="s">
        <v>110</v>
      </c>
      <c r="D303" s="12">
        <v>5337.5</v>
      </c>
      <c r="E303" s="4">
        <v>10</v>
      </c>
      <c r="F303" s="12">
        <f>Table7[[#This Row],[Unit Price (₹)]]*Table7[[#This Row],[Quantity]]</f>
        <v>53375</v>
      </c>
      <c r="G303" t="str">
        <f>VLOOKUP(Table7[[#This Row],[Customer Name]],Table6[#All],2,0)</f>
        <v>Maharashtra</v>
      </c>
      <c r="H303" t="str">
        <f>VLOOKUP(Table7[[#This Row],[Customer Name]],Table6[#All],3,0)</f>
        <v>West</v>
      </c>
      <c r="I303" t="str">
        <f>TEXT(Table7[[#This Row],[Date]],"mmm")</f>
        <v>May</v>
      </c>
      <c r="J303">
        <f>WEEKNUM(Table7[[#This Row],[Date]])</f>
        <v>18</v>
      </c>
    </row>
    <row r="304" spans="1:10" x14ac:dyDescent="0.25">
      <c r="A304" s="8">
        <v>45051</v>
      </c>
      <c r="B304" s="9" t="s">
        <v>79</v>
      </c>
      <c r="C304" s="10" t="s">
        <v>118</v>
      </c>
      <c r="D304" s="12">
        <v>550.20000000000005</v>
      </c>
      <c r="E304" s="4">
        <v>13</v>
      </c>
      <c r="F304" s="12">
        <f>Table7[[#This Row],[Unit Price (₹)]]*Table7[[#This Row],[Quantity]]</f>
        <v>7152.6</v>
      </c>
      <c r="G304" t="str">
        <f>VLOOKUP(Table7[[#This Row],[Customer Name]],Table6[#All],2,0)</f>
        <v>Kerala</v>
      </c>
      <c r="H304" t="str">
        <f>VLOOKUP(Table7[[#This Row],[Customer Name]],Table6[#All],3,0)</f>
        <v>South</v>
      </c>
      <c r="I304" t="str">
        <f>TEXT(Table7[[#This Row],[Date]],"mmm")</f>
        <v>May</v>
      </c>
      <c r="J304">
        <f>WEEKNUM(Table7[[#This Row],[Date]])</f>
        <v>18</v>
      </c>
    </row>
    <row r="305" spans="1:10" x14ac:dyDescent="0.25">
      <c r="A305" s="8">
        <v>45051</v>
      </c>
      <c r="B305" s="9" t="s">
        <v>74</v>
      </c>
      <c r="C305" s="10" t="s">
        <v>97</v>
      </c>
      <c r="D305" s="12">
        <v>822.36</v>
      </c>
      <c r="E305" s="4">
        <v>22</v>
      </c>
      <c r="F305" s="12">
        <f>Table7[[#This Row],[Unit Price (₹)]]*Table7[[#This Row],[Quantity]]</f>
        <v>18091.920000000002</v>
      </c>
      <c r="G305" t="str">
        <f>VLOOKUP(Table7[[#This Row],[Customer Name]],Table6[#All],2,0)</f>
        <v>Andhra Pradesh</v>
      </c>
      <c r="H305" t="str">
        <f>VLOOKUP(Table7[[#This Row],[Customer Name]],Table6[#All],3,0)</f>
        <v>South</v>
      </c>
      <c r="I305" t="str">
        <f>TEXT(Table7[[#This Row],[Date]],"mmm")</f>
        <v>May</v>
      </c>
      <c r="J305">
        <f>WEEKNUM(Table7[[#This Row],[Date]])</f>
        <v>18</v>
      </c>
    </row>
    <row r="306" spans="1:10" x14ac:dyDescent="0.25">
      <c r="A306" s="8">
        <v>45052</v>
      </c>
      <c r="B306" s="9" t="s">
        <v>63</v>
      </c>
      <c r="C306" s="10" t="s">
        <v>3</v>
      </c>
      <c r="D306" s="12">
        <v>6623.4</v>
      </c>
      <c r="E306" s="4">
        <v>15</v>
      </c>
      <c r="F306" s="12">
        <f>Table7[[#This Row],[Unit Price (₹)]]*Table7[[#This Row],[Quantity]]</f>
        <v>99351</v>
      </c>
      <c r="G306" t="str">
        <f>VLOOKUP(Table7[[#This Row],[Customer Name]],Table6[#All],2,0)</f>
        <v>Gujarat</v>
      </c>
      <c r="H306" t="str">
        <f>VLOOKUP(Table7[[#This Row],[Customer Name]],Table6[#All],3,0)</f>
        <v>West</v>
      </c>
      <c r="I306" t="str">
        <f>TEXT(Table7[[#This Row],[Date]],"mmm")</f>
        <v>May</v>
      </c>
      <c r="J306">
        <f>WEEKNUM(Table7[[#This Row],[Date]])</f>
        <v>18</v>
      </c>
    </row>
    <row r="307" spans="1:10" x14ac:dyDescent="0.25">
      <c r="A307" s="8">
        <v>45052</v>
      </c>
      <c r="B307" s="9" t="s">
        <v>25</v>
      </c>
      <c r="C307" s="10" t="s">
        <v>118</v>
      </c>
      <c r="D307" s="12">
        <v>550.20000000000005</v>
      </c>
      <c r="E307" s="4">
        <v>6</v>
      </c>
      <c r="F307" s="12">
        <f>Table7[[#This Row],[Unit Price (₹)]]*Table7[[#This Row],[Quantity]]</f>
        <v>3301.2000000000003</v>
      </c>
      <c r="G307" t="str">
        <f>VLOOKUP(Table7[[#This Row],[Customer Name]],Table6[#All],2,0)</f>
        <v>Karnataka</v>
      </c>
      <c r="H307" t="str">
        <f>VLOOKUP(Table7[[#This Row],[Customer Name]],Table6[#All],3,0)</f>
        <v>West</v>
      </c>
      <c r="I307" t="str">
        <f>TEXT(Table7[[#This Row],[Date]],"mmm")</f>
        <v>May</v>
      </c>
      <c r="J307">
        <f>WEEKNUM(Table7[[#This Row],[Date]])</f>
        <v>18</v>
      </c>
    </row>
    <row r="308" spans="1:10" x14ac:dyDescent="0.25">
      <c r="A308" s="8">
        <v>45052</v>
      </c>
      <c r="B308" s="9" t="s">
        <v>25</v>
      </c>
      <c r="C308" s="10" t="s">
        <v>103</v>
      </c>
      <c r="D308" s="12">
        <v>934.1</v>
      </c>
      <c r="E308" s="4">
        <v>7</v>
      </c>
      <c r="F308" s="12">
        <f>Table7[[#This Row],[Unit Price (₹)]]*Table7[[#This Row],[Quantity]]</f>
        <v>6538.7</v>
      </c>
      <c r="G308" t="str">
        <f>VLOOKUP(Table7[[#This Row],[Customer Name]],Table6[#All],2,0)</f>
        <v>Karnataka</v>
      </c>
      <c r="H308" t="str">
        <f>VLOOKUP(Table7[[#This Row],[Customer Name]],Table6[#All],3,0)</f>
        <v>West</v>
      </c>
      <c r="I308" t="str">
        <f>TEXT(Table7[[#This Row],[Date]],"mmm")</f>
        <v>May</v>
      </c>
      <c r="J308">
        <f>WEEKNUM(Table7[[#This Row],[Date]])</f>
        <v>18</v>
      </c>
    </row>
    <row r="309" spans="1:10" x14ac:dyDescent="0.25">
      <c r="A309" s="8">
        <v>45053</v>
      </c>
      <c r="B309" s="9" t="s">
        <v>65</v>
      </c>
      <c r="C309" s="10" t="s">
        <v>89</v>
      </c>
      <c r="D309" s="12">
        <v>1100.4000000000001</v>
      </c>
      <c r="E309" s="4">
        <v>4</v>
      </c>
      <c r="F309" s="12">
        <f>Table7[[#This Row],[Unit Price (₹)]]*Table7[[#This Row],[Quantity]]</f>
        <v>4401.6000000000004</v>
      </c>
      <c r="G309" t="str">
        <f>VLOOKUP(Table7[[#This Row],[Customer Name]],Table6[#All],2,0)</f>
        <v>Tamil Nadu</v>
      </c>
      <c r="H309" t="str">
        <f>VLOOKUP(Table7[[#This Row],[Customer Name]],Table6[#All],3,0)</f>
        <v>South</v>
      </c>
      <c r="I309" t="str">
        <f>TEXT(Table7[[#This Row],[Date]],"mmm")</f>
        <v>May</v>
      </c>
      <c r="J309">
        <f>WEEKNUM(Table7[[#This Row],[Date]])</f>
        <v>19</v>
      </c>
    </row>
    <row r="310" spans="1:10" x14ac:dyDescent="0.25">
      <c r="A310" s="8">
        <v>45053</v>
      </c>
      <c r="B310" s="9" t="s">
        <v>68</v>
      </c>
      <c r="C310" s="10" t="s">
        <v>107</v>
      </c>
      <c r="D310" s="12">
        <v>1164.8</v>
      </c>
      <c r="E310" s="4">
        <v>39</v>
      </c>
      <c r="F310" s="12">
        <f>Table7[[#This Row],[Unit Price (₹)]]*Table7[[#This Row],[Quantity]]</f>
        <v>45427.199999999997</v>
      </c>
      <c r="G310" t="str">
        <f>VLOOKUP(Table7[[#This Row],[Customer Name]],Table6[#All],2,0)</f>
        <v>Andhra Pradesh</v>
      </c>
      <c r="H310" t="str">
        <f>VLOOKUP(Table7[[#This Row],[Customer Name]],Table6[#All],3,0)</f>
        <v>South</v>
      </c>
      <c r="I310" t="str">
        <f>TEXT(Table7[[#This Row],[Date]],"mmm")</f>
        <v>May</v>
      </c>
      <c r="J310">
        <f>WEEKNUM(Table7[[#This Row],[Date]])</f>
        <v>19</v>
      </c>
    </row>
    <row r="311" spans="1:10" x14ac:dyDescent="0.25">
      <c r="A311" s="8">
        <v>45053</v>
      </c>
      <c r="B311" s="9" t="s">
        <v>64</v>
      </c>
      <c r="C311" s="10" t="s">
        <v>116</v>
      </c>
      <c r="D311" s="12">
        <v>3444.7</v>
      </c>
      <c r="E311" s="4">
        <v>1</v>
      </c>
      <c r="F311" s="12">
        <f>Table7[[#This Row],[Unit Price (₹)]]*Table7[[#This Row],[Quantity]]</f>
        <v>3444.7</v>
      </c>
      <c r="G311" t="str">
        <f>VLOOKUP(Table7[[#This Row],[Customer Name]],Table6[#All],2,0)</f>
        <v>Tamil Nadu</v>
      </c>
      <c r="H311" t="str">
        <f>VLOOKUP(Table7[[#This Row],[Customer Name]],Table6[#All],3,0)</f>
        <v>South</v>
      </c>
      <c r="I311" t="str">
        <f>TEXT(Table7[[#This Row],[Date]],"mmm")</f>
        <v>May</v>
      </c>
      <c r="J311">
        <f>WEEKNUM(Table7[[#This Row],[Date]])</f>
        <v>19</v>
      </c>
    </row>
    <row r="312" spans="1:10" x14ac:dyDescent="0.25">
      <c r="A312" s="8">
        <v>45053</v>
      </c>
      <c r="B312" s="9" t="s">
        <v>22</v>
      </c>
      <c r="C312" s="10" t="s">
        <v>113</v>
      </c>
      <c r="D312" s="12">
        <v>1798.88</v>
      </c>
      <c r="E312" s="4">
        <v>1</v>
      </c>
      <c r="F312" s="12">
        <f>Table7[[#This Row],[Unit Price (₹)]]*Table7[[#This Row],[Quantity]]</f>
        <v>1798.88</v>
      </c>
      <c r="G312" t="str">
        <f>VLOOKUP(Table7[[#This Row],[Customer Name]],Table6[#All],2,0)</f>
        <v>Madhya Pradesh</v>
      </c>
      <c r="H312" t="str">
        <f>VLOOKUP(Table7[[#This Row],[Customer Name]],Table6[#All],3,0)</f>
        <v>Central</v>
      </c>
      <c r="I312" t="str">
        <f>TEXT(Table7[[#This Row],[Date]],"mmm")</f>
        <v>May</v>
      </c>
      <c r="J312">
        <f>WEEKNUM(Table7[[#This Row],[Date]])</f>
        <v>19</v>
      </c>
    </row>
    <row r="313" spans="1:10" x14ac:dyDescent="0.25">
      <c r="A313" s="8">
        <v>45053</v>
      </c>
      <c r="B313" s="9" t="s">
        <v>78</v>
      </c>
      <c r="C313" s="10" t="s">
        <v>113</v>
      </c>
      <c r="D313" s="12">
        <v>1798.88</v>
      </c>
      <c r="E313" s="4">
        <v>29</v>
      </c>
      <c r="F313" s="12">
        <f>Table7[[#This Row],[Unit Price (₹)]]*Table7[[#This Row],[Quantity]]</f>
        <v>52167.520000000004</v>
      </c>
      <c r="G313" t="str">
        <f>VLOOKUP(Table7[[#This Row],[Customer Name]],Table6[#All],2,0)</f>
        <v>Madhya Pradesh</v>
      </c>
      <c r="H313" t="str">
        <f>VLOOKUP(Table7[[#This Row],[Customer Name]],Table6[#All],3,0)</f>
        <v>Central</v>
      </c>
      <c r="I313" t="str">
        <f>TEXT(Table7[[#This Row],[Date]],"mmm")</f>
        <v>May</v>
      </c>
      <c r="J313">
        <f>WEEKNUM(Table7[[#This Row],[Date]])</f>
        <v>19</v>
      </c>
    </row>
    <row r="314" spans="1:10" x14ac:dyDescent="0.25">
      <c r="A314" s="8">
        <v>45054</v>
      </c>
      <c r="B314" s="9" t="s">
        <v>25</v>
      </c>
      <c r="C314" s="10" t="s">
        <v>104</v>
      </c>
      <c r="D314" s="12">
        <v>3388</v>
      </c>
      <c r="E314" s="4">
        <v>19</v>
      </c>
      <c r="F314" s="12">
        <f>Table7[[#This Row],[Unit Price (₹)]]*Table7[[#This Row],[Quantity]]</f>
        <v>64372</v>
      </c>
      <c r="G314" t="str">
        <f>VLOOKUP(Table7[[#This Row],[Customer Name]],Table6[#All],2,0)</f>
        <v>Karnataka</v>
      </c>
      <c r="H314" t="str">
        <f>VLOOKUP(Table7[[#This Row],[Customer Name]],Table6[#All],3,0)</f>
        <v>West</v>
      </c>
      <c r="I314" t="str">
        <f>TEXT(Table7[[#This Row],[Date]],"mmm")</f>
        <v>May</v>
      </c>
      <c r="J314">
        <f>WEEKNUM(Table7[[#This Row],[Date]])</f>
        <v>19</v>
      </c>
    </row>
    <row r="315" spans="1:10" x14ac:dyDescent="0.25">
      <c r="A315" s="8">
        <v>45054</v>
      </c>
      <c r="B315" s="9" t="s">
        <v>73</v>
      </c>
      <c r="C315" s="10" t="s">
        <v>9</v>
      </c>
      <c r="D315" s="12">
        <v>10462.200000000001</v>
      </c>
      <c r="E315" s="4">
        <v>7</v>
      </c>
      <c r="F315" s="12">
        <f>Table7[[#This Row],[Unit Price (₹)]]*Table7[[#This Row],[Quantity]]</f>
        <v>73235.400000000009</v>
      </c>
      <c r="G315" t="str">
        <f>VLOOKUP(Table7[[#This Row],[Customer Name]],Table6[#All],2,0)</f>
        <v>Maharashtra</v>
      </c>
      <c r="H315" t="str">
        <f>VLOOKUP(Table7[[#This Row],[Customer Name]],Table6[#All],3,0)</f>
        <v>West</v>
      </c>
      <c r="I315" t="str">
        <f>TEXT(Table7[[#This Row],[Date]],"mmm")</f>
        <v>May</v>
      </c>
      <c r="J315">
        <f>WEEKNUM(Table7[[#This Row],[Date]])</f>
        <v>19</v>
      </c>
    </row>
    <row r="316" spans="1:10" x14ac:dyDescent="0.25">
      <c r="A316" s="8">
        <v>45055</v>
      </c>
      <c r="B316" s="9" t="s">
        <v>69</v>
      </c>
      <c r="C316" s="10" t="s">
        <v>107</v>
      </c>
      <c r="D316" s="12">
        <v>1164.8</v>
      </c>
      <c r="E316" s="4">
        <v>6</v>
      </c>
      <c r="F316" s="12">
        <f>Table7[[#This Row],[Unit Price (₹)]]*Table7[[#This Row],[Quantity]]</f>
        <v>6988.7999999999993</v>
      </c>
      <c r="G316" t="str">
        <f>VLOOKUP(Table7[[#This Row],[Customer Name]],Table6[#All],2,0)</f>
        <v>Kerala</v>
      </c>
      <c r="H316" t="str">
        <f>VLOOKUP(Table7[[#This Row],[Customer Name]],Table6[#All],3,0)</f>
        <v>South</v>
      </c>
      <c r="I316" t="str">
        <f>TEXT(Table7[[#This Row],[Date]],"mmm")</f>
        <v>May</v>
      </c>
      <c r="J316">
        <f>WEEKNUM(Table7[[#This Row],[Date]])</f>
        <v>19</v>
      </c>
    </row>
    <row r="317" spans="1:10" x14ac:dyDescent="0.25">
      <c r="A317" s="8">
        <v>45055</v>
      </c>
      <c r="B317" s="9" t="s">
        <v>22</v>
      </c>
      <c r="C317" s="10" t="s">
        <v>6</v>
      </c>
      <c r="D317" s="12">
        <v>10974.6</v>
      </c>
      <c r="E317" s="4">
        <v>12</v>
      </c>
      <c r="F317" s="12">
        <f>Table7[[#This Row],[Unit Price (₹)]]*Table7[[#This Row],[Quantity]]</f>
        <v>131695.20000000001</v>
      </c>
      <c r="G317" t="str">
        <f>VLOOKUP(Table7[[#This Row],[Customer Name]],Table6[#All],2,0)</f>
        <v>Madhya Pradesh</v>
      </c>
      <c r="H317" t="str">
        <f>VLOOKUP(Table7[[#This Row],[Customer Name]],Table6[#All],3,0)</f>
        <v>Central</v>
      </c>
      <c r="I317" t="str">
        <f>TEXT(Table7[[#This Row],[Date]],"mmm")</f>
        <v>May</v>
      </c>
      <c r="J317">
        <f>WEEKNUM(Table7[[#This Row],[Date]])</f>
        <v>19</v>
      </c>
    </row>
    <row r="318" spans="1:10" x14ac:dyDescent="0.25">
      <c r="A318" s="8">
        <v>45055</v>
      </c>
      <c r="B318" s="9" t="s">
        <v>81</v>
      </c>
      <c r="C318" s="10" t="s">
        <v>87</v>
      </c>
      <c r="D318" s="12">
        <v>1098.72</v>
      </c>
      <c r="E318" s="4">
        <v>37</v>
      </c>
      <c r="F318" s="12">
        <f>Table7[[#This Row],[Unit Price (₹)]]*Table7[[#This Row],[Quantity]]</f>
        <v>40652.639999999999</v>
      </c>
      <c r="G318" t="str">
        <f>VLOOKUP(Table7[[#This Row],[Customer Name]],Table6[#All],2,0)</f>
        <v>Karnataka</v>
      </c>
      <c r="H318" t="str">
        <f>VLOOKUP(Table7[[#This Row],[Customer Name]],Table6[#All],3,0)</f>
        <v>West</v>
      </c>
      <c r="I318" t="str">
        <f>TEXT(Table7[[#This Row],[Date]],"mmm")</f>
        <v>May</v>
      </c>
      <c r="J318">
        <f>WEEKNUM(Table7[[#This Row],[Date]])</f>
        <v>19</v>
      </c>
    </row>
    <row r="319" spans="1:10" x14ac:dyDescent="0.25">
      <c r="A319" s="8">
        <v>45055</v>
      </c>
      <c r="B319" s="9" t="s">
        <v>65</v>
      </c>
      <c r="C319" s="10" t="s">
        <v>114</v>
      </c>
      <c r="D319" s="12">
        <v>2044</v>
      </c>
      <c r="E319" s="4">
        <v>8</v>
      </c>
      <c r="F319" s="12">
        <f>Table7[[#This Row],[Unit Price (₹)]]*Table7[[#This Row],[Quantity]]</f>
        <v>16352</v>
      </c>
      <c r="G319" t="str">
        <f>VLOOKUP(Table7[[#This Row],[Customer Name]],Table6[#All],2,0)</f>
        <v>Tamil Nadu</v>
      </c>
      <c r="H319" t="str">
        <f>VLOOKUP(Table7[[#This Row],[Customer Name]],Table6[#All],3,0)</f>
        <v>South</v>
      </c>
      <c r="I319" t="str">
        <f>TEXT(Table7[[#This Row],[Date]],"mmm")</f>
        <v>May</v>
      </c>
      <c r="J319">
        <f>WEEKNUM(Table7[[#This Row],[Date]])</f>
        <v>19</v>
      </c>
    </row>
    <row r="320" spans="1:10" x14ac:dyDescent="0.25">
      <c r="A320" s="8">
        <v>45055</v>
      </c>
      <c r="B320" s="9" t="s">
        <v>50</v>
      </c>
      <c r="C320" s="10" t="s">
        <v>114</v>
      </c>
      <c r="D320" s="12">
        <v>2044</v>
      </c>
      <c r="E320" s="4">
        <v>4</v>
      </c>
      <c r="F320" s="12">
        <f>Table7[[#This Row],[Unit Price (₹)]]*Table7[[#This Row],[Quantity]]</f>
        <v>8176</v>
      </c>
      <c r="G320" t="str">
        <f>VLOOKUP(Table7[[#This Row],[Customer Name]],Table6[#All],2,0)</f>
        <v>Maharashtra</v>
      </c>
      <c r="H320" t="str">
        <f>VLOOKUP(Table7[[#This Row],[Customer Name]],Table6[#All],3,0)</f>
        <v>West</v>
      </c>
      <c r="I320" t="str">
        <f>TEXT(Table7[[#This Row],[Date]],"mmm")</f>
        <v>May</v>
      </c>
      <c r="J320">
        <f>WEEKNUM(Table7[[#This Row],[Date]])</f>
        <v>19</v>
      </c>
    </row>
    <row r="321" spans="1:10" x14ac:dyDescent="0.25">
      <c r="A321" s="8">
        <v>45056</v>
      </c>
      <c r="B321" s="9" t="s">
        <v>25</v>
      </c>
      <c r="C321" s="10" t="s">
        <v>118</v>
      </c>
      <c r="D321" s="12">
        <v>550.20000000000005</v>
      </c>
      <c r="E321" s="4">
        <v>6</v>
      </c>
      <c r="F321" s="12">
        <f>Table7[[#This Row],[Unit Price (₹)]]*Table7[[#This Row],[Quantity]]</f>
        <v>3301.2000000000003</v>
      </c>
      <c r="G321" t="str">
        <f>VLOOKUP(Table7[[#This Row],[Customer Name]],Table6[#All],2,0)</f>
        <v>Karnataka</v>
      </c>
      <c r="H321" t="str">
        <f>VLOOKUP(Table7[[#This Row],[Customer Name]],Table6[#All],3,0)</f>
        <v>West</v>
      </c>
      <c r="I321" t="str">
        <f>TEXT(Table7[[#This Row],[Date]],"mmm")</f>
        <v>May</v>
      </c>
      <c r="J321">
        <f>WEEKNUM(Table7[[#This Row],[Date]])</f>
        <v>19</v>
      </c>
    </row>
    <row r="322" spans="1:10" x14ac:dyDescent="0.25">
      <c r="A322" s="8">
        <v>45056</v>
      </c>
      <c r="B322" s="9" t="s">
        <v>70</v>
      </c>
      <c r="C322" s="10" t="s">
        <v>119</v>
      </c>
      <c r="D322" s="12">
        <v>1208.4000000000001</v>
      </c>
      <c r="E322" s="4">
        <v>9</v>
      </c>
      <c r="F322" s="12">
        <f>Table7[[#This Row],[Unit Price (₹)]]*Table7[[#This Row],[Quantity]]</f>
        <v>10875.6</v>
      </c>
      <c r="G322" t="str">
        <f>VLOOKUP(Table7[[#This Row],[Customer Name]],Table6[#All],2,0)</f>
        <v>Kerala</v>
      </c>
      <c r="H322" t="str">
        <f>VLOOKUP(Table7[[#This Row],[Customer Name]],Table6[#All],3,0)</f>
        <v>South</v>
      </c>
      <c r="I322" t="str">
        <f>TEXT(Table7[[#This Row],[Date]],"mmm")</f>
        <v>May</v>
      </c>
      <c r="J322">
        <f>WEEKNUM(Table7[[#This Row],[Date]])</f>
        <v>19</v>
      </c>
    </row>
    <row r="323" spans="1:10" x14ac:dyDescent="0.25">
      <c r="A323" s="8">
        <v>45058</v>
      </c>
      <c r="B323" s="9" t="s">
        <v>74</v>
      </c>
      <c r="C323" s="10" t="s">
        <v>4</v>
      </c>
      <c r="D323" s="12">
        <v>11499</v>
      </c>
      <c r="E323" s="4">
        <v>30</v>
      </c>
      <c r="F323" s="12">
        <f>Table7[[#This Row],[Unit Price (₹)]]*Table7[[#This Row],[Quantity]]</f>
        <v>344970</v>
      </c>
      <c r="G323" t="str">
        <f>VLOOKUP(Table7[[#This Row],[Customer Name]],Table6[#All],2,0)</f>
        <v>Andhra Pradesh</v>
      </c>
      <c r="H323" t="str">
        <f>VLOOKUP(Table7[[#This Row],[Customer Name]],Table6[#All],3,0)</f>
        <v>South</v>
      </c>
      <c r="I323" t="str">
        <f>TEXT(Table7[[#This Row],[Date]],"mmm")</f>
        <v>May</v>
      </c>
      <c r="J323">
        <f>WEEKNUM(Table7[[#This Row],[Date]])</f>
        <v>19</v>
      </c>
    </row>
    <row r="324" spans="1:10" x14ac:dyDescent="0.25">
      <c r="A324" s="8">
        <v>45058</v>
      </c>
      <c r="B324" s="9" t="s">
        <v>71</v>
      </c>
      <c r="C324" s="10" t="s">
        <v>104</v>
      </c>
      <c r="D324" s="12">
        <v>3388</v>
      </c>
      <c r="E324" s="4">
        <v>7</v>
      </c>
      <c r="F324" s="12">
        <f>Table7[[#This Row],[Unit Price (₹)]]*Table7[[#This Row],[Quantity]]</f>
        <v>23716</v>
      </c>
      <c r="G324" t="str">
        <f>VLOOKUP(Table7[[#This Row],[Customer Name]],Table6[#All],2,0)</f>
        <v>Madhya Pradesh</v>
      </c>
      <c r="H324" t="str">
        <f>VLOOKUP(Table7[[#This Row],[Customer Name]],Table6[#All],3,0)</f>
        <v>Central</v>
      </c>
      <c r="I324" t="str">
        <f>TEXT(Table7[[#This Row],[Date]],"mmm")</f>
        <v>May</v>
      </c>
      <c r="J324">
        <f>WEEKNUM(Table7[[#This Row],[Date]])</f>
        <v>19</v>
      </c>
    </row>
    <row r="325" spans="1:10" x14ac:dyDescent="0.25">
      <c r="A325" s="8">
        <v>45058</v>
      </c>
      <c r="B325" s="9" t="s">
        <v>63</v>
      </c>
      <c r="C325" s="10" t="s">
        <v>107</v>
      </c>
      <c r="D325" s="12">
        <v>1164.8</v>
      </c>
      <c r="E325" s="4">
        <v>3</v>
      </c>
      <c r="F325" s="12">
        <f>Table7[[#This Row],[Unit Price (₹)]]*Table7[[#This Row],[Quantity]]</f>
        <v>3494.3999999999996</v>
      </c>
      <c r="G325" t="str">
        <f>VLOOKUP(Table7[[#This Row],[Customer Name]],Table6[#All],2,0)</f>
        <v>Gujarat</v>
      </c>
      <c r="H325" t="str">
        <f>VLOOKUP(Table7[[#This Row],[Customer Name]],Table6[#All],3,0)</f>
        <v>West</v>
      </c>
      <c r="I325" t="str">
        <f>TEXT(Table7[[#This Row],[Date]],"mmm")</f>
        <v>May</v>
      </c>
      <c r="J325">
        <f>WEEKNUM(Table7[[#This Row],[Date]])</f>
        <v>19</v>
      </c>
    </row>
    <row r="326" spans="1:10" x14ac:dyDescent="0.25">
      <c r="A326" s="8">
        <v>45058</v>
      </c>
      <c r="B326" s="9" t="s">
        <v>50</v>
      </c>
      <c r="C326" s="10" t="s">
        <v>96</v>
      </c>
      <c r="D326" s="12">
        <v>567</v>
      </c>
      <c r="E326" s="4">
        <v>15</v>
      </c>
      <c r="F326" s="12">
        <f>Table7[[#This Row],[Unit Price (₹)]]*Table7[[#This Row],[Quantity]]</f>
        <v>8505</v>
      </c>
      <c r="G326" t="str">
        <f>VLOOKUP(Table7[[#This Row],[Customer Name]],Table6[#All],2,0)</f>
        <v>Maharashtra</v>
      </c>
      <c r="H326" t="str">
        <f>VLOOKUP(Table7[[#This Row],[Customer Name]],Table6[#All],3,0)</f>
        <v>West</v>
      </c>
      <c r="I326" t="str">
        <f>TEXT(Table7[[#This Row],[Date]],"mmm")</f>
        <v>May</v>
      </c>
      <c r="J326">
        <f>WEEKNUM(Table7[[#This Row],[Date]])</f>
        <v>19</v>
      </c>
    </row>
    <row r="327" spans="1:10" x14ac:dyDescent="0.25">
      <c r="A327" s="8">
        <v>45058</v>
      </c>
      <c r="B327" s="9" t="s">
        <v>80</v>
      </c>
      <c r="C327" s="10" t="s">
        <v>120</v>
      </c>
      <c r="D327" s="12">
        <v>674</v>
      </c>
      <c r="E327" s="4">
        <v>3</v>
      </c>
      <c r="F327" s="12">
        <f>Table7[[#This Row],[Unit Price (₹)]]*Table7[[#This Row],[Quantity]]</f>
        <v>2022</v>
      </c>
      <c r="G327" t="str">
        <f>VLOOKUP(Table7[[#This Row],[Customer Name]],Table6[#All],2,0)</f>
        <v>Kerala</v>
      </c>
      <c r="H327" t="str">
        <f>VLOOKUP(Table7[[#This Row],[Customer Name]],Table6[#All],3,0)</f>
        <v>South</v>
      </c>
      <c r="I327" t="str">
        <f>TEXT(Table7[[#This Row],[Date]],"mmm")</f>
        <v>May</v>
      </c>
      <c r="J327">
        <f>WEEKNUM(Table7[[#This Row],[Date]])</f>
        <v>19</v>
      </c>
    </row>
    <row r="328" spans="1:10" x14ac:dyDescent="0.25">
      <c r="A328" s="8">
        <v>45059</v>
      </c>
      <c r="B328" s="9" t="s">
        <v>75</v>
      </c>
      <c r="C328" s="10" t="s">
        <v>94</v>
      </c>
      <c r="D328" s="12">
        <v>6591.9</v>
      </c>
      <c r="E328" s="4">
        <v>5</v>
      </c>
      <c r="F328" s="12">
        <f>Table7[[#This Row],[Unit Price (₹)]]*Table7[[#This Row],[Quantity]]</f>
        <v>32959.5</v>
      </c>
      <c r="G328" t="str">
        <f>VLOOKUP(Table7[[#This Row],[Customer Name]],Table6[#All],2,0)</f>
        <v>Maharashtra</v>
      </c>
      <c r="H328" t="str">
        <f>VLOOKUP(Table7[[#This Row],[Customer Name]],Table6[#All],3,0)</f>
        <v>West</v>
      </c>
      <c r="I328" t="str">
        <f>TEXT(Table7[[#This Row],[Date]],"mmm")</f>
        <v>May</v>
      </c>
      <c r="J328">
        <f>WEEKNUM(Table7[[#This Row],[Date]])</f>
        <v>19</v>
      </c>
    </row>
    <row r="329" spans="1:10" x14ac:dyDescent="0.25">
      <c r="A329" s="8">
        <v>45059</v>
      </c>
      <c r="B329" s="9" t="s">
        <v>69</v>
      </c>
      <c r="C329" s="10" t="s">
        <v>95</v>
      </c>
      <c r="D329" s="12">
        <v>1285.5999999999999</v>
      </c>
      <c r="E329" s="4">
        <v>4</v>
      </c>
      <c r="F329" s="12">
        <f>Table7[[#This Row],[Unit Price (₹)]]*Table7[[#This Row],[Quantity]]</f>
        <v>5142.3999999999996</v>
      </c>
      <c r="G329" t="str">
        <f>VLOOKUP(Table7[[#This Row],[Customer Name]],Table6[#All],2,0)</f>
        <v>Kerala</v>
      </c>
      <c r="H329" t="str">
        <f>VLOOKUP(Table7[[#This Row],[Customer Name]],Table6[#All],3,0)</f>
        <v>South</v>
      </c>
      <c r="I329" t="str">
        <f>TEXT(Table7[[#This Row],[Date]],"mmm")</f>
        <v>May</v>
      </c>
      <c r="J329">
        <f>WEEKNUM(Table7[[#This Row],[Date]])</f>
        <v>19</v>
      </c>
    </row>
    <row r="330" spans="1:10" x14ac:dyDescent="0.25">
      <c r="A330" s="8">
        <v>45060</v>
      </c>
      <c r="B330" s="9" t="s">
        <v>23</v>
      </c>
      <c r="C330" s="10" t="s">
        <v>3</v>
      </c>
      <c r="D330" s="12">
        <v>6623.4</v>
      </c>
      <c r="E330" s="4">
        <v>14</v>
      </c>
      <c r="F330" s="12">
        <f>Table7[[#This Row],[Unit Price (₹)]]*Table7[[#This Row],[Quantity]]</f>
        <v>92727.599999999991</v>
      </c>
      <c r="G330" t="str">
        <f>VLOOKUP(Table7[[#This Row],[Customer Name]],Table6[#All],2,0)</f>
        <v>Telangana</v>
      </c>
      <c r="H330" t="str">
        <f>VLOOKUP(Table7[[#This Row],[Customer Name]],Table6[#All],3,0)</f>
        <v>South</v>
      </c>
      <c r="I330" t="str">
        <f>TEXT(Table7[[#This Row],[Date]],"mmm")</f>
        <v>May</v>
      </c>
      <c r="J330">
        <f>WEEKNUM(Table7[[#This Row],[Date]])</f>
        <v>20</v>
      </c>
    </row>
    <row r="331" spans="1:10" x14ac:dyDescent="0.25">
      <c r="A331" s="8">
        <v>45060</v>
      </c>
      <c r="B331" s="9" t="s">
        <v>53</v>
      </c>
      <c r="C331" s="10" t="s">
        <v>102</v>
      </c>
      <c r="D331" s="12">
        <v>806.4</v>
      </c>
      <c r="E331" s="4">
        <v>20</v>
      </c>
      <c r="F331" s="12">
        <f>Table7[[#This Row],[Unit Price (₹)]]*Table7[[#This Row],[Quantity]]</f>
        <v>16128</v>
      </c>
      <c r="G331" t="str">
        <f>VLOOKUP(Table7[[#This Row],[Customer Name]],Table6[#All],2,0)</f>
        <v>Gujarat</v>
      </c>
      <c r="H331" t="str">
        <f>VLOOKUP(Table7[[#This Row],[Customer Name]],Table6[#All],3,0)</f>
        <v>West</v>
      </c>
      <c r="I331" t="str">
        <f>TEXT(Table7[[#This Row],[Date]],"mmm")</f>
        <v>May</v>
      </c>
      <c r="J331">
        <f>WEEKNUM(Table7[[#This Row],[Date]])</f>
        <v>20</v>
      </c>
    </row>
    <row r="332" spans="1:10" x14ac:dyDescent="0.25">
      <c r="A332" s="8">
        <v>45061</v>
      </c>
      <c r="B332" s="9" t="s">
        <v>64</v>
      </c>
      <c r="C332" s="10" t="s">
        <v>88</v>
      </c>
      <c r="D332" s="12">
        <v>8545.6</v>
      </c>
      <c r="E332" s="4">
        <v>6</v>
      </c>
      <c r="F332" s="12">
        <f>Table7[[#This Row],[Unit Price (₹)]]*Table7[[#This Row],[Quantity]]</f>
        <v>51273.600000000006</v>
      </c>
      <c r="G332" t="str">
        <f>VLOOKUP(Table7[[#This Row],[Customer Name]],Table6[#All],2,0)</f>
        <v>Tamil Nadu</v>
      </c>
      <c r="H332" t="str">
        <f>VLOOKUP(Table7[[#This Row],[Customer Name]],Table6[#All],3,0)</f>
        <v>South</v>
      </c>
      <c r="I332" t="str">
        <f>TEXT(Table7[[#This Row],[Date]],"mmm")</f>
        <v>May</v>
      </c>
      <c r="J332">
        <f>WEEKNUM(Table7[[#This Row],[Date]])</f>
        <v>20</v>
      </c>
    </row>
    <row r="333" spans="1:10" x14ac:dyDescent="0.25">
      <c r="A333" s="8">
        <v>45061</v>
      </c>
      <c r="B333" s="9" t="s">
        <v>69</v>
      </c>
      <c r="C333" s="10" t="s">
        <v>110</v>
      </c>
      <c r="D333" s="12">
        <v>5337.5</v>
      </c>
      <c r="E333" s="4">
        <v>5</v>
      </c>
      <c r="F333" s="12">
        <f>Table7[[#This Row],[Unit Price (₹)]]*Table7[[#This Row],[Quantity]]</f>
        <v>26687.5</v>
      </c>
      <c r="G333" t="str">
        <f>VLOOKUP(Table7[[#This Row],[Customer Name]],Table6[#All],2,0)</f>
        <v>Kerala</v>
      </c>
      <c r="H333" t="str">
        <f>VLOOKUP(Table7[[#This Row],[Customer Name]],Table6[#All],3,0)</f>
        <v>South</v>
      </c>
      <c r="I333" t="str">
        <f>TEXT(Table7[[#This Row],[Date]],"mmm")</f>
        <v>May</v>
      </c>
      <c r="J333">
        <f>WEEKNUM(Table7[[#This Row],[Date]])</f>
        <v>20</v>
      </c>
    </row>
    <row r="334" spans="1:10" x14ac:dyDescent="0.25">
      <c r="A334" s="8">
        <v>45062</v>
      </c>
      <c r="B334" s="9" t="s">
        <v>61</v>
      </c>
      <c r="C334" s="10" t="s">
        <v>4</v>
      </c>
      <c r="D334" s="12">
        <v>11499</v>
      </c>
      <c r="E334" s="4">
        <v>13</v>
      </c>
      <c r="F334" s="12">
        <f>Table7[[#This Row],[Unit Price (₹)]]*Table7[[#This Row],[Quantity]]</f>
        <v>149487</v>
      </c>
      <c r="G334" t="str">
        <f>VLOOKUP(Table7[[#This Row],[Customer Name]],Table6[#All],2,0)</f>
        <v>Telangana</v>
      </c>
      <c r="H334" t="str">
        <f>VLOOKUP(Table7[[#This Row],[Customer Name]],Table6[#All],3,0)</f>
        <v>South</v>
      </c>
      <c r="I334" t="str">
        <f>TEXT(Table7[[#This Row],[Date]],"mmm")</f>
        <v>May</v>
      </c>
      <c r="J334">
        <f>WEEKNUM(Table7[[#This Row],[Date]])</f>
        <v>20</v>
      </c>
    </row>
    <row r="335" spans="1:10" x14ac:dyDescent="0.25">
      <c r="A335" s="8">
        <v>45062</v>
      </c>
      <c r="B335" s="9" t="s">
        <v>75</v>
      </c>
      <c r="C335" s="10" t="s">
        <v>101</v>
      </c>
      <c r="D335" s="12">
        <v>729.12</v>
      </c>
      <c r="E335" s="4">
        <v>13</v>
      </c>
      <c r="F335" s="12">
        <f>Table7[[#This Row],[Unit Price (₹)]]*Table7[[#This Row],[Quantity]]</f>
        <v>9478.56</v>
      </c>
      <c r="G335" t="str">
        <f>VLOOKUP(Table7[[#This Row],[Customer Name]],Table6[#All],2,0)</f>
        <v>Maharashtra</v>
      </c>
      <c r="H335" t="str">
        <f>VLOOKUP(Table7[[#This Row],[Customer Name]],Table6[#All],3,0)</f>
        <v>West</v>
      </c>
      <c r="I335" t="str">
        <f>TEXT(Table7[[#This Row],[Date]],"mmm")</f>
        <v>May</v>
      </c>
      <c r="J335">
        <f>WEEKNUM(Table7[[#This Row],[Date]])</f>
        <v>20</v>
      </c>
    </row>
    <row r="336" spans="1:10" x14ac:dyDescent="0.25">
      <c r="A336" s="8">
        <v>45063</v>
      </c>
      <c r="B336" s="9" t="s">
        <v>77</v>
      </c>
      <c r="C336" s="10" t="s">
        <v>113</v>
      </c>
      <c r="D336" s="12">
        <v>1798.88</v>
      </c>
      <c r="E336" s="4">
        <v>8</v>
      </c>
      <c r="F336" s="12">
        <f>Table7[[#This Row],[Unit Price (₹)]]*Table7[[#This Row],[Quantity]]</f>
        <v>14391.04</v>
      </c>
      <c r="G336" t="str">
        <f>VLOOKUP(Table7[[#This Row],[Customer Name]],Table6[#All],2,0)</f>
        <v>Kerala</v>
      </c>
      <c r="H336" t="str">
        <f>VLOOKUP(Table7[[#This Row],[Customer Name]],Table6[#All],3,0)</f>
        <v>South</v>
      </c>
      <c r="I336" t="str">
        <f>TEXT(Table7[[#This Row],[Date]],"mmm")</f>
        <v>May</v>
      </c>
      <c r="J336">
        <f>WEEKNUM(Table7[[#This Row],[Date]])</f>
        <v>20</v>
      </c>
    </row>
    <row r="337" spans="1:10" x14ac:dyDescent="0.25">
      <c r="A337" s="8">
        <v>45063</v>
      </c>
      <c r="B337" s="9" t="s">
        <v>78</v>
      </c>
      <c r="C337" s="10" t="s">
        <v>97</v>
      </c>
      <c r="D337" s="12">
        <v>822.36</v>
      </c>
      <c r="E337" s="4">
        <v>34</v>
      </c>
      <c r="F337" s="12">
        <f>Table7[[#This Row],[Unit Price (₹)]]*Table7[[#This Row],[Quantity]]</f>
        <v>27960.240000000002</v>
      </c>
      <c r="G337" t="str">
        <f>VLOOKUP(Table7[[#This Row],[Customer Name]],Table6[#All],2,0)</f>
        <v>Madhya Pradesh</v>
      </c>
      <c r="H337" t="str">
        <f>VLOOKUP(Table7[[#This Row],[Customer Name]],Table6[#All],3,0)</f>
        <v>Central</v>
      </c>
      <c r="I337" t="str">
        <f>TEXT(Table7[[#This Row],[Date]],"mmm")</f>
        <v>May</v>
      </c>
      <c r="J337">
        <f>WEEKNUM(Table7[[#This Row],[Date]])</f>
        <v>20</v>
      </c>
    </row>
    <row r="338" spans="1:10" x14ac:dyDescent="0.25">
      <c r="A338" s="8">
        <v>45064</v>
      </c>
      <c r="B338" s="9" t="s">
        <v>59</v>
      </c>
      <c r="C338" s="10" t="s">
        <v>112</v>
      </c>
      <c r="D338" s="12">
        <v>5985</v>
      </c>
      <c r="E338" s="4">
        <v>1</v>
      </c>
      <c r="F338" s="12">
        <f>Table7[[#This Row],[Unit Price (₹)]]*Table7[[#This Row],[Quantity]]</f>
        <v>5985</v>
      </c>
      <c r="G338" t="str">
        <f>VLOOKUP(Table7[[#This Row],[Customer Name]],Table6[#All],2,0)</f>
        <v>Telangana</v>
      </c>
      <c r="H338" t="str">
        <f>VLOOKUP(Table7[[#This Row],[Customer Name]],Table6[#All],3,0)</f>
        <v>South</v>
      </c>
      <c r="I338" t="str">
        <f>TEXT(Table7[[#This Row],[Date]],"mmm")</f>
        <v>May</v>
      </c>
      <c r="J338">
        <f>WEEKNUM(Table7[[#This Row],[Date]])</f>
        <v>20</v>
      </c>
    </row>
    <row r="339" spans="1:10" x14ac:dyDescent="0.25">
      <c r="A339" s="8">
        <v>45064</v>
      </c>
      <c r="B339" s="9" t="s">
        <v>64</v>
      </c>
      <c r="C339" s="10" t="s">
        <v>113</v>
      </c>
      <c r="D339" s="12">
        <v>1798.88</v>
      </c>
      <c r="E339" s="4">
        <v>4</v>
      </c>
      <c r="F339" s="12">
        <f>Table7[[#This Row],[Unit Price (₹)]]*Table7[[#This Row],[Quantity]]</f>
        <v>7195.52</v>
      </c>
      <c r="G339" t="str">
        <f>VLOOKUP(Table7[[#This Row],[Customer Name]],Table6[#All],2,0)</f>
        <v>Tamil Nadu</v>
      </c>
      <c r="H339" t="str">
        <f>VLOOKUP(Table7[[#This Row],[Customer Name]],Table6[#All],3,0)</f>
        <v>South</v>
      </c>
      <c r="I339" t="str">
        <f>TEXT(Table7[[#This Row],[Date]],"mmm")</f>
        <v>May</v>
      </c>
      <c r="J339">
        <f>WEEKNUM(Table7[[#This Row],[Date]])</f>
        <v>20</v>
      </c>
    </row>
    <row r="340" spans="1:10" x14ac:dyDescent="0.25">
      <c r="A340" s="8">
        <v>45064</v>
      </c>
      <c r="B340" s="9" t="s">
        <v>69</v>
      </c>
      <c r="C340" s="10" t="s">
        <v>91</v>
      </c>
      <c r="D340" s="12">
        <v>559.44000000000005</v>
      </c>
      <c r="E340" s="4">
        <v>8</v>
      </c>
      <c r="F340" s="12">
        <f>Table7[[#This Row],[Unit Price (₹)]]*Table7[[#This Row],[Quantity]]</f>
        <v>4475.5200000000004</v>
      </c>
      <c r="G340" t="str">
        <f>VLOOKUP(Table7[[#This Row],[Customer Name]],Table6[#All],2,0)</f>
        <v>Kerala</v>
      </c>
      <c r="H340" t="str">
        <f>VLOOKUP(Table7[[#This Row],[Customer Name]],Table6[#All],3,0)</f>
        <v>South</v>
      </c>
      <c r="I340" t="str">
        <f>TEXT(Table7[[#This Row],[Date]],"mmm")</f>
        <v>May</v>
      </c>
      <c r="J340">
        <f>WEEKNUM(Table7[[#This Row],[Date]])</f>
        <v>20</v>
      </c>
    </row>
    <row r="341" spans="1:10" x14ac:dyDescent="0.25">
      <c r="A341" s="8">
        <v>45065</v>
      </c>
      <c r="B341" s="9" t="s">
        <v>60</v>
      </c>
      <c r="C341" s="10" t="s">
        <v>117</v>
      </c>
      <c r="D341" s="12">
        <v>927.85</v>
      </c>
      <c r="E341" s="4">
        <v>9</v>
      </c>
      <c r="F341" s="12">
        <f>Table7[[#This Row],[Unit Price (₹)]]*Table7[[#This Row],[Quantity]]</f>
        <v>8350.65</v>
      </c>
      <c r="G341" t="str">
        <f>VLOOKUP(Table7[[#This Row],[Customer Name]],Table6[#All],2,0)</f>
        <v>Karnataka</v>
      </c>
      <c r="H341" t="str">
        <f>VLOOKUP(Table7[[#This Row],[Customer Name]],Table6[#All],3,0)</f>
        <v>West</v>
      </c>
      <c r="I341" t="str">
        <f>TEXT(Table7[[#This Row],[Date]],"mmm")</f>
        <v>May</v>
      </c>
      <c r="J341">
        <f>WEEKNUM(Table7[[#This Row],[Date]])</f>
        <v>20</v>
      </c>
    </row>
    <row r="342" spans="1:10" x14ac:dyDescent="0.25">
      <c r="A342" s="8">
        <v>45066</v>
      </c>
      <c r="B342" s="9" t="s">
        <v>25</v>
      </c>
      <c r="C342" s="10" t="s">
        <v>88</v>
      </c>
      <c r="D342" s="12">
        <v>8545.6</v>
      </c>
      <c r="E342" s="4">
        <v>11</v>
      </c>
      <c r="F342" s="12">
        <f>Table7[[#This Row],[Unit Price (₹)]]*Table7[[#This Row],[Quantity]]</f>
        <v>94001.600000000006</v>
      </c>
      <c r="G342" t="str">
        <f>VLOOKUP(Table7[[#This Row],[Customer Name]],Table6[#All],2,0)</f>
        <v>Karnataka</v>
      </c>
      <c r="H342" t="str">
        <f>VLOOKUP(Table7[[#This Row],[Customer Name]],Table6[#All],3,0)</f>
        <v>West</v>
      </c>
      <c r="I342" t="str">
        <f>TEXT(Table7[[#This Row],[Date]],"mmm")</f>
        <v>May</v>
      </c>
      <c r="J342">
        <f>WEEKNUM(Table7[[#This Row],[Date]])</f>
        <v>20</v>
      </c>
    </row>
    <row r="343" spans="1:10" x14ac:dyDescent="0.25">
      <c r="A343" s="8">
        <v>45066</v>
      </c>
      <c r="B343" s="9" t="s">
        <v>75</v>
      </c>
      <c r="C343" s="10" t="s">
        <v>106</v>
      </c>
      <c r="D343" s="12">
        <v>1134</v>
      </c>
      <c r="E343" s="4">
        <v>2</v>
      </c>
      <c r="F343" s="12">
        <f>Table7[[#This Row],[Unit Price (₹)]]*Table7[[#This Row],[Quantity]]</f>
        <v>2268</v>
      </c>
      <c r="G343" t="str">
        <f>VLOOKUP(Table7[[#This Row],[Customer Name]],Table6[#All],2,0)</f>
        <v>Maharashtra</v>
      </c>
      <c r="H343" t="str">
        <f>VLOOKUP(Table7[[#This Row],[Customer Name]],Table6[#All],3,0)</f>
        <v>West</v>
      </c>
      <c r="I343" t="str">
        <f>TEXT(Table7[[#This Row],[Date]],"mmm")</f>
        <v>May</v>
      </c>
      <c r="J343">
        <f>WEEKNUM(Table7[[#This Row],[Date]])</f>
        <v>20</v>
      </c>
    </row>
    <row r="344" spans="1:10" x14ac:dyDescent="0.25">
      <c r="A344" s="8">
        <v>45066</v>
      </c>
      <c r="B344" s="9" t="s">
        <v>78</v>
      </c>
      <c r="C344" s="10" t="s">
        <v>109</v>
      </c>
      <c r="D344" s="12">
        <v>574.55999999999995</v>
      </c>
      <c r="E344" s="4">
        <v>15</v>
      </c>
      <c r="F344" s="12">
        <f>Table7[[#This Row],[Unit Price (₹)]]*Table7[[#This Row],[Quantity]]</f>
        <v>8618.4</v>
      </c>
      <c r="G344" t="str">
        <f>VLOOKUP(Table7[[#This Row],[Customer Name]],Table6[#All],2,0)</f>
        <v>Madhya Pradesh</v>
      </c>
      <c r="H344" t="str">
        <f>VLOOKUP(Table7[[#This Row],[Customer Name]],Table6[#All],3,0)</f>
        <v>Central</v>
      </c>
      <c r="I344" t="str">
        <f>TEXT(Table7[[#This Row],[Date]],"mmm")</f>
        <v>May</v>
      </c>
      <c r="J344">
        <f>WEEKNUM(Table7[[#This Row],[Date]])</f>
        <v>20</v>
      </c>
    </row>
    <row r="345" spans="1:10" x14ac:dyDescent="0.25">
      <c r="A345" s="8">
        <v>45067</v>
      </c>
      <c r="B345" s="9" t="s">
        <v>67</v>
      </c>
      <c r="C345" s="10" t="s">
        <v>96</v>
      </c>
      <c r="D345" s="12">
        <v>567</v>
      </c>
      <c r="E345" s="4">
        <v>16</v>
      </c>
      <c r="F345" s="12">
        <f>Table7[[#This Row],[Unit Price (₹)]]*Table7[[#This Row],[Quantity]]</f>
        <v>9072</v>
      </c>
      <c r="G345" t="str">
        <f>VLOOKUP(Table7[[#This Row],[Customer Name]],Table6[#All],2,0)</f>
        <v>Madhya Pradesh</v>
      </c>
      <c r="H345" t="str">
        <f>VLOOKUP(Table7[[#This Row],[Customer Name]],Table6[#All],3,0)</f>
        <v>Central</v>
      </c>
      <c r="I345" t="str">
        <f>TEXT(Table7[[#This Row],[Date]],"mmm")</f>
        <v>May</v>
      </c>
      <c r="J345">
        <f>WEEKNUM(Table7[[#This Row],[Date]])</f>
        <v>21</v>
      </c>
    </row>
    <row r="346" spans="1:10" x14ac:dyDescent="0.25">
      <c r="A346" s="8">
        <v>45067</v>
      </c>
      <c r="B346" s="9" t="s">
        <v>25</v>
      </c>
      <c r="C346" s="10" t="s">
        <v>91</v>
      </c>
      <c r="D346" s="12">
        <v>559.44000000000005</v>
      </c>
      <c r="E346" s="4">
        <v>21</v>
      </c>
      <c r="F346" s="12">
        <f>Table7[[#This Row],[Unit Price (₹)]]*Table7[[#This Row],[Quantity]]</f>
        <v>11748.240000000002</v>
      </c>
      <c r="G346" t="str">
        <f>VLOOKUP(Table7[[#This Row],[Customer Name]],Table6[#All],2,0)</f>
        <v>Karnataka</v>
      </c>
      <c r="H346" t="str">
        <f>VLOOKUP(Table7[[#This Row],[Customer Name]],Table6[#All],3,0)</f>
        <v>West</v>
      </c>
      <c r="I346" t="str">
        <f>TEXT(Table7[[#This Row],[Date]],"mmm")</f>
        <v>May</v>
      </c>
      <c r="J346">
        <f>WEEKNUM(Table7[[#This Row],[Date]])</f>
        <v>21</v>
      </c>
    </row>
    <row r="347" spans="1:10" x14ac:dyDescent="0.25">
      <c r="A347" s="8">
        <v>45068</v>
      </c>
      <c r="B347" s="9" t="s">
        <v>67</v>
      </c>
      <c r="C347" s="10" t="s">
        <v>112</v>
      </c>
      <c r="D347" s="12">
        <v>5985</v>
      </c>
      <c r="E347" s="4">
        <v>19</v>
      </c>
      <c r="F347" s="12">
        <f>Table7[[#This Row],[Unit Price (₹)]]*Table7[[#This Row],[Quantity]]</f>
        <v>113715</v>
      </c>
      <c r="G347" t="str">
        <f>VLOOKUP(Table7[[#This Row],[Customer Name]],Table6[#All],2,0)</f>
        <v>Madhya Pradesh</v>
      </c>
      <c r="H347" t="str">
        <f>VLOOKUP(Table7[[#This Row],[Customer Name]],Table6[#All],3,0)</f>
        <v>Central</v>
      </c>
      <c r="I347" t="str">
        <f>TEXT(Table7[[#This Row],[Date]],"mmm")</f>
        <v>May</v>
      </c>
      <c r="J347">
        <f>WEEKNUM(Table7[[#This Row],[Date]])</f>
        <v>21</v>
      </c>
    </row>
    <row r="348" spans="1:10" x14ac:dyDescent="0.25">
      <c r="A348" s="8">
        <v>45068</v>
      </c>
      <c r="B348" s="9" t="s">
        <v>55</v>
      </c>
      <c r="C348" s="10" t="s">
        <v>89</v>
      </c>
      <c r="D348" s="12">
        <v>1100.4000000000001</v>
      </c>
      <c r="E348" s="4">
        <v>12</v>
      </c>
      <c r="F348" s="12">
        <f>Table7[[#This Row],[Unit Price (₹)]]*Table7[[#This Row],[Quantity]]</f>
        <v>13204.800000000001</v>
      </c>
      <c r="G348" t="str">
        <f>VLOOKUP(Table7[[#This Row],[Customer Name]],Table6[#All],2,0)</f>
        <v>Maharashtra</v>
      </c>
      <c r="H348" t="str">
        <f>VLOOKUP(Table7[[#This Row],[Customer Name]],Table6[#All],3,0)</f>
        <v>West</v>
      </c>
      <c r="I348" t="str">
        <f>TEXT(Table7[[#This Row],[Date]],"mmm")</f>
        <v>May</v>
      </c>
      <c r="J348">
        <f>WEEKNUM(Table7[[#This Row],[Date]])</f>
        <v>21</v>
      </c>
    </row>
    <row r="349" spans="1:10" x14ac:dyDescent="0.25">
      <c r="A349" s="8">
        <v>45068</v>
      </c>
      <c r="B349" s="9" t="s">
        <v>61</v>
      </c>
      <c r="C349" s="10" t="s">
        <v>9</v>
      </c>
      <c r="D349" s="12">
        <v>10462.200000000001</v>
      </c>
      <c r="E349" s="4">
        <v>24</v>
      </c>
      <c r="F349" s="12">
        <f>Table7[[#This Row],[Unit Price (₹)]]*Table7[[#This Row],[Quantity]]</f>
        <v>251092.80000000002</v>
      </c>
      <c r="G349" t="str">
        <f>VLOOKUP(Table7[[#This Row],[Customer Name]],Table6[#All],2,0)</f>
        <v>Telangana</v>
      </c>
      <c r="H349" t="str">
        <f>VLOOKUP(Table7[[#This Row],[Customer Name]],Table6[#All],3,0)</f>
        <v>South</v>
      </c>
      <c r="I349" t="str">
        <f>TEXT(Table7[[#This Row],[Date]],"mmm")</f>
        <v>May</v>
      </c>
      <c r="J349">
        <f>WEEKNUM(Table7[[#This Row],[Date]])</f>
        <v>21</v>
      </c>
    </row>
    <row r="350" spans="1:10" x14ac:dyDescent="0.25">
      <c r="A350" s="8">
        <v>45069</v>
      </c>
      <c r="B350" s="9" t="s">
        <v>82</v>
      </c>
      <c r="C350" s="10" t="s">
        <v>107</v>
      </c>
      <c r="D350" s="12">
        <v>1164.8</v>
      </c>
      <c r="E350" s="4">
        <v>27</v>
      </c>
      <c r="F350" s="12">
        <f>Table7[[#This Row],[Unit Price (₹)]]*Table7[[#This Row],[Quantity]]</f>
        <v>31449.599999999999</v>
      </c>
      <c r="G350" t="str">
        <f>VLOOKUP(Table7[[#This Row],[Customer Name]],Table6[#All],2,0)</f>
        <v>Karnataka</v>
      </c>
      <c r="H350" t="str">
        <f>VLOOKUP(Table7[[#This Row],[Customer Name]],Table6[#All],3,0)</f>
        <v>South</v>
      </c>
      <c r="I350" t="str">
        <f>TEXT(Table7[[#This Row],[Date]],"mmm")</f>
        <v>May</v>
      </c>
      <c r="J350">
        <f>WEEKNUM(Table7[[#This Row],[Date]])</f>
        <v>21</v>
      </c>
    </row>
    <row r="351" spans="1:10" x14ac:dyDescent="0.25">
      <c r="A351" s="8">
        <v>45069</v>
      </c>
      <c r="B351" s="9" t="s">
        <v>60</v>
      </c>
      <c r="C351" s="10" t="s">
        <v>102</v>
      </c>
      <c r="D351" s="12">
        <v>806.4</v>
      </c>
      <c r="E351" s="4">
        <v>11</v>
      </c>
      <c r="F351" s="12">
        <f>Table7[[#This Row],[Unit Price (₹)]]*Table7[[#This Row],[Quantity]]</f>
        <v>8870.4</v>
      </c>
      <c r="G351" t="str">
        <f>VLOOKUP(Table7[[#This Row],[Customer Name]],Table6[#All],2,0)</f>
        <v>Karnataka</v>
      </c>
      <c r="H351" t="str">
        <f>VLOOKUP(Table7[[#This Row],[Customer Name]],Table6[#All],3,0)</f>
        <v>West</v>
      </c>
      <c r="I351" t="str">
        <f>TEXT(Table7[[#This Row],[Date]],"mmm")</f>
        <v>May</v>
      </c>
      <c r="J351">
        <f>WEEKNUM(Table7[[#This Row],[Date]])</f>
        <v>21</v>
      </c>
    </row>
    <row r="352" spans="1:10" x14ac:dyDescent="0.25">
      <c r="A352" s="8">
        <v>45070</v>
      </c>
      <c r="B352" s="9" t="s">
        <v>51</v>
      </c>
      <c r="C352" s="10" t="s">
        <v>119</v>
      </c>
      <c r="D352" s="12">
        <v>1208.4000000000001</v>
      </c>
      <c r="E352" s="4">
        <v>21</v>
      </c>
      <c r="F352" s="12">
        <f>Table7[[#This Row],[Unit Price (₹)]]*Table7[[#This Row],[Quantity]]</f>
        <v>25376.400000000001</v>
      </c>
      <c r="G352" t="str">
        <f>VLOOKUP(Table7[[#This Row],[Customer Name]],Table6[#All],2,0)</f>
        <v>Maharashtra</v>
      </c>
      <c r="H352" t="str">
        <f>VLOOKUP(Table7[[#This Row],[Customer Name]],Table6[#All],3,0)</f>
        <v>West</v>
      </c>
      <c r="I352" t="str">
        <f>TEXT(Table7[[#This Row],[Date]],"mmm")</f>
        <v>May</v>
      </c>
      <c r="J352">
        <f>WEEKNUM(Table7[[#This Row],[Date]])</f>
        <v>21</v>
      </c>
    </row>
    <row r="353" spans="1:10" x14ac:dyDescent="0.25">
      <c r="A353" s="8">
        <v>45071</v>
      </c>
      <c r="B353" s="9" t="s">
        <v>59</v>
      </c>
      <c r="C353" s="10" t="s">
        <v>1</v>
      </c>
      <c r="D353" s="12">
        <v>9996</v>
      </c>
      <c r="E353" s="4">
        <v>7</v>
      </c>
      <c r="F353" s="12">
        <f>Table7[[#This Row],[Unit Price (₹)]]*Table7[[#This Row],[Quantity]]</f>
        <v>69972</v>
      </c>
      <c r="G353" t="str">
        <f>VLOOKUP(Table7[[#This Row],[Customer Name]],Table6[#All],2,0)</f>
        <v>Telangana</v>
      </c>
      <c r="H353" t="str">
        <f>VLOOKUP(Table7[[#This Row],[Customer Name]],Table6[#All],3,0)</f>
        <v>South</v>
      </c>
      <c r="I353" t="str">
        <f>TEXT(Table7[[#This Row],[Date]],"mmm")</f>
        <v>May</v>
      </c>
      <c r="J353">
        <f>WEEKNUM(Table7[[#This Row],[Date]])</f>
        <v>21</v>
      </c>
    </row>
    <row r="354" spans="1:10" x14ac:dyDescent="0.25">
      <c r="A354" s="8">
        <v>45071</v>
      </c>
      <c r="B354" s="9" t="s">
        <v>77</v>
      </c>
      <c r="C354" s="10" t="s">
        <v>116</v>
      </c>
      <c r="D354" s="12">
        <v>3444.7</v>
      </c>
      <c r="E354" s="4">
        <v>37</v>
      </c>
      <c r="F354" s="12">
        <f>Table7[[#This Row],[Unit Price (₹)]]*Table7[[#This Row],[Quantity]]</f>
        <v>127453.9</v>
      </c>
      <c r="G354" t="str">
        <f>VLOOKUP(Table7[[#This Row],[Customer Name]],Table6[#All],2,0)</f>
        <v>Kerala</v>
      </c>
      <c r="H354" t="str">
        <f>VLOOKUP(Table7[[#This Row],[Customer Name]],Table6[#All],3,0)</f>
        <v>South</v>
      </c>
      <c r="I354" t="str">
        <f>TEXT(Table7[[#This Row],[Date]],"mmm")</f>
        <v>May</v>
      </c>
      <c r="J354">
        <f>WEEKNUM(Table7[[#This Row],[Date]])</f>
        <v>21</v>
      </c>
    </row>
    <row r="355" spans="1:10" x14ac:dyDescent="0.25">
      <c r="A355" s="8">
        <v>45072</v>
      </c>
      <c r="B355" s="9" t="s">
        <v>71</v>
      </c>
      <c r="C355" s="10" t="s">
        <v>112</v>
      </c>
      <c r="D355" s="12">
        <v>5985</v>
      </c>
      <c r="E355" s="4">
        <v>1</v>
      </c>
      <c r="F355" s="12">
        <f>Table7[[#This Row],[Unit Price (₹)]]*Table7[[#This Row],[Quantity]]</f>
        <v>5985</v>
      </c>
      <c r="G355" t="str">
        <f>VLOOKUP(Table7[[#This Row],[Customer Name]],Table6[#All],2,0)</f>
        <v>Madhya Pradesh</v>
      </c>
      <c r="H355" t="str">
        <f>VLOOKUP(Table7[[#This Row],[Customer Name]],Table6[#All],3,0)</f>
        <v>Central</v>
      </c>
      <c r="I355" t="str">
        <f>TEXT(Table7[[#This Row],[Date]],"mmm")</f>
        <v>May</v>
      </c>
      <c r="J355">
        <f>WEEKNUM(Table7[[#This Row],[Date]])</f>
        <v>21</v>
      </c>
    </row>
    <row r="356" spans="1:10" x14ac:dyDescent="0.25">
      <c r="A356" s="8">
        <v>45072</v>
      </c>
      <c r="B356" s="9" t="s">
        <v>55</v>
      </c>
      <c r="C356" s="10" t="s">
        <v>113</v>
      </c>
      <c r="D356" s="12">
        <v>1798.88</v>
      </c>
      <c r="E356" s="4">
        <v>2</v>
      </c>
      <c r="F356" s="12">
        <f>Table7[[#This Row],[Unit Price (₹)]]*Table7[[#This Row],[Quantity]]</f>
        <v>3597.76</v>
      </c>
      <c r="G356" t="str">
        <f>VLOOKUP(Table7[[#This Row],[Customer Name]],Table6[#All],2,0)</f>
        <v>Maharashtra</v>
      </c>
      <c r="H356" t="str">
        <f>VLOOKUP(Table7[[#This Row],[Customer Name]],Table6[#All],3,0)</f>
        <v>West</v>
      </c>
      <c r="I356" t="str">
        <f>TEXT(Table7[[#This Row],[Date]],"mmm")</f>
        <v>May</v>
      </c>
      <c r="J356">
        <f>WEEKNUM(Table7[[#This Row],[Date]])</f>
        <v>21</v>
      </c>
    </row>
    <row r="357" spans="1:10" x14ac:dyDescent="0.25">
      <c r="A357" s="8">
        <v>45072</v>
      </c>
      <c r="B357" s="9" t="s">
        <v>53</v>
      </c>
      <c r="C357" s="10" t="s">
        <v>114</v>
      </c>
      <c r="D357" s="12">
        <v>2044</v>
      </c>
      <c r="E357" s="4">
        <v>2</v>
      </c>
      <c r="F357" s="12">
        <f>Table7[[#This Row],[Unit Price (₹)]]*Table7[[#This Row],[Quantity]]</f>
        <v>4088</v>
      </c>
      <c r="G357" t="str">
        <f>VLOOKUP(Table7[[#This Row],[Customer Name]],Table6[#All],2,0)</f>
        <v>Gujarat</v>
      </c>
      <c r="H357" t="str">
        <f>VLOOKUP(Table7[[#This Row],[Customer Name]],Table6[#All],3,0)</f>
        <v>West</v>
      </c>
      <c r="I357" t="str">
        <f>TEXT(Table7[[#This Row],[Date]],"mmm")</f>
        <v>May</v>
      </c>
      <c r="J357">
        <f>WEEKNUM(Table7[[#This Row],[Date]])</f>
        <v>21</v>
      </c>
    </row>
    <row r="358" spans="1:10" x14ac:dyDescent="0.25">
      <c r="A358" s="8">
        <v>45074</v>
      </c>
      <c r="B358" s="9" t="s">
        <v>61</v>
      </c>
      <c r="C358" s="10" t="s">
        <v>92</v>
      </c>
      <c r="D358" s="12">
        <v>3418.8</v>
      </c>
      <c r="E358" s="4">
        <v>12</v>
      </c>
      <c r="F358" s="12">
        <f>Table7[[#This Row],[Unit Price (₹)]]*Table7[[#This Row],[Quantity]]</f>
        <v>41025.600000000006</v>
      </c>
      <c r="G358" t="str">
        <f>VLOOKUP(Table7[[#This Row],[Customer Name]],Table6[#All],2,0)</f>
        <v>Telangana</v>
      </c>
      <c r="H358" t="str">
        <f>VLOOKUP(Table7[[#This Row],[Customer Name]],Table6[#All],3,0)</f>
        <v>South</v>
      </c>
      <c r="I358" t="str">
        <f>TEXT(Table7[[#This Row],[Date]],"mmm")</f>
        <v>May</v>
      </c>
      <c r="J358">
        <f>WEEKNUM(Table7[[#This Row],[Date]])</f>
        <v>22</v>
      </c>
    </row>
    <row r="359" spans="1:10" x14ac:dyDescent="0.25">
      <c r="A359" s="8">
        <v>45074</v>
      </c>
      <c r="B359" s="9" t="s">
        <v>75</v>
      </c>
      <c r="C359" s="10" t="s">
        <v>3</v>
      </c>
      <c r="D359" s="12">
        <v>6623.4</v>
      </c>
      <c r="E359" s="4">
        <v>5</v>
      </c>
      <c r="F359" s="12">
        <f>Table7[[#This Row],[Unit Price (₹)]]*Table7[[#This Row],[Quantity]]</f>
        <v>33117</v>
      </c>
      <c r="G359" t="str">
        <f>VLOOKUP(Table7[[#This Row],[Customer Name]],Table6[#All],2,0)</f>
        <v>Maharashtra</v>
      </c>
      <c r="H359" t="str">
        <f>VLOOKUP(Table7[[#This Row],[Customer Name]],Table6[#All],3,0)</f>
        <v>West</v>
      </c>
      <c r="I359" t="str">
        <f>TEXT(Table7[[#This Row],[Date]],"mmm")</f>
        <v>May</v>
      </c>
      <c r="J359">
        <f>WEEKNUM(Table7[[#This Row],[Date]])</f>
        <v>22</v>
      </c>
    </row>
    <row r="360" spans="1:10" x14ac:dyDescent="0.25">
      <c r="A360" s="8">
        <v>45074</v>
      </c>
      <c r="B360" s="9" t="s">
        <v>72</v>
      </c>
      <c r="C360" s="10" t="s">
        <v>4</v>
      </c>
      <c r="D360" s="12">
        <v>11499</v>
      </c>
      <c r="E360" s="4">
        <v>9</v>
      </c>
      <c r="F360" s="12">
        <f>Table7[[#This Row],[Unit Price (₹)]]*Table7[[#This Row],[Quantity]]</f>
        <v>103491</v>
      </c>
      <c r="G360" t="str">
        <f>VLOOKUP(Table7[[#This Row],[Customer Name]],Table6[#All],2,0)</f>
        <v>Telangana</v>
      </c>
      <c r="H360" t="str">
        <f>VLOOKUP(Table7[[#This Row],[Customer Name]],Table6[#All],3,0)</f>
        <v>South</v>
      </c>
      <c r="I360" t="str">
        <f>TEXT(Table7[[#This Row],[Date]],"mmm")</f>
        <v>May</v>
      </c>
      <c r="J360">
        <f>WEEKNUM(Table7[[#This Row],[Date]])</f>
        <v>22</v>
      </c>
    </row>
    <row r="361" spans="1:10" x14ac:dyDescent="0.25">
      <c r="A361" s="8">
        <v>45074</v>
      </c>
      <c r="B361" s="9" t="s">
        <v>55</v>
      </c>
      <c r="C361" s="10" t="s">
        <v>110</v>
      </c>
      <c r="D361" s="12">
        <v>5337.5</v>
      </c>
      <c r="E361" s="4">
        <v>14</v>
      </c>
      <c r="F361" s="12">
        <f>Table7[[#This Row],[Unit Price (₹)]]*Table7[[#This Row],[Quantity]]</f>
        <v>74725</v>
      </c>
      <c r="G361" t="str">
        <f>VLOOKUP(Table7[[#This Row],[Customer Name]],Table6[#All],2,0)</f>
        <v>Maharashtra</v>
      </c>
      <c r="H361" t="str">
        <f>VLOOKUP(Table7[[#This Row],[Customer Name]],Table6[#All],3,0)</f>
        <v>West</v>
      </c>
      <c r="I361" t="str">
        <f>TEXT(Table7[[#This Row],[Date]],"mmm")</f>
        <v>May</v>
      </c>
      <c r="J361">
        <f>WEEKNUM(Table7[[#This Row],[Date]])</f>
        <v>22</v>
      </c>
    </row>
    <row r="362" spans="1:10" x14ac:dyDescent="0.25">
      <c r="A362" s="8">
        <v>45074</v>
      </c>
      <c r="B362" s="9" t="s">
        <v>72</v>
      </c>
      <c r="C362" s="10" t="s">
        <v>95</v>
      </c>
      <c r="D362" s="12">
        <v>1285.5999999999999</v>
      </c>
      <c r="E362" s="4">
        <v>4</v>
      </c>
      <c r="F362" s="12">
        <f>Table7[[#This Row],[Unit Price (₹)]]*Table7[[#This Row],[Quantity]]</f>
        <v>5142.3999999999996</v>
      </c>
      <c r="G362" t="str">
        <f>VLOOKUP(Table7[[#This Row],[Customer Name]],Table6[#All],2,0)</f>
        <v>Telangana</v>
      </c>
      <c r="H362" t="str">
        <f>VLOOKUP(Table7[[#This Row],[Customer Name]],Table6[#All],3,0)</f>
        <v>South</v>
      </c>
      <c r="I362" t="str">
        <f>TEXT(Table7[[#This Row],[Date]],"mmm")</f>
        <v>May</v>
      </c>
      <c r="J362">
        <f>WEEKNUM(Table7[[#This Row],[Date]])</f>
        <v>22</v>
      </c>
    </row>
    <row r="363" spans="1:10" x14ac:dyDescent="0.25">
      <c r="A363" s="8">
        <v>45074</v>
      </c>
      <c r="B363" s="9" t="s">
        <v>77</v>
      </c>
      <c r="C363" s="10" t="s">
        <v>117</v>
      </c>
      <c r="D363" s="12">
        <v>927.85</v>
      </c>
      <c r="E363" s="4">
        <v>17</v>
      </c>
      <c r="F363" s="12">
        <f>Table7[[#This Row],[Unit Price (₹)]]*Table7[[#This Row],[Quantity]]</f>
        <v>15773.45</v>
      </c>
      <c r="G363" t="str">
        <f>VLOOKUP(Table7[[#This Row],[Customer Name]],Table6[#All],2,0)</f>
        <v>Kerala</v>
      </c>
      <c r="H363" t="str">
        <f>VLOOKUP(Table7[[#This Row],[Customer Name]],Table6[#All],3,0)</f>
        <v>South</v>
      </c>
      <c r="I363" t="str">
        <f>TEXT(Table7[[#This Row],[Date]],"mmm")</f>
        <v>May</v>
      </c>
      <c r="J363">
        <f>WEEKNUM(Table7[[#This Row],[Date]])</f>
        <v>22</v>
      </c>
    </row>
    <row r="364" spans="1:10" x14ac:dyDescent="0.25">
      <c r="A364" s="8">
        <v>45074</v>
      </c>
      <c r="B364" s="9" t="s">
        <v>77</v>
      </c>
      <c r="C364" s="10" t="s">
        <v>115</v>
      </c>
      <c r="D364" s="12">
        <v>1217.1600000000001</v>
      </c>
      <c r="E364" s="4">
        <v>10</v>
      </c>
      <c r="F364" s="12">
        <f>Table7[[#This Row],[Unit Price (₹)]]*Table7[[#This Row],[Quantity]]</f>
        <v>12171.6</v>
      </c>
      <c r="G364" t="str">
        <f>VLOOKUP(Table7[[#This Row],[Customer Name]],Table6[#All],2,0)</f>
        <v>Kerala</v>
      </c>
      <c r="H364" t="str">
        <f>VLOOKUP(Table7[[#This Row],[Customer Name]],Table6[#All],3,0)</f>
        <v>South</v>
      </c>
      <c r="I364" t="str">
        <f>TEXT(Table7[[#This Row],[Date]],"mmm")</f>
        <v>May</v>
      </c>
      <c r="J364">
        <f>WEEKNUM(Table7[[#This Row],[Date]])</f>
        <v>22</v>
      </c>
    </row>
    <row r="365" spans="1:10" x14ac:dyDescent="0.25">
      <c r="A365" s="8">
        <v>45076</v>
      </c>
      <c r="B365" s="9" t="s">
        <v>59</v>
      </c>
      <c r="C365" s="10" t="s">
        <v>92</v>
      </c>
      <c r="D365" s="12">
        <v>3418.8</v>
      </c>
      <c r="E365" s="4">
        <v>23</v>
      </c>
      <c r="F365" s="12">
        <f>Table7[[#This Row],[Unit Price (₹)]]*Table7[[#This Row],[Quantity]]</f>
        <v>78632.400000000009</v>
      </c>
      <c r="G365" t="str">
        <f>VLOOKUP(Table7[[#This Row],[Customer Name]],Table6[#All],2,0)</f>
        <v>Telangana</v>
      </c>
      <c r="H365" t="str">
        <f>VLOOKUP(Table7[[#This Row],[Customer Name]],Table6[#All],3,0)</f>
        <v>South</v>
      </c>
      <c r="I365" t="str">
        <f>TEXT(Table7[[#This Row],[Date]],"mmm")</f>
        <v>May</v>
      </c>
      <c r="J365">
        <f>WEEKNUM(Table7[[#This Row],[Date]])</f>
        <v>22</v>
      </c>
    </row>
    <row r="366" spans="1:10" x14ac:dyDescent="0.25">
      <c r="A366" s="8">
        <v>45076</v>
      </c>
      <c r="B366" s="9" t="s">
        <v>64</v>
      </c>
      <c r="C366" s="10" t="s">
        <v>2</v>
      </c>
      <c r="D366" s="12">
        <v>10892.7</v>
      </c>
      <c r="E366" s="4">
        <v>4</v>
      </c>
      <c r="F366" s="12">
        <f>Table7[[#This Row],[Unit Price (₹)]]*Table7[[#This Row],[Quantity]]</f>
        <v>43570.8</v>
      </c>
      <c r="G366" t="str">
        <f>VLOOKUP(Table7[[#This Row],[Customer Name]],Table6[#All],2,0)</f>
        <v>Tamil Nadu</v>
      </c>
      <c r="H366" t="str">
        <f>VLOOKUP(Table7[[#This Row],[Customer Name]],Table6[#All],3,0)</f>
        <v>South</v>
      </c>
      <c r="I366" t="str">
        <f>TEXT(Table7[[#This Row],[Date]],"mmm")</f>
        <v>May</v>
      </c>
      <c r="J366">
        <f>WEEKNUM(Table7[[#This Row],[Date]])</f>
        <v>22</v>
      </c>
    </row>
    <row r="367" spans="1:10" x14ac:dyDescent="0.25">
      <c r="A367" s="8">
        <v>45076</v>
      </c>
      <c r="B367" s="9" t="s">
        <v>78</v>
      </c>
      <c r="C367" s="10" t="s">
        <v>88</v>
      </c>
      <c r="D367" s="12">
        <v>8545.6</v>
      </c>
      <c r="E367" s="4">
        <v>6</v>
      </c>
      <c r="F367" s="12">
        <f>Table7[[#This Row],[Unit Price (₹)]]*Table7[[#This Row],[Quantity]]</f>
        <v>51273.600000000006</v>
      </c>
      <c r="G367" t="str">
        <f>VLOOKUP(Table7[[#This Row],[Customer Name]],Table6[#All],2,0)</f>
        <v>Madhya Pradesh</v>
      </c>
      <c r="H367" t="str">
        <f>VLOOKUP(Table7[[#This Row],[Customer Name]],Table6[#All],3,0)</f>
        <v>Central</v>
      </c>
      <c r="I367" t="str">
        <f>TEXT(Table7[[#This Row],[Date]],"mmm")</f>
        <v>May</v>
      </c>
      <c r="J367">
        <f>WEEKNUM(Table7[[#This Row],[Date]])</f>
        <v>22</v>
      </c>
    </row>
    <row r="368" spans="1:10" x14ac:dyDescent="0.25">
      <c r="A368" s="8">
        <v>45076</v>
      </c>
      <c r="B368" s="9" t="s">
        <v>51</v>
      </c>
      <c r="C368" s="10" t="s">
        <v>108</v>
      </c>
      <c r="D368" s="12">
        <v>1046.22</v>
      </c>
      <c r="E368" s="4">
        <v>13</v>
      </c>
      <c r="F368" s="12">
        <f>Table7[[#This Row],[Unit Price (₹)]]*Table7[[#This Row],[Quantity]]</f>
        <v>13600.86</v>
      </c>
      <c r="G368" t="str">
        <f>VLOOKUP(Table7[[#This Row],[Customer Name]],Table6[#All],2,0)</f>
        <v>Maharashtra</v>
      </c>
      <c r="H368" t="str">
        <f>VLOOKUP(Table7[[#This Row],[Customer Name]],Table6[#All],3,0)</f>
        <v>West</v>
      </c>
      <c r="I368" t="str">
        <f>TEXT(Table7[[#This Row],[Date]],"mmm")</f>
        <v>May</v>
      </c>
      <c r="J368">
        <f>WEEKNUM(Table7[[#This Row],[Date]])</f>
        <v>22</v>
      </c>
    </row>
    <row r="369" spans="1:10" x14ac:dyDescent="0.25">
      <c r="A369" s="8">
        <v>45076</v>
      </c>
      <c r="B369" s="9" t="s">
        <v>82</v>
      </c>
      <c r="C369" s="10" t="s">
        <v>90</v>
      </c>
      <c r="D369" s="12">
        <v>837.9</v>
      </c>
      <c r="E369" s="4">
        <v>3</v>
      </c>
      <c r="F369" s="12">
        <f>Table7[[#This Row],[Unit Price (₹)]]*Table7[[#This Row],[Quantity]]</f>
        <v>2513.6999999999998</v>
      </c>
      <c r="G369" t="str">
        <f>VLOOKUP(Table7[[#This Row],[Customer Name]],Table6[#All],2,0)</f>
        <v>Karnataka</v>
      </c>
      <c r="H369" t="str">
        <f>VLOOKUP(Table7[[#This Row],[Customer Name]],Table6[#All],3,0)</f>
        <v>South</v>
      </c>
      <c r="I369" t="str">
        <f>TEXT(Table7[[#This Row],[Date]],"mmm")</f>
        <v>May</v>
      </c>
      <c r="J369">
        <f>WEEKNUM(Table7[[#This Row],[Date]])</f>
        <v>22</v>
      </c>
    </row>
    <row r="370" spans="1:10" x14ac:dyDescent="0.25">
      <c r="A370" s="8">
        <v>45076</v>
      </c>
      <c r="B370" s="9" t="s">
        <v>75</v>
      </c>
      <c r="C370" s="10" t="s">
        <v>109</v>
      </c>
      <c r="D370" s="12">
        <v>574.55999999999995</v>
      </c>
      <c r="E370" s="4">
        <v>9</v>
      </c>
      <c r="F370" s="12">
        <f>Table7[[#This Row],[Unit Price (₹)]]*Table7[[#This Row],[Quantity]]</f>
        <v>5171.0399999999991</v>
      </c>
      <c r="G370" t="str">
        <f>VLOOKUP(Table7[[#This Row],[Customer Name]],Table6[#All],2,0)</f>
        <v>Maharashtra</v>
      </c>
      <c r="H370" t="str">
        <f>VLOOKUP(Table7[[#This Row],[Customer Name]],Table6[#All],3,0)</f>
        <v>West</v>
      </c>
      <c r="I370" t="str">
        <f>TEXT(Table7[[#This Row],[Date]],"mmm")</f>
        <v>May</v>
      </c>
      <c r="J370">
        <f>WEEKNUM(Table7[[#This Row],[Date]])</f>
        <v>22</v>
      </c>
    </row>
    <row r="371" spans="1:10" x14ac:dyDescent="0.25">
      <c r="A371" s="8">
        <v>45079</v>
      </c>
      <c r="B371" s="9" t="s">
        <v>53</v>
      </c>
      <c r="C371" s="10" t="s">
        <v>113</v>
      </c>
      <c r="D371" s="12">
        <v>1798.88</v>
      </c>
      <c r="E371" s="4">
        <v>15</v>
      </c>
      <c r="F371" s="12">
        <f>Table7[[#This Row],[Unit Price (₹)]]*Table7[[#This Row],[Quantity]]</f>
        <v>26983.200000000001</v>
      </c>
      <c r="G371" t="str">
        <f>VLOOKUP(Table7[[#This Row],[Customer Name]],Table6[#All],2,0)</f>
        <v>Gujarat</v>
      </c>
      <c r="H371" t="str">
        <f>VLOOKUP(Table7[[#This Row],[Customer Name]],Table6[#All],3,0)</f>
        <v>West</v>
      </c>
      <c r="I371" t="str">
        <f>TEXT(Table7[[#This Row],[Date]],"mmm")</f>
        <v>Jun</v>
      </c>
      <c r="J371">
        <f>WEEKNUM(Table7[[#This Row],[Date]])</f>
        <v>22</v>
      </c>
    </row>
    <row r="372" spans="1:10" x14ac:dyDescent="0.25">
      <c r="A372" s="8">
        <v>45080</v>
      </c>
      <c r="B372" s="9" t="s">
        <v>76</v>
      </c>
      <c r="C372" s="10" t="s">
        <v>3</v>
      </c>
      <c r="D372" s="12">
        <v>6623.4</v>
      </c>
      <c r="E372" s="4">
        <v>14</v>
      </c>
      <c r="F372" s="12">
        <f>Table7[[#This Row],[Unit Price (₹)]]*Table7[[#This Row],[Quantity]]</f>
        <v>92727.599999999991</v>
      </c>
      <c r="G372" t="str">
        <f>VLOOKUP(Table7[[#This Row],[Customer Name]],Table6[#All],2,0)</f>
        <v>Karnataka</v>
      </c>
      <c r="H372" t="str">
        <f>VLOOKUP(Table7[[#This Row],[Customer Name]],Table6[#All],3,0)</f>
        <v>South</v>
      </c>
      <c r="I372" t="str">
        <f>TEXT(Table7[[#This Row],[Date]],"mmm")</f>
        <v>Jun</v>
      </c>
      <c r="J372">
        <f>WEEKNUM(Table7[[#This Row],[Date]])</f>
        <v>22</v>
      </c>
    </row>
    <row r="373" spans="1:10" x14ac:dyDescent="0.25">
      <c r="A373" s="8">
        <v>45080</v>
      </c>
      <c r="B373" s="9" t="s">
        <v>59</v>
      </c>
      <c r="C373" s="10" t="s">
        <v>8</v>
      </c>
      <c r="D373" s="12">
        <v>11377.8</v>
      </c>
      <c r="E373" s="4">
        <v>88</v>
      </c>
      <c r="F373" s="12">
        <f>Table7[[#This Row],[Unit Price (₹)]]*Table7[[#This Row],[Quantity]]</f>
        <v>1001246.3999999999</v>
      </c>
      <c r="G373" t="str">
        <f>VLOOKUP(Table7[[#This Row],[Customer Name]],Table6[#All],2,0)</f>
        <v>Telangana</v>
      </c>
      <c r="H373" t="str">
        <f>VLOOKUP(Table7[[#This Row],[Customer Name]],Table6[#All],3,0)</f>
        <v>South</v>
      </c>
      <c r="I373" t="str">
        <f>TEXT(Table7[[#This Row],[Date]],"mmm")</f>
        <v>Jun</v>
      </c>
      <c r="J373">
        <f>WEEKNUM(Table7[[#This Row],[Date]])</f>
        <v>22</v>
      </c>
    </row>
    <row r="374" spans="1:10" x14ac:dyDescent="0.25">
      <c r="A374" s="8">
        <v>45080</v>
      </c>
      <c r="B374" s="9" t="s">
        <v>72</v>
      </c>
      <c r="C374" s="10" t="s">
        <v>117</v>
      </c>
      <c r="D374" s="12">
        <v>927.85</v>
      </c>
      <c r="E374" s="4">
        <v>32</v>
      </c>
      <c r="F374" s="12">
        <f>Table7[[#This Row],[Unit Price (₹)]]*Table7[[#This Row],[Quantity]]</f>
        <v>29691.200000000001</v>
      </c>
      <c r="G374" t="str">
        <f>VLOOKUP(Table7[[#This Row],[Customer Name]],Table6[#All],2,0)</f>
        <v>Telangana</v>
      </c>
      <c r="H374" t="str">
        <f>VLOOKUP(Table7[[#This Row],[Customer Name]],Table6[#All],3,0)</f>
        <v>South</v>
      </c>
      <c r="I374" t="str">
        <f>TEXT(Table7[[#This Row],[Date]],"mmm")</f>
        <v>Jun</v>
      </c>
      <c r="J374">
        <f>WEEKNUM(Table7[[#This Row],[Date]])</f>
        <v>22</v>
      </c>
    </row>
    <row r="375" spans="1:10" x14ac:dyDescent="0.25">
      <c r="A375" s="8">
        <v>45081</v>
      </c>
      <c r="B375" s="9" t="s">
        <v>70</v>
      </c>
      <c r="C375" s="10" t="s">
        <v>107</v>
      </c>
      <c r="D375" s="12">
        <v>1164.8</v>
      </c>
      <c r="E375" s="4">
        <v>30</v>
      </c>
      <c r="F375" s="12">
        <f>Table7[[#This Row],[Unit Price (₹)]]*Table7[[#This Row],[Quantity]]</f>
        <v>34944</v>
      </c>
      <c r="G375" t="str">
        <f>VLOOKUP(Table7[[#This Row],[Customer Name]],Table6[#All],2,0)</f>
        <v>Kerala</v>
      </c>
      <c r="H375" t="str">
        <f>VLOOKUP(Table7[[#This Row],[Customer Name]],Table6[#All],3,0)</f>
        <v>South</v>
      </c>
      <c r="I375" t="str">
        <f>TEXT(Table7[[#This Row],[Date]],"mmm")</f>
        <v>Jun</v>
      </c>
      <c r="J375">
        <f>WEEKNUM(Table7[[#This Row],[Date]])</f>
        <v>23</v>
      </c>
    </row>
    <row r="376" spans="1:10" x14ac:dyDescent="0.25">
      <c r="A376" s="8">
        <v>45081</v>
      </c>
      <c r="B376" s="9" t="s">
        <v>64</v>
      </c>
      <c r="C376" s="10" t="s">
        <v>110</v>
      </c>
      <c r="D376" s="12">
        <v>5337.5</v>
      </c>
      <c r="E376" s="4">
        <v>8</v>
      </c>
      <c r="F376" s="12">
        <f>Table7[[#This Row],[Unit Price (₹)]]*Table7[[#This Row],[Quantity]]</f>
        <v>42700</v>
      </c>
      <c r="G376" t="str">
        <f>VLOOKUP(Table7[[#This Row],[Customer Name]],Table6[#All],2,0)</f>
        <v>Tamil Nadu</v>
      </c>
      <c r="H376" t="str">
        <f>VLOOKUP(Table7[[#This Row],[Customer Name]],Table6[#All],3,0)</f>
        <v>South</v>
      </c>
      <c r="I376" t="str">
        <f>TEXT(Table7[[#This Row],[Date]],"mmm")</f>
        <v>Jun</v>
      </c>
      <c r="J376">
        <f>WEEKNUM(Table7[[#This Row],[Date]])</f>
        <v>23</v>
      </c>
    </row>
    <row r="377" spans="1:10" x14ac:dyDescent="0.25">
      <c r="A377" s="8">
        <v>45081</v>
      </c>
      <c r="B377" s="9" t="s">
        <v>69</v>
      </c>
      <c r="C377" s="10" t="s">
        <v>110</v>
      </c>
      <c r="D377" s="12">
        <v>5337.5</v>
      </c>
      <c r="E377" s="4">
        <v>12</v>
      </c>
      <c r="F377" s="12">
        <f>Table7[[#This Row],[Unit Price (₹)]]*Table7[[#This Row],[Quantity]]</f>
        <v>64050</v>
      </c>
      <c r="G377" t="str">
        <f>VLOOKUP(Table7[[#This Row],[Customer Name]],Table6[#All],2,0)</f>
        <v>Kerala</v>
      </c>
      <c r="H377" t="str">
        <f>VLOOKUP(Table7[[#This Row],[Customer Name]],Table6[#All],3,0)</f>
        <v>South</v>
      </c>
      <c r="I377" t="str">
        <f>TEXT(Table7[[#This Row],[Date]],"mmm")</f>
        <v>Jun</v>
      </c>
      <c r="J377">
        <f>WEEKNUM(Table7[[#This Row],[Date]])</f>
        <v>23</v>
      </c>
    </row>
    <row r="378" spans="1:10" x14ac:dyDescent="0.25">
      <c r="A378" s="8">
        <v>45082</v>
      </c>
      <c r="B378" s="9" t="s">
        <v>23</v>
      </c>
      <c r="C378" s="10" t="s">
        <v>98</v>
      </c>
      <c r="D378" s="12">
        <v>5665.8</v>
      </c>
      <c r="E378" s="4">
        <v>17</v>
      </c>
      <c r="F378" s="12">
        <f>Table7[[#This Row],[Unit Price (₹)]]*Table7[[#This Row],[Quantity]]</f>
        <v>96318.6</v>
      </c>
      <c r="G378" t="str">
        <f>VLOOKUP(Table7[[#This Row],[Customer Name]],Table6[#All],2,0)</f>
        <v>Telangana</v>
      </c>
      <c r="H378" t="str">
        <f>VLOOKUP(Table7[[#This Row],[Customer Name]],Table6[#All],3,0)</f>
        <v>South</v>
      </c>
      <c r="I378" t="str">
        <f>TEXT(Table7[[#This Row],[Date]],"mmm")</f>
        <v>Jun</v>
      </c>
      <c r="J378">
        <f>WEEKNUM(Table7[[#This Row],[Date]])</f>
        <v>23</v>
      </c>
    </row>
    <row r="379" spans="1:10" x14ac:dyDescent="0.25">
      <c r="A379" s="8">
        <v>45082</v>
      </c>
      <c r="B379" s="9" t="s">
        <v>59</v>
      </c>
      <c r="C379" s="10" t="s">
        <v>118</v>
      </c>
      <c r="D379" s="12">
        <v>550.20000000000005</v>
      </c>
      <c r="E379" s="4">
        <v>32</v>
      </c>
      <c r="F379" s="12">
        <f>Table7[[#This Row],[Unit Price (₹)]]*Table7[[#This Row],[Quantity]]</f>
        <v>17606.400000000001</v>
      </c>
      <c r="G379" t="str">
        <f>VLOOKUP(Table7[[#This Row],[Customer Name]],Table6[#All],2,0)</f>
        <v>Telangana</v>
      </c>
      <c r="H379" t="str">
        <f>VLOOKUP(Table7[[#This Row],[Customer Name]],Table6[#All],3,0)</f>
        <v>South</v>
      </c>
      <c r="I379" t="str">
        <f>TEXT(Table7[[#This Row],[Date]],"mmm")</f>
        <v>Jun</v>
      </c>
      <c r="J379">
        <f>WEEKNUM(Table7[[#This Row],[Date]])</f>
        <v>23</v>
      </c>
    </row>
    <row r="380" spans="1:10" x14ac:dyDescent="0.25">
      <c r="A380" s="8">
        <v>45082</v>
      </c>
      <c r="B380" s="9" t="s">
        <v>72</v>
      </c>
      <c r="C380" s="10" t="s">
        <v>94</v>
      </c>
      <c r="D380" s="12">
        <v>6591.9</v>
      </c>
      <c r="E380" s="4">
        <v>5</v>
      </c>
      <c r="F380" s="12">
        <f>Table7[[#This Row],[Unit Price (₹)]]*Table7[[#This Row],[Quantity]]</f>
        <v>32959.5</v>
      </c>
      <c r="G380" t="str">
        <f>VLOOKUP(Table7[[#This Row],[Customer Name]],Table6[#All],2,0)</f>
        <v>Telangana</v>
      </c>
      <c r="H380" t="str">
        <f>VLOOKUP(Table7[[#This Row],[Customer Name]],Table6[#All],3,0)</f>
        <v>South</v>
      </c>
      <c r="I380" t="str">
        <f>TEXT(Table7[[#This Row],[Date]],"mmm")</f>
        <v>Jun</v>
      </c>
      <c r="J380">
        <f>WEEKNUM(Table7[[#This Row],[Date]])</f>
        <v>23</v>
      </c>
    </row>
    <row r="381" spans="1:10" x14ac:dyDescent="0.25">
      <c r="A381" s="8">
        <v>45082</v>
      </c>
      <c r="B381" s="9" t="s">
        <v>72</v>
      </c>
      <c r="C381" s="10" t="s">
        <v>9</v>
      </c>
      <c r="D381" s="12">
        <v>10462.200000000001</v>
      </c>
      <c r="E381" s="4">
        <v>15</v>
      </c>
      <c r="F381" s="12">
        <f>Table7[[#This Row],[Unit Price (₹)]]*Table7[[#This Row],[Quantity]]</f>
        <v>156933</v>
      </c>
      <c r="G381" t="str">
        <f>VLOOKUP(Table7[[#This Row],[Customer Name]],Table6[#All],2,0)</f>
        <v>Telangana</v>
      </c>
      <c r="H381" t="str">
        <f>VLOOKUP(Table7[[#This Row],[Customer Name]],Table6[#All],3,0)</f>
        <v>South</v>
      </c>
      <c r="I381" t="str">
        <f>TEXT(Table7[[#This Row],[Date]],"mmm")</f>
        <v>Jun</v>
      </c>
      <c r="J381">
        <f>WEEKNUM(Table7[[#This Row],[Date]])</f>
        <v>23</v>
      </c>
    </row>
    <row r="382" spans="1:10" x14ac:dyDescent="0.25">
      <c r="A382" s="8">
        <v>45082</v>
      </c>
      <c r="B382" s="9" t="s">
        <v>77</v>
      </c>
      <c r="C382" s="10" t="s">
        <v>96</v>
      </c>
      <c r="D382" s="12">
        <v>567</v>
      </c>
      <c r="E382" s="4">
        <v>10</v>
      </c>
      <c r="F382" s="12">
        <f>Table7[[#This Row],[Unit Price (₹)]]*Table7[[#This Row],[Quantity]]</f>
        <v>5670</v>
      </c>
      <c r="G382" t="str">
        <f>VLOOKUP(Table7[[#This Row],[Customer Name]],Table6[#All],2,0)</f>
        <v>Kerala</v>
      </c>
      <c r="H382" t="str">
        <f>VLOOKUP(Table7[[#This Row],[Customer Name]],Table6[#All],3,0)</f>
        <v>South</v>
      </c>
      <c r="I382" t="str">
        <f>TEXT(Table7[[#This Row],[Date]],"mmm")</f>
        <v>Jun</v>
      </c>
      <c r="J382">
        <f>WEEKNUM(Table7[[#This Row],[Date]])</f>
        <v>23</v>
      </c>
    </row>
    <row r="383" spans="1:10" x14ac:dyDescent="0.25">
      <c r="A383" s="8">
        <v>45083</v>
      </c>
      <c r="B383" s="9" t="s">
        <v>82</v>
      </c>
      <c r="C383" s="10" t="s">
        <v>0</v>
      </c>
      <c r="D383" s="12">
        <v>7271.6</v>
      </c>
      <c r="E383" s="4">
        <v>33</v>
      </c>
      <c r="F383" s="12">
        <f>Table7[[#This Row],[Unit Price (₹)]]*Table7[[#This Row],[Quantity]]</f>
        <v>239962.80000000002</v>
      </c>
      <c r="G383" t="str">
        <f>VLOOKUP(Table7[[#This Row],[Customer Name]],Table6[#All],2,0)</f>
        <v>Karnataka</v>
      </c>
      <c r="H383" t="str">
        <f>VLOOKUP(Table7[[#This Row],[Customer Name]],Table6[#All],3,0)</f>
        <v>South</v>
      </c>
      <c r="I383" t="str">
        <f>TEXT(Table7[[#This Row],[Date]],"mmm")</f>
        <v>Jun</v>
      </c>
      <c r="J383">
        <f>WEEKNUM(Table7[[#This Row],[Date]])</f>
        <v>23</v>
      </c>
    </row>
    <row r="384" spans="1:10" x14ac:dyDescent="0.25">
      <c r="A384" s="8">
        <v>45083</v>
      </c>
      <c r="B384" s="9" t="s">
        <v>70</v>
      </c>
      <c r="C384" s="10" t="s">
        <v>90</v>
      </c>
      <c r="D384" s="12">
        <v>837.9</v>
      </c>
      <c r="E384" s="4">
        <v>6</v>
      </c>
      <c r="F384" s="12">
        <f>Table7[[#This Row],[Unit Price (₹)]]*Table7[[#This Row],[Quantity]]</f>
        <v>5027.3999999999996</v>
      </c>
      <c r="G384" t="str">
        <f>VLOOKUP(Table7[[#This Row],[Customer Name]],Table6[#All],2,0)</f>
        <v>Kerala</v>
      </c>
      <c r="H384" t="str">
        <f>VLOOKUP(Table7[[#This Row],[Customer Name]],Table6[#All],3,0)</f>
        <v>South</v>
      </c>
      <c r="I384" t="str">
        <f>TEXT(Table7[[#This Row],[Date]],"mmm")</f>
        <v>Jun</v>
      </c>
      <c r="J384">
        <f>WEEKNUM(Table7[[#This Row],[Date]])</f>
        <v>23</v>
      </c>
    </row>
    <row r="385" spans="1:10" x14ac:dyDescent="0.25">
      <c r="A385" s="8">
        <v>45085</v>
      </c>
      <c r="B385" s="9" t="s">
        <v>81</v>
      </c>
      <c r="C385" s="10" t="s">
        <v>92</v>
      </c>
      <c r="D385" s="12">
        <v>3418.8</v>
      </c>
      <c r="E385" s="4">
        <v>11</v>
      </c>
      <c r="F385" s="12">
        <f>Table7[[#This Row],[Unit Price (₹)]]*Table7[[#This Row],[Quantity]]</f>
        <v>37606.800000000003</v>
      </c>
      <c r="G385" t="str">
        <f>VLOOKUP(Table7[[#This Row],[Customer Name]],Table6[#All],2,0)</f>
        <v>Karnataka</v>
      </c>
      <c r="H385" t="str">
        <f>VLOOKUP(Table7[[#This Row],[Customer Name]],Table6[#All],3,0)</f>
        <v>West</v>
      </c>
      <c r="I385" t="str">
        <f>TEXT(Table7[[#This Row],[Date]],"mmm")</f>
        <v>Jun</v>
      </c>
      <c r="J385">
        <f>WEEKNUM(Table7[[#This Row],[Date]])</f>
        <v>23</v>
      </c>
    </row>
    <row r="386" spans="1:10" x14ac:dyDescent="0.25">
      <c r="A386" s="8">
        <v>45085</v>
      </c>
      <c r="B386" s="9" t="s">
        <v>22</v>
      </c>
      <c r="C386" s="10" t="s">
        <v>114</v>
      </c>
      <c r="D386" s="12">
        <v>2044</v>
      </c>
      <c r="E386" s="4">
        <v>11</v>
      </c>
      <c r="F386" s="12">
        <f>Table7[[#This Row],[Unit Price (₹)]]*Table7[[#This Row],[Quantity]]</f>
        <v>22484</v>
      </c>
      <c r="G386" t="str">
        <f>VLOOKUP(Table7[[#This Row],[Customer Name]],Table6[#All],2,0)</f>
        <v>Madhya Pradesh</v>
      </c>
      <c r="H386" t="str">
        <f>VLOOKUP(Table7[[#This Row],[Customer Name]],Table6[#All],3,0)</f>
        <v>Central</v>
      </c>
      <c r="I386" t="str">
        <f>TEXT(Table7[[#This Row],[Date]],"mmm")</f>
        <v>Jun</v>
      </c>
      <c r="J386">
        <f>WEEKNUM(Table7[[#This Row],[Date]])</f>
        <v>23</v>
      </c>
    </row>
    <row r="387" spans="1:10" x14ac:dyDescent="0.25">
      <c r="A387" s="8">
        <v>45086</v>
      </c>
      <c r="B387" s="9" t="s">
        <v>68</v>
      </c>
      <c r="C387" s="10" t="s">
        <v>0</v>
      </c>
      <c r="D387" s="12">
        <v>7271.6</v>
      </c>
      <c r="E387" s="4">
        <v>7</v>
      </c>
      <c r="F387" s="12">
        <f>Table7[[#This Row],[Unit Price (₹)]]*Table7[[#This Row],[Quantity]]</f>
        <v>50901.200000000004</v>
      </c>
      <c r="G387" t="str">
        <f>VLOOKUP(Table7[[#This Row],[Customer Name]],Table6[#All],2,0)</f>
        <v>Andhra Pradesh</v>
      </c>
      <c r="H387" t="str">
        <f>VLOOKUP(Table7[[#This Row],[Customer Name]],Table6[#All],3,0)</f>
        <v>South</v>
      </c>
      <c r="I387" t="str">
        <f>TEXT(Table7[[#This Row],[Date]],"mmm")</f>
        <v>Jun</v>
      </c>
      <c r="J387">
        <f>WEEKNUM(Table7[[#This Row],[Date]])</f>
        <v>23</v>
      </c>
    </row>
    <row r="388" spans="1:10" x14ac:dyDescent="0.25">
      <c r="A388" s="8">
        <v>45086</v>
      </c>
      <c r="B388" s="9" t="s">
        <v>75</v>
      </c>
      <c r="C388" s="10" t="s">
        <v>102</v>
      </c>
      <c r="D388" s="12">
        <v>806.4</v>
      </c>
      <c r="E388" s="4">
        <v>32</v>
      </c>
      <c r="F388" s="12">
        <f>Table7[[#This Row],[Unit Price (₹)]]*Table7[[#This Row],[Quantity]]</f>
        <v>25804.799999999999</v>
      </c>
      <c r="G388" t="str">
        <f>VLOOKUP(Table7[[#This Row],[Customer Name]],Table6[#All],2,0)</f>
        <v>Maharashtra</v>
      </c>
      <c r="H388" t="str">
        <f>VLOOKUP(Table7[[#This Row],[Customer Name]],Table6[#All],3,0)</f>
        <v>West</v>
      </c>
      <c r="I388" t="str">
        <f>TEXT(Table7[[#This Row],[Date]],"mmm")</f>
        <v>Jun</v>
      </c>
      <c r="J388">
        <f>WEEKNUM(Table7[[#This Row],[Date]])</f>
        <v>23</v>
      </c>
    </row>
    <row r="389" spans="1:10" x14ac:dyDescent="0.25">
      <c r="A389" s="8">
        <v>45087</v>
      </c>
      <c r="B389" s="9" t="s">
        <v>80</v>
      </c>
      <c r="C389" s="10" t="s">
        <v>114</v>
      </c>
      <c r="D389" s="12">
        <v>2044</v>
      </c>
      <c r="E389" s="4">
        <v>8</v>
      </c>
      <c r="F389" s="12">
        <f>Table7[[#This Row],[Unit Price (₹)]]*Table7[[#This Row],[Quantity]]</f>
        <v>16352</v>
      </c>
      <c r="G389" t="str">
        <f>VLOOKUP(Table7[[#This Row],[Customer Name]],Table6[#All],2,0)</f>
        <v>Kerala</v>
      </c>
      <c r="H389" t="str">
        <f>VLOOKUP(Table7[[#This Row],[Customer Name]],Table6[#All],3,0)</f>
        <v>South</v>
      </c>
      <c r="I389" t="str">
        <f>TEXT(Table7[[#This Row],[Date]],"mmm")</f>
        <v>Jun</v>
      </c>
      <c r="J389">
        <f>WEEKNUM(Table7[[#This Row],[Date]])</f>
        <v>23</v>
      </c>
    </row>
    <row r="390" spans="1:10" x14ac:dyDescent="0.25">
      <c r="A390" s="8">
        <v>45088</v>
      </c>
      <c r="B390" s="9" t="s">
        <v>25</v>
      </c>
      <c r="C390" s="10" t="s">
        <v>2</v>
      </c>
      <c r="D390" s="12">
        <v>10892.7</v>
      </c>
      <c r="E390" s="4">
        <v>9</v>
      </c>
      <c r="F390" s="12">
        <f>Table7[[#This Row],[Unit Price (₹)]]*Table7[[#This Row],[Quantity]]</f>
        <v>98034.3</v>
      </c>
      <c r="G390" t="str">
        <f>VLOOKUP(Table7[[#This Row],[Customer Name]],Table6[#All],2,0)</f>
        <v>Karnataka</v>
      </c>
      <c r="H390" t="str">
        <f>VLOOKUP(Table7[[#This Row],[Customer Name]],Table6[#All],3,0)</f>
        <v>West</v>
      </c>
      <c r="I390" t="str">
        <f>TEXT(Table7[[#This Row],[Date]],"mmm")</f>
        <v>Jun</v>
      </c>
      <c r="J390">
        <f>WEEKNUM(Table7[[#This Row],[Date]])</f>
        <v>24</v>
      </c>
    </row>
    <row r="391" spans="1:10" x14ac:dyDescent="0.25">
      <c r="A391" s="8">
        <v>45088</v>
      </c>
      <c r="B391" s="9" t="s">
        <v>63</v>
      </c>
      <c r="C391" s="10" t="s">
        <v>8</v>
      </c>
      <c r="D391" s="12">
        <v>11377.8</v>
      </c>
      <c r="E391" s="4">
        <v>6</v>
      </c>
      <c r="F391" s="12">
        <f>Table7[[#This Row],[Unit Price (₹)]]*Table7[[#This Row],[Quantity]]</f>
        <v>68266.799999999988</v>
      </c>
      <c r="G391" t="str">
        <f>VLOOKUP(Table7[[#This Row],[Customer Name]],Table6[#All],2,0)</f>
        <v>Gujarat</v>
      </c>
      <c r="H391" t="str">
        <f>VLOOKUP(Table7[[#This Row],[Customer Name]],Table6[#All],3,0)</f>
        <v>West</v>
      </c>
      <c r="I391" t="str">
        <f>TEXT(Table7[[#This Row],[Date]],"mmm")</f>
        <v>Jun</v>
      </c>
      <c r="J391">
        <f>WEEKNUM(Table7[[#This Row],[Date]])</f>
        <v>24</v>
      </c>
    </row>
    <row r="392" spans="1:10" x14ac:dyDescent="0.25">
      <c r="A392" s="8">
        <v>45088</v>
      </c>
      <c r="B392" s="9" t="s">
        <v>25</v>
      </c>
      <c r="C392" s="10" t="s">
        <v>97</v>
      </c>
      <c r="D392" s="12">
        <v>822.36</v>
      </c>
      <c r="E392" s="4">
        <v>12</v>
      </c>
      <c r="F392" s="12">
        <f>Table7[[#This Row],[Unit Price (₹)]]*Table7[[#This Row],[Quantity]]</f>
        <v>9868.32</v>
      </c>
      <c r="G392" t="str">
        <f>VLOOKUP(Table7[[#This Row],[Customer Name]],Table6[#All],2,0)</f>
        <v>Karnataka</v>
      </c>
      <c r="H392" t="str">
        <f>VLOOKUP(Table7[[#This Row],[Customer Name]],Table6[#All],3,0)</f>
        <v>West</v>
      </c>
      <c r="I392" t="str">
        <f>TEXT(Table7[[#This Row],[Date]],"mmm")</f>
        <v>Jun</v>
      </c>
      <c r="J392">
        <f>WEEKNUM(Table7[[#This Row],[Date]])</f>
        <v>24</v>
      </c>
    </row>
    <row r="393" spans="1:10" x14ac:dyDescent="0.25">
      <c r="A393" s="8">
        <v>45088</v>
      </c>
      <c r="B393" s="9" t="s">
        <v>76</v>
      </c>
      <c r="C393" s="10" t="s">
        <v>117</v>
      </c>
      <c r="D393" s="12">
        <v>927.85</v>
      </c>
      <c r="E393" s="4">
        <v>13</v>
      </c>
      <c r="F393" s="12">
        <f>Table7[[#This Row],[Unit Price (₹)]]*Table7[[#This Row],[Quantity]]</f>
        <v>12062.050000000001</v>
      </c>
      <c r="G393" t="str">
        <f>VLOOKUP(Table7[[#This Row],[Customer Name]],Table6[#All],2,0)</f>
        <v>Karnataka</v>
      </c>
      <c r="H393" t="str">
        <f>VLOOKUP(Table7[[#This Row],[Customer Name]],Table6[#All],3,0)</f>
        <v>South</v>
      </c>
      <c r="I393" t="str">
        <f>TEXT(Table7[[#This Row],[Date]],"mmm")</f>
        <v>Jun</v>
      </c>
      <c r="J393">
        <f>WEEKNUM(Table7[[#This Row],[Date]])</f>
        <v>24</v>
      </c>
    </row>
    <row r="394" spans="1:10" x14ac:dyDescent="0.25">
      <c r="A394" s="8">
        <v>45089</v>
      </c>
      <c r="B394" s="9" t="s">
        <v>70</v>
      </c>
      <c r="C394" s="10" t="s">
        <v>115</v>
      </c>
      <c r="D394" s="12">
        <v>1217.1600000000001</v>
      </c>
      <c r="E394" s="4">
        <v>6</v>
      </c>
      <c r="F394" s="12">
        <f>Table7[[#This Row],[Unit Price (₹)]]*Table7[[#This Row],[Quantity]]</f>
        <v>7302.9600000000009</v>
      </c>
      <c r="G394" t="str">
        <f>VLOOKUP(Table7[[#This Row],[Customer Name]],Table6[#All],2,0)</f>
        <v>Kerala</v>
      </c>
      <c r="H394" t="str">
        <f>VLOOKUP(Table7[[#This Row],[Customer Name]],Table6[#All],3,0)</f>
        <v>South</v>
      </c>
      <c r="I394" t="str">
        <f>TEXT(Table7[[#This Row],[Date]],"mmm")</f>
        <v>Jun</v>
      </c>
      <c r="J394">
        <f>WEEKNUM(Table7[[#This Row],[Date]])</f>
        <v>24</v>
      </c>
    </row>
    <row r="395" spans="1:10" x14ac:dyDescent="0.25">
      <c r="A395" s="8">
        <v>45090</v>
      </c>
      <c r="B395" s="9" t="s">
        <v>83</v>
      </c>
      <c r="C395" s="10" t="s">
        <v>89</v>
      </c>
      <c r="D395" s="12">
        <v>1100.4000000000001</v>
      </c>
      <c r="E395" s="4">
        <v>3</v>
      </c>
      <c r="F395" s="12">
        <f>Table7[[#This Row],[Unit Price (₹)]]*Table7[[#This Row],[Quantity]]</f>
        <v>3301.2000000000003</v>
      </c>
      <c r="G395" t="str">
        <f>VLOOKUP(Table7[[#This Row],[Customer Name]],Table6[#All],2,0)</f>
        <v>Maharashtra</v>
      </c>
      <c r="H395" t="str">
        <f>VLOOKUP(Table7[[#This Row],[Customer Name]],Table6[#All],3,0)</f>
        <v>West</v>
      </c>
      <c r="I395" t="str">
        <f>TEXT(Table7[[#This Row],[Date]],"mmm")</f>
        <v>Jun</v>
      </c>
      <c r="J395">
        <f>WEEKNUM(Table7[[#This Row],[Date]])</f>
        <v>24</v>
      </c>
    </row>
    <row r="396" spans="1:10" x14ac:dyDescent="0.25">
      <c r="A396" s="8">
        <v>45090</v>
      </c>
      <c r="B396" s="9" t="s">
        <v>23</v>
      </c>
      <c r="C396" s="10" t="s">
        <v>9</v>
      </c>
      <c r="D396" s="12">
        <v>10462.200000000001</v>
      </c>
      <c r="E396" s="4">
        <v>20</v>
      </c>
      <c r="F396" s="12">
        <f>Table7[[#This Row],[Unit Price (₹)]]*Table7[[#This Row],[Quantity]]</f>
        <v>209244</v>
      </c>
      <c r="G396" t="str">
        <f>VLOOKUP(Table7[[#This Row],[Customer Name]],Table6[#All],2,0)</f>
        <v>Telangana</v>
      </c>
      <c r="H396" t="str">
        <f>VLOOKUP(Table7[[#This Row],[Customer Name]],Table6[#All],3,0)</f>
        <v>South</v>
      </c>
      <c r="I396" t="str">
        <f>TEXT(Table7[[#This Row],[Date]],"mmm")</f>
        <v>Jun</v>
      </c>
      <c r="J396">
        <f>WEEKNUM(Table7[[#This Row],[Date]])</f>
        <v>24</v>
      </c>
    </row>
    <row r="397" spans="1:10" x14ac:dyDescent="0.25">
      <c r="A397" s="8">
        <v>45090</v>
      </c>
      <c r="B397" s="9" t="s">
        <v>64</v>
      </c>
      <c r="C397" s="10" t="s">
        <v>119</v>
      </c>
      <c r="D397" s="12">
        <v>1208.4000000000001</v>
      </c>
      <c r="E397" s="4">
        <v>6</v>
      </c>
      <c r="F397" s="12">
        <f>Table7[[#This Row],[Unit Price (₹)]]*Table7[[#This Row],[Quantity]]</f>
        <v>7250.4000000000005</v>
      </c>
      <c r="G397" t="str">
        <f>VLOOKUP(Table7[[#This Row],[Customer Name]],Table6[#All],2,0)</f>
        <v>Tamil Nadu</v>
      </c>
      <c r="H397" t="str">
        <f>VLOOKUP(Table7[[#This Row],[Customer Name]],Table6[#All],3,0)</f>
        <v>South</v>
      </c>
      <c r="I397" t="str">
        <f>TEXT(Table7[[#This Row],[Date]],"mmm")</f>
        <v>Jun</v>
      </c>
      <c r="J397">
        <f>WEEKNUM(Table7[[#This Row],[Date]])</f>
        <v>24</v>
      </c>
    </row>
    <row r="398" spans="1:10" x14ac:dyDescent="0.25">
      <c r="A398" s="8">
        <v>45090</v>
      </c>
      <c r="B398" s="9" t="s">
        <v>74</v>
      </c>
      <c r="C398" s="10" t="s">
        <v>96</v>
      </c>
      <c r="D398" s="12">
        <v>567</v>
      </c>
      <c r="E398" s="4">
        <v>2</v>
      </c>
      <c r="F398" s="12">
        <f>Table7[[#This Row],[Unit Price (₹)]]*Table7[[#This Row],[Quantity]]</f>
        <v>1134</v>
      </c>
      <c r="G398" t="str">
        <f>VLOOKUP(Table7[[#This Row],[Customer Name]],Table6[#All],2,0)</f>
        <v>Andhra Pradesh</v>
      </c>
      <c r="H398" t="str">
        <f>VLOOKUP(Table7[[#This Row],[Customer Name]],Table6[#All],3,0)</f>
        <v>South</v>
      </c>
      <c r="I398" t="str">
        <f>TEXT(Table7[[#This Row],[Date]],"mmm")</f>
        <v>Jun</v>
      </c>
      <c r="J398">
        <f>WEEKNUM(Table7[[#This Row],[Date]])</f>
        <v>24</v>
      </c>
    </row>
    <row r="399" spans="1:10" x14ac:dyDescent="0.25">
      <c r="A399" s="8">
        <v>45091</v>
      </c>
      <c r="B399" s="9" t="s">
        <v>64</v>
      </c>
      <c r="C399" s="10" t="s">
        <v>100</v>
      </c>
      <c r="D399" s="12">
        <v>934.11</v>
      </c>
      <c r="E399" s="4">
        <v>10</v>
      </c>
      <c r="F399" s="12">
        <f>Table7[[#This Row],[Unit Price (₹)]]*Table7[[#This Row],[Quantity]]</f>
        <v>9341.1</v>
      </c>
      <c r="G399" t="str">
        <f>VLOOKUP(Table7[[#This Row],[Customer Name]],Table6[#All],2,0)</f>
        <v>Tamil Nadu</v>
      </c>
      <c r="H399" t="str">
        <f>VLOOKUP(Table7[[#This Row],[Customer Name]],Table6[#All],3,0)</f>
        <v>South</v>
      </c>
      <c r="I399" t="str">
        <f>TEXT(Table7[[#This Row],[Date]],"mmm")</f>
        <v>Jun</v>
      </c>
      <c r="J399">
        <f>WEEKNUM(Table7[[#This Row],[Date]])</f>
        <v>24</v>
      </c>
    </row>
    <row r="400" spans="1:10" x14ac:dyDescent="0.25">
      <c r="A400" s="8">
        <v>45092</v>
      </c>
      <c r="B400" s="9" t="s">
        <v>77</v>
      </c>
      <c r="C400" s="10" t="s">
        <v>106</v>
      </c>
      <c r="D400" s="12">
        <v>1134</v>
      </c>
      <c r="E400" s="4">
        <v>15</v>
      </c>
      <c r="F400" s="12">
        <f>Table7[[#This Row],[Unit Price (₹)]]*Table7[[#This Row],[Quantity]]</f>
        <v>17010</v>
      </c>
      <c r="G400" t="str">
        <f>VLOOKUP(Table7[[#This Row],[Customer Name]],Table6[#All],2,0)</f>
        <v>Kerala</v>
      </c>
      <c r="H400" t="str">
        <f>VLOOKUP(Table7[[#This Row],[Customer Name]],Table6[#All],3,0)</f>
        <v>South</v>
      </c>
      <c r="I400" t="str">
        <f>TEXT(Table7[[#This Row],[Date]],"mmm")</f>
        <v>Jun</v>
      </c>
      <c r="J400">
        <f>WEEKNUM(Table7[[#This Row],[Date]])</f>
        <v>24</v>
      </c>
    </row>
    <row r="401" spans="1:10" x14ac:dyDescent="0.25">
      <c r="A401" s="8">
        <v>45093</v>
      </c>
      <c r="B401" s="9" t="s">
        <v>77</v>
      </c>
      <c r="C401" s="10" t="s">
        <v>0</v>
      </c>
      <c r="D401" s="12">
        <v>7271.6</v>
      </c>
      <c r="E401" s="4">
        <v>26</v>
      </c>
      <c r="F401" s="12">
        <f>Table7[[#This Row],[Unit Price (₹)]]*Table7[[#This Row],[Quantity]]</f>
        <v>189061.6</v>
      </c>
      <c r="G401" t="str">
        <f>VLOOKUP(Table7[[#This Row],[Customer Name]],Table6[#All],2,0)</f>
        <v>Kerala</v>
      </c>
      <c r="H401" t="str">
        <f>VLOOKUP(Table7[[#This Row],[Customer Name]],Table6[#All],3,0)</f>
        <v>South</v>
      </c>
      <c r="I401" t="str">
        <f>TEXT(Table7[[#This Row],[Date]],"mmm")</f>
        <v>Jun</v>
      </c>
      <c r="J401">
        <f>WEEKNUM(Table7[[#This Row],[Date]])</f>
        <v>24</v>
      </c>
    </row>
    <row r="402" spans="1:10" x14ac:dyDescent="0.25">
      <c r="A402" s="8">
        <v>45093</v>
      </c>
      <c r="B402" s="9" t="s">
        <v>78</v>
      </c>
      <c r="C402" s="10" t="s">
        <v>89</v>
      </c>
      <c r="D402" s="12">
        <v>1100.4000000000001</v>
      </c>
      <c r="E402" s="4">
        <v>12</v>
      </c>
      <c r="F402" s="12">
        <f>Table7[[#This Row],[Unit Price (₹)]]*Table7[[#This Row],[Quantity]]</f>
        <v>13204.800000000001</v>
      </c>
      <c r="G402" t="str">
        <f>VLOOKUP(Table7[[#This Row],[Customer Name]],Table6[#All],2,0)</f>
        <v>Madhya Pradesh</v>
      </c>
      <c r="H402" t="str">
        <f>VLOOKUP(Table7[[#This Row],[Customer Name]],Table6[#All],3,0)</f>
        <v>Central</v>
      </c>
      <c r="I402" t="str">
        <f>TEXT(Table7[[#This Row],[Date]],"mmm")</f>
        <v>Jun</v>
      </c>
      <c r="J402">
        <f>WEEKNUM(Table7[[#This Row],[Date]])</f>
        <v>24</v>
      </c>
    </row>
    <row r="403" spans="1:10" x14ac:dyDescent="0.25">
      <c r="A403" s="8">
        <v>45093</v>
      </c>
      <c r="B403" s="9" t="s">
        <v>22</v>
      </c>
      <c r="C403" s="10" t="s">
        <v>7</v>
      </c>
      <c r="D403" s="12">
        <v>14700</v>
      </c>
      <c r="E403" s="4">
        <v>5</v>
      </c>
      <c r="F403" s="12">
        <f>Table7[[#This Row],[Unit Price (₹)]]*Table7[[#This Row],[Quantity]]</f>
        <v>73500</v>
      </c>
      <c r="G403" t="str">
        <f>VLOOKUP(Table7[[#This Row],[Customer Name]],Table6[#All],2,0)</f>
        <v>Madhya Pradesh</v>
      </c>
      <c r="H403" t="str">
        <f>VLOOKUP(Table7[[#This Row],[Customer Name]],Table6[#All],3,0)</f>
        <v>Central</v>
      </c>
      <c r="I403" t="str">
        <f>TEXT(Table7[[#This Row],[Date]],"mmm")</f>
        <v>Jun</v>
      </c>
      <c r="J403">
        <f>WEEKNUM(Table7[[#This Row],[Date]])</f>
        <v>24</v>
      </c>
    </row>
    <row r="404" spans="1:10" x14ac:dyDescent="0.25">
      <c r="A404" s="8">
        <v>45093</v>
      </c>
      <c r="B404" s="9" t="s">
        <v>54</v>
      </c>
      <c r="C404" s="10" t="s">
        <v>95</v>
      </c>
      <c r="D404" s="12">
        <v>1285.5999999999999</v>
      </c>
      <c r="E404" s="4">
        <v>15</v>
      </c>
      <c r="F404" s="12">
        <f>Table7[[#This Row],[Unit Price (₹)]]*Table7[[#This Row],[Quantity]]</f>
        <v>19284</v>
      </c>
      <c r="G404" t="str">
        <f>VLOOKUP(Table7[[#This Row],[Customer Name]],Table6[#All],2,0)</f>
        <v>Andhra Pradesh</v>
      </c>
      <c r="H404" t="str">
        <f>VLOOKUP(Table7[[#This Row],[Customer Name]],Table6[#All],3,0)</f>
        <v>South</v>
      </c>
      <c r="I404" t="str">
        <f>TEXT(Table7[[#This Row],[Date]],"mmm")</f>
        <v>Jun</v>
      </c>
      <c r="J404">
        <f>WEEKNUM(Table7[[#This Row],[Date]])</f>
        <v>24</v>
      </c>
    </row>
    <row r="405" spans="1:10" x14ac:dyDescent="0.25">
      <c r="A405" s="8">
        <v>45093</v>
      </c>
      <c r="B405" s="9" t="s">
        <v>68</v>
      </c>
      <c r="C405" s="10" t="s">
        <v>117</v>
      </c>
      <c r="D405" s="12">
        <v>927.85</v>
      </c>
      <c r="E405" s="4">
        <v>11</v>
      </c>
      <c r="F405" s="12">
        <f>Table7[[#This Row],[Unit Price (₹)]]*Table7[[#This Row],[Quantity]]</f>
        <v>10206.35</v>
      </c>
      <c r="G405" t="str">
        <f>VLOOKUP(Table7[[#This Row],[Customer Name]],Table6[#All],2,0)</f>
        <v>Andhra Pradesh</v>
      </c>
      <c r="H405" t="str">
        <f>VLOOKUP(Table7[[#This Row],[Customer Name]],Table6[#All],3,0)</f>
        <v>South</v>
      </c>
      <c r="I405" t="str">
        <f>TEXT(Table7[[#This Row],[Date]],"mmm")</f>
        <v>Jun</v>
      </c>
      <c r="J405">
        <f>WEEKNUM(Table7[[#This Row],[Date]])</f>
        <v>24</v>
      </c>
    </row>
    <row r="406" spans="1:10" x14ac:dyDescent="0.25">
      <c r="A406" s="8">
        <v>45094</v>
      </c>
      <c r="B406" s="9" t="s">
        <v>22</v>
      </c>
      <c r="C406" s="10" t="s">
        <v>107</v>
      </c>
      <c r="D406" s="12">
        <v>1164.8</v>
      </c>
      <c r="E406" s="4">
        <v>38</v>
      </c>
      <c r="F406" s="12">
        <f>Table7[[#This Row],[Unit Price (₹)]]*Table7[[#This Row],[Quantity]]</f>
        <v>44262.400000000001</v>
      </c>
      <c r="G406" t="str">
        <f>VLOOKUP(Table7[[#This Row],[Customer Name]],Table6[#All],2,0)</f>
        <v>Madhya Pradesh</v>
      </c>
      <c r="H406" t="str">
        <f>VLOOKUP(Table7[[#This Row],[Customer Name]],Table6[#All],3,0)</f>
        <v>Central</v>
      </c>
      <c r="I406" t="str">
        <f>TEXT(Table7[[#This Row],[Date]],"mmm")</f>
        <v>Jun</v>
      </c>
      <c r="J406">
        <f>WEEKNUM(Table7[[#This Row],[Date]])</f>
        <v>24</v>
      </c>
    </row>
    <row r="407" spans="1:10" x14ac:dyDescent="0.25">
      <c r="A407" s="8">
        <v>45094</v>
      </c>
      <c r="B407" s="9" t="s">
        <v>54</v>
      </c>
      <c r="C407" s="10" t="s">
        <v>7</v>
      </c>
      <c r="D407" s="12">
        <v>14700</v>
      </c>
      <c r="E407" s="4">
        <v>24</v>
      </c>
      <c r="F407" s="12">
        <f>Table7[[#This Row],[Unit Price (₹)]]*Table7[[#This Row],[Quantity]]</f>
        <v>352800</v>
      </c>
      <c r="G407" t="str">
        <f>VLOOKUP(Table7[[#This Row],[Customer Name]],Table6[#All],2,0)</f>
        <v>Andhra Pradesh</v>
      </c>
      <c r="H407" t="str">
        <f>VLOOKUP(Table7[[#This Row],[Customer Name]],Table6[#All],3,0)</f>
        <v>South</v>
      </c>
      <c r="I407" t="str">
        <f>TEXT(Table7[[#This Row],[Date]],"mmm")</f>
        <v>Jun</v>
      </c>
      <c r="J407">
        <f>WEEKNUM(Table7[[#This Row],[Date]])</f>
        <v>24</v>
      </c>
    </row>
    <row r="408" spans="1:10" x14ac:dyDescent="0.25">
      <c r="A408" s="8">
        <v>45095</v>
      </c>
      <c r="B408" s="9" t="s">
        <v>59</v>
      </c>
      <c r="C408" s="10" t="s">
        <v>88</v>
      </c>
      <c r="D408" s="12">
        <v>8545.6</v>
      </c>
      <c r="E408" s="4">
        <v>5</v>
      </c>
      <c r="F408" s="12">
        <f>Table7[[#This Row],[Unit Price (₹)]]*Table7[[#This Row],[Quantity]]</f>
        <v>42728</v>
      </c>
      <c r="G408" t="str">
        <f>VLOOKUP(Table7[[#This Row],[Customer Name]],Table6[#All],2,0)</f>
        <v>Telangana</v>
      </c>
      <c r="H408" t="str">
        <f>VLOOKUP(Table7[[#This Row],[Customer Name]],Table6[#All],3,0)</f>
        <v>South</v>
      </c>
      <c r="I408" t="str">
        <f>TEXT(Table7[[#This Row],[Date]],"mmm")</f>
        <v>Jun</v>
      </c>
      <c r="J408">
        <f>WEEKNUM(Table7[[#This Row],[Date]])</f>
        <v>25</v>
      </c>
    </row>
    <row r="409" spans="1:10" x14ac:dyDescent="0.25">
      <c r="A409" s="8">
        <v>45095</v>
      </c>
      <c r="B409" s="9" t="s">
        <v>69</v>
      </c>
      <c r="C409" s="10" t="s">
        <v>100</v>
      </c>
      <c r="D409" s="12">
        <v>934.11</v>
      </c>
      <c r="E409" s="4">
        <v>13</v>
      </c>
      <c r="F409" s="12">
        <f>Table7[[#This Row],[Unit Price (₹)]]*Table7[[#This Row],[Quantity]]</f>
        <v>12143.43</v>
      </c>
      <c r="G409" t="str">
        <f>VLOOKUP(Table7[[#This Row],[Customer Name]],Table6[#All],2,0)</f>
        <v>Kerala</v>
      </c>
      <c r="H409" t="str">
        <f>VLOOKUP(Table7[[#This Row],[Customer Name]],Table6[#All],3,0)</f>
        <v>South</v>
      </c>
      <c r="I409" t="str">
        <f>TEXT(Table7[[#This Row],[Date]],"mmm")</f>
        <v>Jun</v>
      </c>
      <c r="J409">
        <f>WEEKNUM(Table7[[#This Row],[Date]])</f>
        <v>25</v>
      </c>
    </row>
    <row r="410" spans="1:10" x14ac:dyDescent="0.25">
      <c r="A410" s="8">
        <v>45095</v>
      </c>
      <c r="B410" s="9" t="s">
        <v>68</v>
      </c>
      <c r="C410" s="10" t="s">
        <v>97</v>
      </c>
      <c r="D410" s="12">
        <v>822.36</v>
      </c>
      <c r="E410" s="4">
        <v>8</v>
      </c>
      <c r="F410" s="12">
        <f>Table7[[#This Row],[Unit Price (₹)]]*Table7[[#This Row],[Quantity]]</f>
        <v>6578.88</v>
      </c>
      <c r="G410" t="str">
        <f>VLOOKUP(Table7[[#This Row],[Customer Name]],Table6[#All],2,0)</f>
        <v>Andhra Pradesh</v>
      </c>
      <c r="H410" t="str">
        <f>VLOOKUP(Table7[[#This Row],[Customer Name]],Table6[#All],3,0)</f>
        <v>South</v>
      </c>
      <c r="I410" t="str">
        <f>TEXT(Table7[[#This Row],[Date]],"mmm")</f>
        <v>Jun</v>
      </c>
      <c r="J410">
        <f>WEEKNUM(Table7[[#This Row],[Date]])</f>
        <v>25</v>
      </c>
    </row>
    <row r="411" spans="1:10" x14ac:dyDescent="0.25">
      <c r="A411" s="8">
        <v>45095</v>
      </c>
      <c r="B411" s="9" t="s">
        <v>25</v>
      </c>
      <c r="C411" s="10" t="s">
        <v>103</v>
      </c>
      <c r="D411" s="12">
        <v>934.1</v>
      </c>
      <c r="E411" s="4">
        <v>35</v>
      </c>
      <c r="F411" s="12">
        <f>Table7[[#This Row],[Unit Price (₹)]]*Table7[[#This Row],[Quantity]]</f>
        <v>32693.5</v>
      </c>
      <c r="G411" t="str">
        <f>VLOOKUP(Table7[[#This Row],[Customer Name]],Table6[#All],2,0)</f>
        <v>Karnataka</v>
      </c>
      <c r="H411" t="str">
        <f>VLOOKUP(Table7[[#This Row],[Customer Name]],Table6[#All],3,0)</f>
        <v>West</v>
      </c>
      <c r="I411" t="str">
        <f>TEXT(Table7[[#This Row],[Date]],"mmm")</f>
        <v>Jun</v>
      </c>
      <c r="J411">
        <f>WEEKNUM(Table7[[#This Row],[Date]])</f>
        <v>25</v>
      </c>
    </row>
    <row r="412" spans="1:10" x14ac:dyDescent="0.25">
      <c r="A412" s="8">
        <v>45096</v>
      </c>
      <c r="B412" s="9" t="s">
        <v>71</v>
      </c>
      <c r="C412" s="10" t="s">
        <v>1</v>
      </c>
      <c r="D412" s="12">
        <v>9996</v>
      </c>
      <c r="E412" s="4">
        <v>8</v>
      </c>
      <c r="F412" s="12">
        <f>Table7[[#This Row],[Unit Price (₹)]]*Table7[[#This Row],[Quantity]]</f>
        <v>79968</v>
      </c>
      <c r="G412" t="str">
        <f>VLOOKUP(Table7[[#This Row],[Customer Name]],Table6[#All],2,0)</f>
        <v>Madhya Pradesh</v>
      </c>
      <c r="H412" t="str">
        <f>VLOOKUP(Table7[[#This Row],[Customer Name]],Table6[#All],3,0)</f>
        <v>Central</v>
      </c>
      <c r="I412" t="str">
        <f>TEXT(Table7[[#This Row],[Date]],"mmm")</f>
        <v>Jun</v>
      </c>
      <c r="J412">
        <f>WEEKNUM(Table7[[#This Row],[Date]])</f>
        <v>25</v>
      </c>
    </row>
    <row r="413" spans="1:10" x14ac:dyDescent="0.25">
      <c r="A413" s="8">
        <v>45096</v>
      </c>
      <c r="B413" s="9" t="s">
        <v>70</v>
      </c>
      <c r="C413" s="10" t="s">
        <v>115</v>
      </c>
      <c r="D413" s="12">
        <v>1217.1600000000001</v>
      </c>
      <c r="E413" s="4">
        <v>5</v>
      </c>
      <c r="F413" s="12">
        <f>Table7[[#This Row],[Unit Price (₹)]]*Table7[[#This Row],[Quantity]]</f>
        <v>6085.8</v>
      </c>
      <c r="G413" t="str">
        <f>VLOOKUP(Table7[[#This Row],[Customer Name]],Table6[#All],2,0)</f>
        <v>Kerala</v>
      </c>
      <c r="H413" t="str">
        <f>VLOOKUP(Table7[[#This Row],[Customer Name]],Table6[#All],3,0)</f>
        <v>South</v>
      </c>
      <c r="I413" t="str">
        <f>TEXT(Table7[[#This Row],[Date]],"mmm")</f>
        <v>Jun</v>
      </c>
      <c r="J413">
        <f>WEEKNUM(Table7[[#This Row],[Date]])</f>
        <v>25</v>
      </c>
    </row>
    <row r="414" spans="1:10" x14ac:dyDescent="0.25">
      <c r="A414" s="8">
        <v>45096</v>
      </c>
      <c r="B414" s="9" t="s">
        <v>61</v>
      </c>
      <c r="C414" s="10" t="s">
        <v>109</v>
      </c>
      <c r="D414" s="12">
        <v>574.55999999999995</v>
      </c>
      <c r="E414" s="4">
        <v>11</v>
      </c>
      <c r="F414" s="12">
        <f>Table7[[#This Row],[Unit Price (₹)]]*Table7[[#This Row],[Quantity]]</f>
        <v>6320.16</v>
      </c>
      <c r="G414" t="str">
        <f>VLOOKUP(Table7[[#This Row],[Customer Name]],Table6[#All],2,0)</f>
        <v>Telangana</v>
      </c>
      <c r="H414" t="str">
        <f>VLOOKUP(Table7[[#This Row],[Customer Name]],Table6[#All],3,0)</f>
        <v>South</v>
      </c>
      <c r="I414" t="str">
        <f>TEXT(Table7[[#This Row],[Date]],"mmm")</f>
        <v>Jun</v>
      </c>
      <c r="J414">
        <f>WEEKNUM(Table7[[#This Row],[Date]])</f>
        <v>25</v>
      </c>
    </row>
    <row r="415" spans="1:10" x14ac:dyDescent="0.25">
      <c r="A415" s="8">
        <v>45097</v>
      </c>
      <c r="B415" s="9" t="s">
        <v>77</v>
      </c>
      <c r="C415" s="10" t="s">
        <v>104</v>
      </c>
      <c r="D415" s="12">
        <v>3388</v>
      </c>
      <c r="E415" s="4">
        <v>30</v>
      </c>
      <c r="F415" s="12">
        <f>Table7[[#This Row],[Unit Price (₹)]]*Table7[[#This Row],[Quantity]]</f>
        <v>101640</v>
      </c>
      <c r="G415" t="str">
        <f>VLOOKUP(Table7[[#This Row],[Customer Name]],Table6[#All],2,0)</f>
        <v>Kerala</v>
      </c>
      <c r="H415" t="str">
        <f>VLOOKUP(Table7[[#This Row],[Customer Name]],Table6[#All],3,0)</f>
        <v>South</v>
      </c>
      <c r="I415" t="str">
        <f>TEXT(Table7[[#This Row],[Date]],"mmm")</f>
        <v>Jun</v>
      </c>
      <c r="J415">
        <f>WEEKNUM(Table7[[#This Row],[Date]])</f>
        <v>25</v>
      </c>
    </row>
    <row r="416" spans="1:10" x14ac:dyDescent="0.25">
      <c r="A416" s="8">
        <v>45097</v>
      </c>
      <c r="B416" s="9" t="s">
        <v>64</v>
      </c>
      <c r="C416" s="10" t="s">
        <v>107</v>
      </c>
      <c r="D416" s="12">
        <v>1164.8</v>
      </c>
      <c r="E416" s="4">
        <v>1</v>
      </c>
      <c r="F416" s="12">
        <f>Table7[[#This Row],[Unit Price (₹)]]*Table7[[#This Row],[Quantity]]</f>
        <v>1164.8</v>
      </c>
      <c r="G416" t="str">
        <f>VLOOKUP(Table7[[#This Row],[Customer Name]],Table6[#All],2,0)</f>
        <v>Tamil Nadu</v>
      </c>
      <c r="H416" t="str">
        <f>VLOOKUP(Table7[[#This Row],[Customer Name]],Table6[#All],3,0)</f>
        <v>South</v>
      </c>
      <c r="I416" t="str">
        <f>TEXT(Table7[[#This Row],[Date]],"mmm")</f>
        <v>Jun</v>
      </c>
      <c r="J416">
        <f>WEEKNUM(Table7[[#This Row],[Date]])</f>
        <v>25</v>
      </c>
    </row>
    <row r="417" spans="1:10" x14ac:dyDescent="0.25">
      <c r="A417" s="8">
        <v>45098</v>
      </c>
      <c r="B417" s="9" t="s">
        <v>25</v>
      </c>
      <c r="C417" s="10" t="s">
        <v>6</v>
      </c>
      <c r="D417" s="12">
        <v>10974.6</v>
      </c>
      <c r="E417" s="4">
        <v>14</v>
      </c>
      <c r="F417" s="12">
        <f>Table7[[#This Row],[Unit Price (₹)]]*Table7[[#This Row],[Quantity]]</f>
        <v>153644.4</v>
      </c>
      <c r="G417" t="str">
        <f>VLOOKUP(Table7[[#This Row],[Customer Name]],Table6[#All],2,0)</f>
        <v>Karnataka</v>
      </c>
      <c r="H417" t="str">
        <f>VLOOKUP(Table7[[#This Row],[Customer Name]],Table6[#All],3,0)</f>
        <v>West</v>
      </c>
      <c r="I417" t="str">
        <f>TEXT(Table7[[#This Row],[Date]],"mmm")</f>
        <v>Jun</v>
      </c>
      <c r="J417">
        <f>WEEKNUM(Table7[[#This Row],[Date]])</f>
        <v>25</v>
      </c>
    </row>
    <row r="418" spans="1:10" x14ac:dyDescent="0.25">
      <c r="A418" s="8">
        <v>45099</v>
      </c>
      <c r="B418" s="9" t="s">
        <v>65</v>
      </c>
      <c r="C418" s="10" t="s">
        <v>0</v>
      </c>
      <c r="D418" s="12">
        <v>7271.6</v>
      </c>
      <c r="E418" s="4">
        <v>4</v>
      </c>
      <c r="F418" s="12">
        <f>Table7[[#This Row],[Unit Price (₹)]]*Table7[[#This Row],[Quantity]]</f>
        <v>29086.400000000001</v>
      </c>
      <c r="G418" t="str">
        <f>VLOOKUP(Table7[[#This Row],[Customer Name]],Table6[#All],2,0)</f>
        <v>Tamil Nadu</v>
      </c>
      <c r="H418" t="str">
        <f>VLOOKUP(Table7[[#This Row],[Customer Name]],Table6[#All],3,0)</f>
        <v>South</v>
      </c>
      <c r="I418" t="str">
        <f>TEXT(Table7[[#This Row],[Date]],"mmm")</f>
        <v>Jun</v>
      </c>
      <c r="J418">
        <f>WEEKNUM(Table7[[#This Row],[Date]])</f>
        <v>25</v>
      </c>
    </row>
    <row r="419" spans="1:10" x14ac:dyDescent="0.25">
      <c r="A419" s="8">
        <v>45099</v>
      </c>
      <c r="B419" s="9" t="s">
        <v>72</v>
      </c>
      <c r="C419" s="10" t="s">
        <v>102</v>
      </c>
      <c r="D419" s="12">
        <v>806.4</v>
      </c>
      <c r="E419" s="4">
        <v>10</v>
      </c>
      <c r="F419" s="12">
        <f>Table7[[#This Row],[Unit Price (₹)]]*Table7[[#This Row],[Quantity]]</f>
        <v>8064</v>
      </c>
      <c r="G419" t="str">
        <f>VLOOKUP(Table7[[#This Row],[Customer Name]],Table6[#All],2,0)</f>
        <v>Telangana</v>
      </c>
      <c r="H419" t="str">
        <f>VLOOKUP(Table7[[#This Row],[Customer Name]],Table6[#All],3,0)</f>
        <v>South</v>
      </c>
      <c r="I419" t="str">
        <f>TEXT(Table7[[#This Row],[Date]],"mmm")</f>
        <v>Jun</v>
      </c>
      <c r="J419">
        <f>WEEKNUM(Table7[[#This Row],[Date]])</f>
        <v>25</v>
      </c>
    </row>
    <row r="420" spans="1:10" x14ac:dyDescent="0.25">
      <c r="A420" s="8">
        <v>45100</v>
      </c>
      <c r="B420" s="9" t="s">
        <v>77</v>
      </c>
      <c r="C420" s="10" t="s">
        <v>92</v>
      </c>
      <c r="D420" s="12">
        <v>3418.8</v>
      </c>
      <c r="E420" s="4">
        <v>8</v>
      </c>
      <c r="F420" s="12">
        <f>Table7[[#This Row],[Unit Price (₹)]]*Table7[[#This Row],[Quantity]]</f>
        <v>27350.400000000001</v>
      </c>
      <c r="G420" t="str">
        <f>VLOOKUP(Table7[[#This Row],[Customer Name]],Table6[#All],2,0)</f>
        <v>Kerala</v>
      </c>
      <c r="H420" t="str">
        <f>VLOOKUP(Table7[[#This Row],[Customer Name]],Table6[#All],3,0)</f>
        <v>South</v>
      </c>
      <c r="I420" t="str">
        <f>TEXT(Table7[[#This Row],[Date]],"mmm")</f>
        <v>Jun</v>
      </c>
      <c r="J420">
        <f>WEEKNUM(Table7[[#This Row],[Date]])</f>
        <v>25</v>
      </c>
    </row>
    <row r="421" spans="1:10" x14ac:dyDescent="0.25">
      <c r="A421" s="8">
        <v>45100</v>
      </c>
      <c r="B421" s="9" t="s">
        <v>74</v>
      </c>
      <c r="C421" s="10" t="s">
        <v>3</v>
      </c>
      <c r="D421" s="12">
        <v>6623.4</v>
      </c>
      <c r="E421" s="4">
        <v>22</v>
      </c>
      <c r="F421" s="12">
        <f>Table7[[#This Row],[Unit Price (₹)]]*Table7[[#This Row],[Quantity]]</f>
        <v>145714.79999999999</v>
      </c>
      <c r="G421" t="str">
        <f>VLOOKUP(Table7[[#This Row],[Customer Name]],Table6[#All],2,0)</f>
        <v>Andhra Pradesh</v>
      </c>
      <c r="H421" t="str">
        <f>VLOOKUP(Table7[[#This Row],[Customer Name]],Table6[#All],3,0)</f>
        <v>South</v>
      </c>
      <c r="I421" t="str">
        <f>TEXT(Table7[[#This Row],[Date]],"mmm")</f>
        <v>Jun</v>
      </c>
      <c r="J421">
        <f>WEEKNUM(Table7[[#This Row],[Date]])</f>
        <v>25</v>
      </c>
    </row>
    <row r="422" spans="1:10" x14ac:dyDescent="0.25">
      <c r="A422" s="8">
        <v>45100</v>
      </c>
      <c r="B422" s="9" t="s">
        <v>76</v>
      </c>
      <c r="C422" s="10" t="s">
        <v>107</v>
      </c>
      <c r="D422" s="12">
        <v>1164.8</v>
      </c>
      <c r="E422" s="4">
        <v>4</v>
      </c>
      <c r="F422" s="12">
        <f>Table7[[#This Row],[Unit Price (₹)]]*Table7[[#This Row],[Quantity]]</f>
        <v>4659.2</v>
      </c>
      <c r="G422" t="str">
        <f>VLOOKUP(Table7[[#This Row],[Customer Name]],Table6[#All],2,0)</f>
        <v>Karnataka</v>
      </c>
      <c r="H422" t="str">
        <f>VLOOKUP(Table7[[#This Row],[Customer Name]],Table6[#All],3,0)</f>
        <v>South</v>
      </c>
      <c r="I422" t="str">
        <f>TEXT(Table7[[#This Row],[Date]],"mmm")</f>
        <v>Jun</v>
      </c>
      <c r="J422">
        <f>WEEKNUM(Table7[[#This Row],[Date]])</f>
        <v>25</v>
      </c>
    </row>
    <row r="423" spans="1:10" x14ac:dyDescent="0.25">
      <c r="A423" s="8">
        <v>45101</v>
      </c>
      <c r="B423" s="9" t="s">
        <v>22</v>
      </c>
      <c r="C423" s="10" t="s">
        <v>104</v>
      </c>
      <c r="D423" s="12">
        <v>3388</v>
      </c>
      <c r="E423" s="4">
        <v>13</v>
      </c>
      <c r="F423" s="12">
        <f>Table7[[#This Row],[Unit Price (₹)]]*Table7[[#This Row],[Quantity]]</f>
        <v>44044</v>
      </c>
      <c r="G423" t="str">
        <f>VLOOKUP(Table7[[#This Row],[Customer Name]],Table6[#All],2,0)</f>
        <v>Madhya Pradesh</v>
      </c>
      <c r="H423" t="str">
        <f>VLOOKUP(Table7[[#This Row],[Customer Name]],Table6[#All],3,0)</f>
        <v>Central</v>
      </c>
      <c r="I423" t="str">
        <f>TEXT(Table7[[#This Row],[Date]],"mmm")</f>
        <v>Jun</v>
      </c>
      <c r="J423">
        <f>WEEKNUM(Table7[[#This Row],[Date]])</f>
        <v>25</v>
      </c>
    </row>
    <row r="424" spans="1:10" x14ac:dyDescent="0.25">
      <c r="A424" s="8">
        <v>45101</v>
      </c>
      <c r="B424" s="9" t="s">
        <v>82</v>
      </c>
      <c r="C424" s="10" t="s">
        <v>116</v>
      </c>
      <c r="D424" s="12">
        <v>3444.7</v>
      </c>
      <c r="E424" s="4">
        <v>7</v>
      </c>
      <c r="F424" s="12">
        <f>Table7[[#This Row],[Unit Price (₹)]]*Table7[[#This Row],[Quantity]]</f>
        <v>24112.899999999998</v>
      </c>
      <c r="G424" t="str">
        <f>VLOOKUP(Table7[[#This Row],[Customer Name]],Table6[#All],2,0)</f>
        <v>Karnataka</v>
      </c>
      <c r="H424" t="str">
        <f>VLOOKUP(Table7[[#This Row],[Customer Name]],Table6[#All],3,0)</f>
        <v>South</v>
      </c>
      <c r="I424" t="str">
        <f>TEXT(Table7[[#This Row],[Date]],"mmm")</f>
        <v>Jun</v>
      </c>
      <c r="J424">
        <f>WEEKNUM(Table7[[#This Row],[Date]])</f>
        <v>25</v>
      </c>
    </row>
    <row r="425" spans="1:10" x14ac:dyDescent="0.25">
      <c r="A425" s="8">
        <v>45101</v>
      </c>
      <c r="B425" s="9" t="s">
        <v>78</v>
      </c>
      <c r="C425" s="10" t="s">
        <v>110</v>
      </c>
      <c r="D425" s="12">
        <v>5337.5</v>
      </c>
      <c r="E425" s="4">
        <v>23</v>
      </c>
      <c r="F425" s="12">
        <f>Table7[[#This Row],[Unit Price (₹)]]*Table7[[#This Row],[Quantity]]</f>
        <v>122762.5</v>
      </c>
      <c r="G425" t="str">
        <f>VLOOKUP(Table7[[#This Row],[Customer Name]],Table6[#All],2,0)</f>
        <v>Madhya Pradesh</v>
      </c>
      <c r="H425" t="str">
        <f>VLOOKUP(Table7[[#This Row],[Customer Name]],Table6[#All],3,0)</f>
        <v>Central</v>
      </c>
      <c r="I425" t="str">
        <f>TEXT(Table7[[#This Row],[Date]],"mmm")</f>
        <v>Jun</v>
      </c>
      <c r="J425">
        <f>WEEKNUM(Table7[[#This Row],[Date]])</f>
        <v>25</v>
      </c>
    </row>
    <row r="426" spans="1:10" x14ac:dyDescent="0.25">
      <c r="A426" s="8">
        <v>45101</v>
      </c>
      <c r="B426" s="9" t="s">
        <v>69</v>
      </c>
      <c r="C426" s="10" t="s">
        <v>102</v>
      </c>
      <c r="D426" s="12">
        <v>806.4</v>
      </c>
      <c r="E426" s="4">
        <v>10</v>
      </c>
      <c r="F426" s="12">
        <f>Table7[[#This Row],[Unit Price (₹)]]*Table7[[#This Row],[Quantity]]</f>
        <v>8064</v>
      </c>
      <c r="G426" t="str">
        <f>VLOOKUP(Table7[[#This Row],[Customer Name]],Table6[#All],2,0)</f>
        <v>Kerala</v>
      </c>
      <c r="H426" t="str">
        <f>VLOOKUP(Table7[[#This Row],[Customer Name]],Table6[#All],3,0)</f>
        <v>South</v>
      </c>
      <c r="I426" t="str">
        <f>TEXT(Table7[[#This Row],[Date]],"mmm")</f>
        <v>Jun</v>
      </c>
      <c r="J426">
        <f>WEEKNUM(Table7[[#This Row],[Date]])</f>
        <v>25</v>
      </c>
    </row>
    <row r="427" spans="1:10" x14ac:dyDescent="0.25">
      <c r="A427" s="8">
        <v>45102</v>
      </c>
      <c r="B427" s="9" t="s">
        <v>22</v>
      </c>
      <c r="C427" s="10" t="s">
        <v>94</v>
      </c>
      <c r="D427" s="12">
        <v>6591.9</v>
      </c>
      <c r="E427" s="4">
        <v>7</v>
      </c>
      <c r="F427" s="12">
        <f>Table7[[#This Row],[Unit Price (₹)]]*Table7[[#This Row],[Quantity]]</f>
        <v>46143.299999999996</v>
      </c>
      <c r="G427" t="str">
        <f>VLOOKUP(Table7[[#This Row],[Customer Name]],Table6[#All],2,0)</f>
        <v>Madhya Pradesh</v>
      </c>
      <c r="H427" t="str">
        <f>VLOOKUP(Table7[[#This Row],[Customer Name]],Table6[#All],3,0)</f>
        <v>Central</v>
      </c>
      <c r="I427" t="str">
        <f>TEXT(Table7[[#This Row],[Date]],"mmm")</f>
        <v>Jun</v>
      </c>
      <c r="J427">
        <f>WEEKNUM(Table7[[#This Row],[Date]])</f>
        <v>26</v>
      </c>
    </row>
    <row r="428" spans="1:10" x14ac:dyDescent="0.25">
      <c r="A428" s="8">
        <v>45103</v>
      </c>
      <c r="B428" s="9" t="s">
        <v>63</v>
      </c>
      <c r="C428" s="10" t="s">
        <v>118</v>
      </c>
      <c r="D428" s="12">
        <v>550.20000000000005</v>
      </c>
      <c r="E428" s="4">
        <v>7</v>
      </c>
      <c r="F428" s="12">
        <f>Table7[[#This Row],[Unit Price (₹)]]*Table7[[#This Row],[Quantity]]</f>
        <v>3851.4000000000005</v>
      </c>
      <c r="G428" t="str">
        <f>VLOOKUP(Table7[[#This Row],[Customer Name]],Table6[#All],2,0)</f>
        <v>Gujarat</v>
      </c>
      <c r="H428" t="str">
        <f>VLOOKUP(Table7[[#This Row],[Customer Name]],Table6[#All],3,0)</f>
        <v>West</v>
      </c>
      <c r="I428" t="str">
        <f>TEXT(Table7[[#This Row],[Date]],"mmm")</f>
        <v>Jun</v>
      </c>
      <c r="J428">
        <f>WEEKNUM(Table7[[#This Row],[Date]])</f>
        <v>26</v>
      </c>
    </row>
    <row r="429" spans="1:10" x14ac:dyDescent="0.25">
      <c r="A429" s="8">
        <v>45103</v>
      </c>
      <c r="B429" s="9" t="s">
        <v>77</v>
      </c>
      <c r="C429" s="10" t="s">
        <v>103</v>
      </c>
      <c r="D429" s="12">
        <v>934.1</v>
      </c>
      <c r="E429" s="4">
        <v>4</v>
      </c>
      <c r="F429" s="12">
        <f>Table7[[#This Row],[Unit Price (₹)]]*Table7[[#This Row],[Quantity]]</f>
        <v>3736.4</v>
      </c>
      <c r="G429" t="str">
        <f>VLOOKUP(Table7[[#This Row],[Customer Name]],Table6[#All],2,0)</f>
        <v>Kerala</v>
      </c>
      <c r="H429" t="str">
        <f>VLOOKUP(Table7[[#This Row],[Customer Name]],Table6[#All],3,0)</f>
        <v>South</v>
      </c>
      <c r="I429" t="str">
        <f>TEXT(Table7[[#This Row],[Date]],"mmm")</f>
        <v>Jun</v>
      </c>
      <c r="J429">
        <f>WEEKNUM(Table7[[#This Row],[Date]])</f>
        <v>26</v>
      </c>
    </row>
    <row r="430" spans="1:10" x14ac:dyDescent="0.25">
      <c r="A430" s="8">
        <v>45103</v>
      </c>
      <c r="B430" s="9" t="s">
        <v>64</v>
      </c>
      <c r="C430" s="10" t="s">
        <v>93</v>
      </c>
      <c r="D430" s="12">
        <v>581.55999999999995</v>
      </c>
      <c r="E430" s="4">
        <v>12</v>
      </c>
      <c r="F430" s="12">
        <f>Table7[[#This Row],[Unit Price (₹)]]*Table7[[#This Row],[Quantity]]</f>
        <v>6978.7199999999993</v>
      </c>
      <c r="G430" t="str">
        <f>VLOOKUP(Table7[[#This Row],[Customer Name]],Table6[#All],2,0)</f>
        <v>Tamil Nadu</v>
      </c>
      <c r="H430" t="str">
        <f>VLOOKUP(Table7[[#This Row],[Customer Name]],Table6[#All],3,0)</f>
        <v>South</v>
      </c>
      <c r="I430" t="str">
        <f>TEXT(Table7[[#This Row],[Date]],"mmm")</f>
        <v>Jun</v>
      </c>
      <c r="J430">
        <f>WEEKNUM(Table7[[#This Row],[Date]])</f>
        <v>26</v>
      </c>
    </row>
    <row r="431" spans="1:10" x14ac:dyDescent="0.25">
      <c r="A431" s="8">
        <v>45104</v>
      </c>
      <c r="B431" s="9" t="s">
        <v>82</v>
      </c>
      <c r="C431" s="10" t="s">
        <v>2</v>
      </c>
      <c r="D431" s="12">
        <v>10892.7</v>
      </c>
      <c r="E431" s="4">
        <v>11</v>
      </c>
      <c r="F431" s="12">
        <f>Table7[[#This Row],[Unit Price (₹)]]*Table7[[#This Row],[Quantity]]</f>
        <v>119819.70000000001</v>
      </c>
      <c r="G431" t="str">
        <f>VLOOKUP(Table7[[#This Row],[Customer Name]],Table6[#All],2,0)</f>
        <v>Karnataka</v>
      </c>
      <c r="H431" t="str">
        <f>VLOOKUP(Table7[[#This Row],[Customer Name]],Table6[#All],3,0)</f>
        <v>South</v>
      </c>
      <c r="I431" t="str">
        <f>TEXT(Table7[[#This Row],[Date]],"mmm")</f>
        <v>Jun</v>
      </c>
      <c r="J431">
        <f>WEEKNUM(Table7[[#This Row],[Date]])</f>
        <v>26</v>
      </c>
    </row>
    <row r="432" spans="1:10" x14ac:dyDescent="0.25">
      <c r="A432" s="8">
        <v>45105</v>
      </c>
      <c r="B432" s="9" t="s">
        <v>64</v>
      </c>
      <c r="C432" s="10" t="s">
        <v>8</v>
      </c>
      <c r="D432" s="12">
        <v>11377.8</v>
      </c>
      <c r="E432" s="4">
        <v>2</v>
      </c>
      <c r="F432" s="12">
        <f>Table7[[#This Row],[Unit Price (₹)]]*Table7[[#This Row],[Quantity]]</f>
        <v>22755.599999999999</v>
      </c>
      <c r="G432" t="str">
        <f>VLOOKUP(Table7[[#This Row],[Customer Name]],Table6[#All],2,0)</f>
        <v>Tamil Nadu</v>
      </c>
      <c r="H432" t="str">
        <f>VLOOKUP(Table7[[#This Row],[Customer Name]],Table6[#All],3,0)</f>
        <v>South</v>
      </c>
      <c r="I432" t="str">
        <f>TEXT(Table7[[#This Row],[Date]],"mmm")</f>
        <v>Jun</v>
      </c>
      <c r="J432">
        <f>WEEKNUM(Table7[[#This Row],[Date]])</f>
        <v>26</v>
      </c>
    </row>
    <row r="433" spans="1:10" x14ac:dyDescent="0.25">
      <c r="A433" s="8">
        <v>45105</v>
      </c>
      <c r="B433" s="9" t="s">
        <v>67</v>
      </c>
      <c r="C433" s="10" t="s">
        <v>96</v>
      </c>
      <c r="D433" s="12">
        <v>567</v>
      </c>
      <c r="E433" s="4">
        <v>7</v>
      </c>
      <c r="F433" s="12">
        <f>Table7[[#This Row],[Unit Price (₹)]]*Table7[[#This Row],[Quantity]]</f>
        <v>3969</v>
      </c>
      <c r="G433" t="str">
        <f>VLOOKUP(Table7[[#This Row],[Customer Name]],Table6[#All],2,0)</f>
        <v>Madhya Pradesh</v>
      </c>
      <c r="H433" t="str">
        <f>VLOOKUP(Table7[[#This Row],[Customer Name]],Table6[#All],3,0)</f>
        <v>Central</v>
      </c>
      <c r="I433" t="str">
        <f>TEXT(Table7[[#This Row],[Date]],"mmm")</f>
        <v>Jun</v>
      </c>
      <c r="J433">
        <f>WEEKNUM(Table7[[#This Row],[Date]])</f>
        <v>26</v>
      </c>
    </row>
    <row r="434" spans="1:10" x14ac:dyDescent="0.25">
      <c r="A434" s="8">
        <v>45106</v>
      </c>
      <c r="B434" s="9" t="s">
        <v>70</v>
      </c>
      <c r="C434" s="10" t="s">
        <v>5</v>
      </c>
      <c r="D434" s="12">
        <v>10270.4</v>
      </c>
      <c r="E434" s="4">
        <v>4</v>
      </c>
      <c r="F434" s="12">
        <f>Table7[[#This Row],[Unit Price (₹)]]*Table7[[#This Row],[Quantity]]</f>
        <v>41081.599999999999</v>
      </c>
      <c r="G434" t="str">
        <f>VLOOKUP(Table7[[#This Row],[Customer Name]],Table6[#All],2,0)</f>
        <v>Kerala</v>
      </c>
      <c r="H434" t="str">
        <f>VLOOKUP(Table7[[#This Row],[Customer Name]],Table6[#All],3,0)</f>
        <v>South</v>
      </c>
      <c r="I434" t="str">
        <f>TEXT(Table7[[#This Row],[Date]],"mmm")</f>
        <v>Jun</v>
      </c>
      <c r="J434">
        <f>WEEKNUM(Table7[[#This Row],[Date]])</f>
        <v>26</v>
      </c>
    </row>
    <row r="435" spans="1:10" x14ac:dyDescent="0.25">
      <c r="A435" s="8">
        <v>45107</v>
      </c>
      <c r="B435" s="9" t="s">
        <v>71</v>
      </c>
      <c r="C435" s="10" t="s">
        <v>93</v>
      </c>
      <c r="D435" s="12">
        <v>581.55999999999995</v>
      </c>
      <c r="E435" s="4">
        <v>8</v>
      </c>
      <c r="F435" s="12">
        <f>Table7[[#This Row],[Unit Price (₹)]]*Table7[[#This Row],[Quantity]]</f>
        <v>4652.4799999999996</v>
      </c>
      <c r="G435" t="str">
        <f>VLOOKUP(Table7[[#This Row],[Customer Name]],Table6[#All],2,0)</f>
        <v>Madhya Pradesh</v>
      </c>
      <c r="H435" t="str">
        <f>VLOOKUP(Table7[[#This Row],[Customer Name]],Table6[#All],3,0)</f>
        <v>Central</v>
      </c>
      <c r="I435" t="str">
        <f>TEXT(Table7[[#This Row],[Date]],"mmm")</f>
        <v>Jun</v>
      </c>
      <c r="J435">
        <f>WEEKNUM(Table7[[#This Row],[Date]])</f>
        <v>26</v>
      </c>
    </row>
    <row r="436" spans="1:10" x14ac:dyDescent="0.25">
      <c r="A436" s="8">
        <v>45108</v>
      </c>
      <c r="B436" s="9" t="s">
        <v>65</v>
      </c>
      <c r="C436" s="10" t="s">
        <v>2</v>
      </c>
      <c r="D436" s="12">
        <v>10892.7</v>
      </c>
      <c r="E436" s="4">
        <v>11</v>
      </c>
      <c r="F436" s="12">
        <f>Table7[[#This Row],[Unit Price (₹)]]*Table7[[#This Row],[Quantity]]</f>
        <v>119819.70000000001</v>
      </c>
      <c r="G436" t="str">
        <f>VLOOKUP(Table7[[#This Row],[Customer Name]],Table6[#All],2,0)</f>
        <v>Tamil Nadu</v>
      </c>
      <c r="H436" t="str">
        <f>VLOOKUP(Table7[[#This Row],[Customer Name]],Table6[#All],3,0)</f>
        <v>South</v>
      </c>
      <c r="I436" t="str">
        <f>TEXT(Table7[[#This Row],[Date]],"mmm")</f>
        <v>Jul</v>
      </c>
      <c r="J436">
        <f>WEEKNUM(Table7[[#This Row],[Date]])</f>
        <v>26</v>
      </c>
    </row>
    <row r="437" spans="1:10" x14ac:dyDescent="0.25">
      <c r="A437" s="8">
        <v>45108</v>
      </c>
      <c r="B437" s="9" t="s">
        <v>77</v>
      </c>
      <c r="C437" s="10" t="s">
        <v>102</v>
      </c>
      <c r="D437" s="12">
        <v>806.4</v>
      </c>
      <c r="E437" s="4">
        <v>22</v>
      </c>
      <c r="F437" s="12">
        <f>Table7[[#This Row],[Unit Price (₹)]]*Table7[[#This Row],[Quantity]]</f>
        <v>17740.8</v>
      </c>
      <c r="G437" t="str">
        <f>VLOOKUP(Table7[[#This Row],[Customer Name]],Table6[#All],2,0)</f>
        <v>Kerala</v>
      </c>
      <c r="H437" t="str">
        <f>VLOOKUP(Table7[[#This Row],[Customer Name]],Table6[#All],3,0)</f>
        <v>South</v>
      </c>
      <c r="I437" t="str">
        <f>TEXT(Table7[[#This Row],[Date]],"mmm")</f>
        <v>Jul</v>
      </c>
      <c r="J437">
        <f>WEEKNUM(Table7[[#This Row],[Date]])</f>
        <v>26</v>
      </c>
    </row>
    <row r="438" spans="1:10" x14ac:dyDescent="0.25">
      <c r="A438" s="8">
        <v>45109</v>
      </c>
      <c r="B438" s="9" t="s">
        <v>61</v>
      </c>
      <c r="C438" s="10" t="s">
        <v>4</v>
      </c>
      <c r="D438" s="12">
        <v>11499</v>
      </c>
      <c r="E438" s="4">
        <v>11</v>
      </c>
      <c r="F438" s="12">
        <f>Table7[[#This Row],[Unit Price (₹)]]*Table7[[#This Row],[Quantity]]</f>
        <v>126489</v>
      </c>
      <c r="G438" t="str">
        <f>VLOOKUP(Table7[[#This Row],[Customer Name]],Table6[#All],2,0)</f>
        <v>Telangana</v>
      </c>
      <c r="H438" t="str">
        <f>VLOOKUP(Table7[[#This Row],[Customer Name]],Table6[#All],3,0)</f>
        <v>South</v>
      </c>
      <c r="I438" t="str">
        <f>TEXT(Table7[[#This Row],[Date]],"mmm")</f>
        <v>Jul</v>
      </c>
      <c r="J438">
        <f>WEEKNUM(Table7[[#This Row],[Date]])</f>
        <v>27</v>
      </c>
    </row>
    <row r="439" spans="1:10" x14ac:dyDescent="0.25">
      <c r="A439" s="8">
        <v>45109</v>
      </c>
      <c r="B439" s="9" t="s">
        <v>51</v>
      </c>
      <c r="C439" s="10" t="s">
        <v>100</v>
      </c>
      <c r="D439" s="12">
        <v>934.11</v>
      </c>
      <c r="E439" s="4">
        <v>21</v>
      </c>
      <c r="F439" s="12">
        <f>Table7[[#This Row],[Unit Price (₹)]]*Table7[[#This Row],[Quantity]]</f>
        <v>19616.310000000001</v>
      </c>
      <c r="G439" t="str">
        <f>VLOOKUP(Table7[[#This Row],[Customer Name]],Table6[#All],2,0)</f>
        <v>Maharashtra</v>
      </c>
      <c r="H439" t="str">
        <f>VLOOKUP(Table7[[#This Row],[Customer Name]],Table6[#All],3,0)</f>
        <v>West</v>
      </c>
      <c r="I439" t="str">
        <f>TEXT(Table7[[#This Row],[Date]],"mmm")</f>
        <v>Jul</v>
      </c>
      <c r="J439">
        <f>WEEKNUM(Table7[[#This Row],[Date]])</f>
        <v>27</v>
      </c>
    </row>
    <row r="440" spans="1:10" x14ac:dyDescent="0.25">
      <c r="A440" s="8">
        <v>45109</v>
      </c>
      <c r="B440" s="9" t="s">
        <v>78</v>
      </c>
      <c r="C440" s="10" t="s">
        <v>113</v>
      </c>
      <c r="D440" s="12">
        <v>1798.88</v>
      </c>
      <c r="E440" s="4">
        <v>2</v>
      </c>
      <c r="F440" s="12">
        <f>Table7[[#This Row],[Unit Price (₹)]]*Table7[[#This Row],[Quantity]]</f>
        <v>3597.76</v>
      </c>
      <c r="G440" t="str">
        <f>VLOOKUP(Table7[[#This Row],[Customer Name]],Table6[#All],2,0)</f>
        <v>Madhya Pradesh</v>
      </c>
      <c r="H440" t="str">
        <f>VLOOKUP(Table7[[#This Row],[Customer Name]],Table6[#All],3,0)</f>
        <v>Central</v>
      </c>
      <c r="I440" t="str">
        <f>TEXT(Table7[[#This Row],[Date]],"mmm")</f>
        <v>Jul</v>
      </c>
      <c r="J440">
        <f>WEEKNUM(Table7[[#This Row],[Date]])</f>
        <v>27</v>
      </c>
    </row>
    <row r="441" spans="1:10" x14ac:dyDescent="0.25">
      <c r="A441" s="8">
        <v>45110</v>
      </c>
      <c r="B441" s="9" t="s">
        <v>80</v>
      </c>
      <c r="C441" s="10" t="s">
        <v>98</v>
      </c>
      <c r="D441" s="12">
        <v>5665.8</v>
      </c>
      <c r="E441" s="4">
        <v>8</v>
      </c>
      <c r="F441" s="12">
        <f>Table7[[#This Row],[Unit Price (₹)]]*Table7[[#This Row],[Quantity]]</f>
        <v>45326.400000000001</v>
      </c>
      <c r="G441" t="str">
        <f>VLOOKUP(Table7[[#This Row],[Customer Name]],Table6[#All],2,0)</f>
        <v>Kerala</v>
      </c>
      <c r="H441" t="str">
        <f>VLOOKUP(Table7[[#This Row],[Customer Name]],Table6[#All],3,0)</f>
        <v>South</v>
      </c>
      <c r="I441" t="str">
        <f>TEXT(Table7[[#This Row],[Date]],"mmm")</f>
        <v>Jul</v>
      </c>
      <c r="J441">
        <f>WEEKNUM(Table7[[#This Row],[Date]])</f>
        <v>27</v>
      </c>
    </row>
    <row r="442" spans="1:10" x14ac:dyDescent="0.25">
      <c r="A442" s="8">
        <v>45110</v>
      </c>
      <c r="B442" s="9" t="s">
        <v>76</v>
      </c>
      <c r="C442" s="10" t="s">
        <v>90</v>
      </c>
      <c r="D442" s="12">
        <v>837.9</v>
      </c>
      <c r="E442" s="4">
        <v>15</v>
      </c>
      <c r="F442" s="12">
        <f>Table7[[#This Row],[Unit Price (₹)]]*Table7[[#This Row],[Quantity]]</f>
        <v>12568.5</v>
      </c>
      <c r="G442" t="str">
        <f>VLOOKUP(Table7[[#This Row],[Customer Name]],Table6[#All],2,0)</f>
        <v>Karnataka</v>
      </c>
      <c r="H442" t="str">
        <f>VLOOKUP(Table7[[#This Row],[Customer Name]],Table6[#All],3,0)</f>
        <v>South</v>
      </c>
      <c r="I442" t="str">
        <f>TEXT(Table7[[#This Row],[Date]],"mmm")</f>
        <v>Jul</v>
      </c>
      <c r="J442">
        <f>WEEKNUM(Table7[[#This Row],[Date]])</f>
        <v>27</v>
      </c>
    </row>
    <row r="443" spans="1:10" x14ac:dyDescent="0.25">
      <c r="A443" s="8">
        <v>45110</v>
      </c>
      <c r="B443" s="9" t="s">
        <v>68</v>
      </c>
      <c r="C443" s="10" t="s">
        <v>90</v>
      </c>
      <c r="D443" s="12">
        <v>837.9</v>
      </c>
      <c r="E443" s="4">
        <v>9</v>
      </c>
      <c r="F443" s="12">
        <f>Table7[[#This Row],[Unit Price (₹)]]*Table7[[#This Row],[Quantity]]</f>
        <v>7541.0999999999995</v>
      </c>
      <c r="G443" t="str">
        <f>VLOOKUP(Table7[[#This Row],[Customer Name]],Table6[#All],2,0)</f>
        <v>Andhra Pradesh</v>
      </c>
      <c r="H443" t="str">
        <f>VLOOKUP(Table7[[#This Row],[Customer Name]],Table6[#All],3,0)</f>
        <v>South</v>
      </c>
      <c r="I443" t="str">
        <f>TEXT(Table7[[#This Row],[Date]],"mmm")</f>
        <v>Jul</v>
      </c>
      <c r="J443">
        <f>WEEKNUM(Table7[[#This Row],[Date]])</f>
        <v>27</v>
      </c>
    </row>
    <row r="444" spans="1:10" x14ac:dyDescent="0.25">
      <c r="A444" s="8">
        <v>45111</v>
      </c>
      <c r="B444" s="9" t="s">
        <v>78</v>
      </c>
      <c r="C444" s="10" t="s">
        <v>99</v>
      </c>
      <c r="D444" s="12">
        <v>3341.1</v>
      </c>
      <c r="E444" s="4">
        <v>7</v>
      </c>
      <c r="F444" s="12">
        <f>Table7[[#This Row],[Unit Price (₹)]]*Table7[[#This Row],[Quantity]]</f>
        <v>23387.7</v>
      </c>
      <c r="G444" t="str">
        <f>VLOOKUP(Table7[[#This Row],[Customer Name]],Table6[#All],2,0)</f>
        <v>Madhya Pradesh</v>
      </c>
      <c r="H444" t="str">
        <f>VLOOKUP(Table7[[#This Row],[Customer Name]],Table6[#All],3,0)</f>
        <v>Central</v>
      </c>
      <c r="I444" t="str">
        <f>TEXT(Table7[[#This Row],[Date]],"mmm")</f>
        <v>Jul</v>
      </c>
      <c r="J444">
        <f>WEEKNUM(Table7[[#This Row],[Date]])</f>
        <v>27</v>
      </c>
    </row>
    <row r="445" spans="1:10" x14ac:dyDescent="0.25">
      <c r="A445" s="8">
        <v>45111</v>
      </c>
      <c r="B445" s="9" t="s">
        <v>74</v>
      </c>
      <c r="C445" s="10" t="s">
        <v>115</v>
      </c>
      <c r="D445" s="12">
        <v>1217.1600000000001</v>
      </c>
      <c r="E445" s="4">
        <v>7</v>
      </c>
      <c r="F445" s="12">
        <f>Table7[[#This Row],[Unit Price (₹)]]*Table7[[#This Row],[Quantity]]</f>
        <v>8520.1200000000008</v>
      </c>
      <c r="G445" t="str">
        <f>VLOOKUP(Table7[[#This Row],[Customer Name]],Table6[#All],2,0)</f>
        <v>Andhra Pradesh</v>
      </c>
      <c r="H445" t="str">
        <f>VLOOKUP(Table7[[#This Row],[Customer Name]],Table6[#All],3,0)</f>
        <v>South</v>
      </c>
      <c r="I445" t="str">
        <f>TEXT(Table7[[#This Row],[Date]],"mmm")</f>
        <v>Jul</v>
      </c>
      <c r="J445">
        <f>WEEKNUM(Table7[[#This Row],[Date]])</f>
        <v>27</v>
      </c>
    </row>
    <row r="446" spans="1:10" x14ac:dyDescent="0.25">
      <c r="A446" s="8">
        <v>45112</v>
      </c>
      <c r="B446" s="9" t="s">
        <v>68</v>
      </c>
      <c r="C446" s="10" t="s">
        <v>1</v>
      </c>
      <c r="D446" s="12">
        <v>9996</v>
      </c>
      <c r="E446" s="4">
        <v>8</v>
      </c>
      <c r="F446" s="12">
        <f>Table7[[#This Row],[Unit Price (₹)]]*Table7[[#This Row],[Quantity]]</f>
        <v>79968</v>
      </c>
      <c r="G446" t="str">
        <f>VLOOKUP(Table7[[#This Row],[Customer Name]],Table6[#All],2,0)</f>
        <v>Andhra Pradesh</v>
      </c>
      <c r="H446" t="str">
        <f>VLOOKUP(Table7[[#This Row],[Customer Name]],Table6[#All],3,0)</f>
        <v>South</v>
      </c>
      <c r="I446" t="str">
        <f>TEXT(Table7[[#This Row],[Date]],"mmm")</f>
        <v>Jul</v>
      </c>
      <c r="J446">
        <f>WEEKNUM(Table7[[#This Row],[Date]])</f>
        <v>27</v>
      </c>
    </row>
    <row r="447" spans="1:10" x14ac:dyDescent="0.25">
      <c r="A447" s="8">
        <v>45112</v>
      </c>
      <c r="B447" s="9" t="s">
        <v>70</v>
      </c>
      <c r="C447" s="10" t="s">
        <v>89</v>
      </c>
      <c r="D447" s="12">
        <v>1100.4000000000001</v>
      </c>
      <c r="E447" s="4">
        <v>8</v>
      </c>
      <c r="F447" s="12">
        <f>Table7[[#This Row],[Unit Price (₹)]]*Table7[[#This Row],[Quantity]]</f>
        <v>8803.2000000000007</v>
      </c>
      <c r="G447" t="str">
        <f>VLOOKUP(Table7[[#This Row],[Customer Name]],Table6[#All],2,0)</f>
        <v>Kerala</v>
      </c>
      <c r="H447" t="str">
        <f>VLOOKUP(Table7[[#This Row],[Customer Name]],Table6[#All],3,0)</f>
        <v>South</v>
      </c>
      <c r="I447" t="str">
        <f>TEXT(Table7[[#This Row],[Date]],"mmm")</f>
        <v>Jul</v>
      </c>
      <c r="J447">
        <f>WEEKNUM(Table7[[#This Row],[Date]])</f>
        <v>27</v>
      </c>
    </row>
    <row r="448" spans="1:10" x14ac:dyDescent="0.25">
      <c r="A448" s="8">
        <v>45112</v>
      </c>
      <c r="B448" s="9" t="s">
        <v>53</v>
      </c>
      <c r="C448" s="10" t="s">
        <v>100</v>
      </c>
      <c r="D448" s="12">
        <v>934.11</v>
      </c>
      <c r="E448" s="4">
        <v>7</v>
      </c>
      <c r="F448" s="12">
        <f>Table7[[#This Row],[Unit Price (₹)]]*Table7[[#This Row],[Quantity]]</f>
        <v>6538.77</v>
      </c>
      <c r="G448" t="str">
        <f>VLOOKUP(Table7[[#This Row],[Customer Name]],Table6[#All],2,0)</f>
        <v>Gujarat</v>
      </c>
      <c r="H448" t="str">
        <f>VLOOKUP(Table7[[#This Row],[Customer Name]],Table6[#All],3,0)</f>
        <v>West</v>
      </c>
      <c r="I448" t="str">
        <f>TEXT(Table7[[#This Row],[Date]],"mmm")</f>
        <v>Jul</v>
      </c>
      <c r="J448">
        <f>WEEKNUM(Table7[[#This Row],[Date]])</f>
        <v>27</v>
      </c>
    </row>
    <row r="449" spans="1:10" x14ac:dyDescent="0.25">
      <c r="A449" s="8">
        <v>45113</v>
      </c>
      <c r="B449" s="9" t="s">
        <v>53</v>
      </c>
      <c r="C449" s="10" t="s">
        <v>87</v>
      </c>
      <c r="D449" s="12">
        <v>1098.72</v>
      </c>
      <c r="E449" s="4">
        <v>11</v>
      </c>
      <c r="F449" s="12">
        <f>Table7[[#This Row],[Unit Price (₹)]]*Table7[[#This Row],[Quantity]]</f>
        <v>12085.92</v>
      </c>
      <c r="G449" t="str">
        <f>VLOOKUP(Table7[[#This Row],[Customer Name]],Table6[#All],2,0)</f>
        <v>Gujarat</v>
      </c>
      <c r="H449" t="str">
        <f>VLOOKUP(Table7[[#This Row],[Customer Name]],Table6[#All],3,0)</f>
        <v>West</v>
      </c>
      <c r="I449" t="str">
        <f>TEXT(Table7[[#This Row],[Date]],"mmm")</f>
        <v>Jul</v>
      </c>
      <c r="J449">
        <f>WEEKNUM(Table7[[#This Row],[Date]])</f>
        <v>27</v>
      </c>
    </row>
    <row r="450" spans="1:10" x14ac:dyDescent="0.25">
      <c r="A450" s="8">
        <v>45113</v>
      </c>
      <c r="B450" s="9" t="s">
        <v>23</v>
      </c>
      <c r="C450" s="10" t="s">
        <v>115</v>
      </c>
      <c r="D450" s="12">
        <v>1217.1600000000001</v>
      </c>
      <c r="E450" s="4">
        <v>15</v>
      </c>
      <c r="F450" s="12">
        <f>Table7[[#This Row],[Unit Price (₹)]]*Table7[[#This Row],[Quantity]]</f>
        <v>18257.400000000001</v>
      </c>
      <c r="G450" t="str">
        <f>VLOOKUP(Table7[[#This Row],[Customer Name]],Table6[#All],2,0)</f>
        <v>Telangana</v>
      </c>
      <c r="H450" t="str">
        <f>VLOOKUP(Table7[[#This Row],[Customer Name]],Table6[#All],3,0)</f>
        <v>South</v>
      </c>
      <c r="I450" t="str">
        <f>TEXT(Table7[[#This Row],[Date]],"mmm")</f>
        <v>Jul</v>
      </c>
      <c r="J450">
        <f>WEEKNUM(Table7[[#This Row],[Date]])</f>
        <v>27</v>
      </c>
    </row>
    <row r="451" spans="1:10" x14ac:dyDescent="0.25">
      <c r="A451" s="8">
        <v>45113</v>
      </c>
      <c r="B451" s="9" t="s">
        <v>70</v>
      </c>
      <c r="C451" s="10" t="s">
        <v>115</v>
      </c>
      <c r="D451" s="12">
        <v>1217.1600000000001</v>
      </c>
      <c r="E451" s="4">
        <v>2</v>
      </c>
      <c r="F451" s="12">
        <f>Table7[[#This Row],[Unit Price (₹)]]*Table7[[#This Row],[Quantity]]</f>
        <v>2434.3200000000002</v>
      </c>
      <c r="G451" t="str">
        <f>VLOOKUP(Table7[[#This Row],[Customer Name]],Table6[#All],2,0)</f>
        <v>Kerala</v>
      </c>
      <c r="H451" t="str">
        <f>VLOOKUP(Table7[[#This Row],[Customer Name]],Table6[#All],3,0)</f>
        <v>South</v>
      </c>
      <c r="I451" t="str">
        <f>TEXT(Table7[[#This Row],[Date]],"mmm")</f>
        <v>Jul</v>
      </c>
      <c r="J451">
        <f>WEEKNUM(Table7[[#This Row],[Date]])</f>
        <v>27</v>
      </c>
    </row>
    <row r="452" spans="1:10" x14ac:dyDescent="0.25">
      <c r="A452" s="8">
        <v>45115</v>
      </c>
      <c r="B452" s="9" t="s">
        <v>82</v>
      </c>
      <c r="C452" s="10" t="s">
        <v>92</v>
      </c>
      <c r="D452" s="12">
        <v>3418.8</v>
      </c>
      <c r="E452" s="4">
        <v>10</v>
      </c>
      <c r="F452" s="12">
        <f>Table7[[#This Row],[Unit Price (₹)]]*Table7[[#This Row],[Quantity]]</f>
        <v>34188</v>
      </c>
      <c r="G452" t="str">
        <f>VLOOKUP(Table7[[#This Row],[Customer Name]],Table6[#All],2,0)</f>
        <v>Karnataka</v>
      </c>
      <c r="H452" t="str">
        <f>VLOOKUP(Table7[[#This Row],[Customer Name]],Table6[#All],3,0)</f>
        <v>South</v>
      </c>
      <c r="I452" t="str">
        <f>TEXT(Table7[[#This Row],[Date]],"mmm")</f>
        <v>Jul</v>
      </c>
      <c r="J452">
        <f>WEEKNUM(Table7[[#This Row],[Date]])</f>
        <v>27</v>
      </c>
    </row>
    <row r="453" spans="1:10" x14ac:dyDescent="0.25">
      <c r="A453" s="8">
        <v>45115</v>
      </c>
      <c r="B453" s="9" t="s">
        <v>78</v>
      </c>
      <c r="C453" s="10" t="s">
        <v>116</v>
      </c>
      <c r="D453" s="12">
        <v>3444.7</v>
      </c>
      <c r="E453" s="4">
        <v>2</v>
      </c>
      <c r="F453" s="12">
        <f>Table7[[#This Row],[Unit Price (₹)]]*Table7[[#This Row],[Quantity]]</f>
        <v>6889.4</v>
      </c>
      <c r="G453" t="str">
        <f>VLOOKUP(Table7[[#This Row],[Customer Name]],Table6[#All],2,0)</f>
        <v>Madhya Pradesh</v>
      </c>
      <c r="H453" t="str">
        <f>VLOOKUP(Table7[[#This Row],[Customer Name]],Table6[#All],3,0)</f>
        <v>Central</v>
      </c>
      <c r="I453" t="str">
        <f>TEXT(Table7[[#This Row],[Date]],"mmm")</f>
        <v>Jul</v>
      </c>
      <c r="J453">
        <f>WEEKNUM(Table7[[#This Row],[Date]])</f>
        <v>27</v>
      </c>
    </row>
    <row r="454" spans="1:10" x14ac:dyDescent="0.25">
      <c r="A454" s="8">
        <v>45116</v>
      </c>
      <c r="B454" s="9" t="s">
        <v>23</v>
      </c>
      <c r="C454" s="10" t="s">
        <v>112</v>
      </c>
      <c r="D454" s="12">
        <v>5985</v>
      </c>
      <c r="E454" s="4">
        <v>11</v>
      </c>
      <c r="F454" s="12">
        <f>Table7[[#This Row],[Unit Price (₹)]]*Table7[[#This Row],[Quantity]]</f>
        <v>65835</v>
      </c>
      <c r="G454" t="str">
        <f>VLOOKUP(Table7[[#This Row],[Customer Name]],Table6[#All],2,0)</f>
        <v>Telangana</v>
      </c>
      <c r="H454" t="str">
        <f>VLOOKUP(Table7[[#This Row],[Customer Name]],Table6[#All],3,0)</f>
        <v>South</v>
      </c>
      <c r="I454" t="str">
        <f>TEXT(Table7[[#This Row],[Date]],"mmm")</f>
        <v>Jul</v>
      </c>
      <c r="J454">
        <f>WEEKNUM(Table7[[#This Row],[Date]])</f>
        <v>28</v>
      </c>
    </row>
    <row r="455" spans="1:10" x14ac:dyDescent="0.25">
      <c r="A455" s="8">
        <v>45117</v>
      </c>
      <c r="B455" s="9" t="s">
        <v>84</v>
      </c>
      <c r="C455" s="10" t="s">
        <v>4</v>
      </c>
      <c r="D455" s="12">
        <v>11499</v>
      </c>
      <c r="E455" s="4">
        <v>15</v>
      </c>
      <c r="F455" s="12">
        <f>Table7[[#This Row],[Unit Price (₹)]]*Table7[[#This Row],[Quantity]]</f>
        <v>172485</v>
      </c>
      <c r="G455" t="str">
        <f>VLOOKUP(Table7[[#This Row],[Customer Name]],Table6[#All],2,0)</f>
        <v>Andhra Pradesh</v>
      </c>
      <c r="H455" t="str">
        <f>VLOOKUP(Table7[[#This Row],[Customer Name]],Table6[#All],3,0)</f>
        <v>South</v>
      </c>
      <c r="I455" t="str">
        <f>TEXT(Table7[[#This Row],[Date]],"mmm")</f>
        <v>Jul</v>
      </c>
      <c r="J455">
        <f>WEEKNUM(Table7[[#This Row],[Date]])</f>
        <v>28</v>
      </c>
    </row>
    <row r="456" spans="1:10" x14ac:dyDescent="0.25">
      <c r="A456" s="8">
        <v>45117</v>
      </c>
      <c r="B456" s="9" t="s">
        <v>78</v>
      </c>
      <c r="C456" s="10" t="s">
        <v>97</v>
      </c>
      <c r="D456" s="12">
        <v>822.36</v>
      </c>
      <c r="E456" s="4">
        <v>12</v>
      </c>
      <c r="F456" s="12">
        <f>Table7[[#This Row],[Unit Price (₹)]]*Table7[[#This Row],[Quantity]]</f>
        <v>9868.32</v>
      </c>
      <c r="G456" t="str">
        <f>VLOOKUP(Table7[[#This Row],[Customer Name]],Table6[#All],2,0)</f>
        <v>Madhya Pradesh</v>
      </c>
      <c r="H456" t="str">
        <f>VLOOKUP(Table7[[#This Row],[Customer Name]],Table6[#All],3,0)</f>
        <v>Central</v>
      </c>
      <c r="I456" t="str">
        <f>TEXT(Table7[[#This Row],[Date]],"mmm")</f>
        <v>Jul</v>
      </c>
      <c r="J456">
        <f>WEEKNUM(Table7[[#This Row],[Date]])</f>
        <v>28</v>
      </c>
    </row>
    <row r="457" spans="1:10" x14ac:dyDescent="0.25">
      <c r="A457" s="8">
        <v>45117</v>
      </c>
      <c r="B457" s="9" t="s">
        <v>82</v>
      </c>
      <c r="C457" s="10" t="s">
        <v>103</v>
      </c>
      <c r="D457" s="12">
        <v>934.1</v>
      </c>
      <c r="E457" s="4">
        <v>6</v>
      </c>
      <c r="F457" s="12">
        <f>Table7[[#This Row],[Unit Price (₹)]]*Table7[[#This Row],[Quantity]]</f>
        <v>5604.6</v>
      </c>
      <c r="G457" t="str">
        <f>VLOOKUP(Table7[[#This Row],[Customer Name]],Table6[#All],2,0)</f>
        <v>Karnataka</v>
      </c>
      <c r="H457" t="str">
        <f>VLOOKUP(Table7[[#This Row],[Customer Name]],Table6[#All],3,0)</f>
        <v>South</v>
      </c>
      <c r="I457" t="str">
        <f>TEXT(Table7[[#This Row],[Date]],"mmm")</f>
        <v>Jul</v>
      </c>
      <c r="J457">
        <f>WEEKNUM(Table7[[#This Row],[Date]])</f>
        <v>28</v>
      </c>
    </row>
    <row r="458" spans="1:10" x14ac:dyDescent="0.25">
      <c r="A458" s="8">
        <v>45118</v>
      </c>
      <c r="B458" s="9" t="s">
        <v>77</v>
      </c>
      <c r="C458" s="10" t="s">
        <v>118</v>
      </c>
      <c r="D458" s="12">
        <v>550.20000000000005</v>
      </c>
      <c r="E458" s="4">
        <v>4</v>
      </c>
      <c r="F458" s="12">
        <f>Table7[[#This Row],[Unit Price (₹)]]*Table7[[#This Row],[Quantity]]</f>
        <v>2200.8000000000002</v>
      </c>
      <c r="G458" t="str">
        <f>VLOOKUP(Table7[[#This Row],[Customer Name]],Table6[#All],2,0)</f>
        <v>Kerala</v>
      </c>
      <c r="H458" t="str">
        <f>VLOOKUP(Table7[[#This Row],[Customer Name]],Table6[#All],3,0)</f>
        <v>South</v>
      </c>
      <c r="I458" t="str">
        <f>TEXT(Table7[[#This Row],[Date]],"mmm")</f>
        <v>Jul</v>
      </c>
      <c r="J458">
        <f>WEEKNUM(Table7[[#This Row],[Date]])</f>
        <v>28</v>
      </c>
    </row>
    <row r="459" spans="1:10" x14ac:dyDescent="0.25">
      <c r="A459" s="8">
        <v>45119</v>
      </c>
      <c r="B459" s="9" t="s">
        <v>64</v>
      </c>
      <c r="C459" s="10" t="s">
        <v>114</v>
      </c>
      <c r="D459" s="12">
        <v>2044</v>
      </c>
      <c r="E459" s="4">
        <v>12</v>
      </c>
      <c r="F459" s="12">
        <f>Table7[[#This Row],[Unit Price (₹)]]*Table7[[#This Row],[Quantity]]</f>
        <v>24528</v>
      </c>
      <c r="G459" t="str">
        <f>VLOOKUP(Table7[[#This Row],[Customer Name]],Table6[#All],2,0)</f>
        <v>Tamil Nadu</v>
      </c>
      <c r="H459" t="str">
        <f>VLOOKUP(Table7[[#This Row],[Customer Name]],Table6[#All],3,0)</f>
        <v>South</v>
      </c>
      <c r="I459" t="str">
        <f>TEXT(Table7[[#This Row],[Date]],"mmm")</f>
        <v>Jul</v>
      </c>
      <c r="J459">
        <f>WEEKNUM(Table7[[#This Row],[Date]])</f>
        <v>28</v>
      </c>
    </row>
    <row r="460" spans="1:10" x14ac:dyDescent="0.25">
      <c r="A460" s="8">
        <v>45119</v>
      </c>
      <c r="B460" s="9" t="s">
        <v>70</v>
      </c>
      <c r="C460" s="10" t="s">
        <v>117</v>
      </c>
      <c r="D460" s="12">
        <v>927.85</v>
      </c>
      <c r="E460" s="4">
        <v>4</v>
      </c>
      <c r="F460" s="12">
        <f>Table7[[#This Row],[Unit Price (₹)]]*Table7[[#This Row],[Quantity]]</f>
        <v>3711.4</v>
      </c>
      <c r="G460" t="str">
        <f>VLOOKUP(Table7[[#This Row],[Customer Name]],Table6[#All],2,0)</f>
        <v>Kerala</v>
      </c>
      <c r="H460" t="str">
        <f>VLOOKUP(Table7[[#This Row],[Customer Name]],Table6[#All],3,0)</f>
        <v>South</v>
      </c>
      <c r="I460" t="str">
        <f>TEXT(Table7[[#This Row],[Date]],"mmm")</f>
        <v>Jul</v>
      </c>
      <c r="J460">
        <f>WEEKNUM(Table7[[#This Row],[Date]])</f>
        <v>28</v>
      </c>
    </row>
    <row r="461" spans="1:10" x14ac:dyDescent="0.25">
      <c r="A461" s="8">
        <v>45120</v>
      </c>
      <c r="B461" s="9" t="s">
        <v>65</v>
      </c>
      <c r="C461" s="10" t="s">
        <v>7</v>
      </c>
      <c r="D461" s="12">
        <v>14700</v>
      </c>
      <c r="E461" s="4">
        <v>1</v>
      </c>
      <c r="F461" s="12">
        <f>Table7[[#This Row],[Unit Price (₹)]]*Table7[[#This Row],[Quantity]]</f>
        <v>14700</v>
      </c>
      <c r="G461" t="str">
        <f>VLOOKUP(Table7[[#This Row],[Customer Name]],Table6[#All],2,0)</f>
        <v>Tamil Nadu</v>
      </c>
      <c r="H461" t="str">
        <f>VLOOKUP(Table7[[#This Row],[Customer Name]],Table6[#All],3,0)</f>
        <v>South</v>
      </c>
      <c r="I461" t="str">
        <f>TEXT(Table7[[#This Row],[Date]],"mmm")</f>
        <v>Jul</v>
      </c>
      <c r="J461">
        <f>WEEKNUM(Table7[[#This Row],[Date]])</f>
        <v>28</v>
      </c>
    </row>
    <row r="462" spans="1:10" x14ac:dyDescent="0.25">
      <c r="A462" s="8">
        <v>45120</v>
      </c>
      <c r="B462" s="9" t="s">
        <v>50</v>
      </c>
      <c r="C462" s="10" t="s">
        <v>9</v>
      </c>
      <c r="D462" s="12">
        <v>10462.200000000001</v>
      </c>
      <c r="E462" s="4">
        <v>5</v>
      </c>
      <c r="F462" s="12">
        <f>Table7[[#This Row],[Unit Price (₹)]]*Table7[[#This Row],[Quantity]]</f>
        <v>52311</v>
      </c>
      <c r="G462" t="str">
        <f>VLOOKUP(Table7[[#This Row],[Customer Name]],Table6[#All],2,0)</f>
        <v>Maharashtra</v>
      </c>
      <c r="H462" t="str">
        <f>VLOOKUP(Table7[[#This Row],[Customer Name]],Table6[#All],3,0)</f>
        <v>West</v>
      </c>
      <c r="I462" t="str">
        <f>TEXT(Table7[[#This Row],[Date]],"mmm")</f>
        <v>Jul</v>
      </c>
      <c r="J462">
        <f>WEEKNUM(Table7[[#This Row],[Date]])</f>
        <v>28</v>
      </c>
    </row>
    <row r="463" spans="1:10" x14ac:dyDescent="0.25">
      <c r="A463" s="8">
        <v>45120</v>
      </c>
      <c r="B463" s="9" t="s">
        <v>68</v>
      </c>
      <c r="C463" s="10" t="s">
        <v>100</v>
      </c>
      <c r="D463" s="12">
        <v>934.11</v>
      </c>
      <c r="E463" s="4">
        <v>7</v>
      </c>
      <c r="F463" s="12">
        <f>Table7[[#This Row],[Unit Price (₹)]]*Table7[[#This Row],[Quantity]]</f>
        <v>6538.77</v>
      </c>
      <c r="G463" t="str">
        <f>VLOOKUP(Table7[[#This Row],[Customer Name]],Table6[#All],2,0)</f>
        <v>Andhra Pradesh</v>
      </c>
      <c r="H463" t="str">
        <f>VLOOKUP(Table7[[#This Row],[Customer Name]],Table6[#All],3,0)</f>
        <v>South</v>
      </c>
      <c r="I463" t="str">
        <f>TEXT(Table7[[#This Row],[Date]],"mmm")</f>
        <v>Jul</v>
      </c>
      <c r="J463">
        <f>WEEKNUM(Table7[[#This Row],[Date]])</f>
        <v>28</v>
      </c>
    </row>
    <row r="464" spans="1:10" x14ac:dyDescent="0.25">
      <c r="A464" s="8">
        <v>45121</v>
      </c>
      <c r="B464" s="9" t="s">
        <v>68</v>
      </c>
      <c r="C464" s="10" t="s">
        <v>94</v>
      </c>
      <c r="D464" s="12">
        <v>6591.9</v>
      </c>
      <c r="E464" s="4">
        <v>13</v>
      </c>
      <c r="F464" s="12">
        <f>Table7[[#This Row],[Unit Price (₹)]]*Table7[[#This Row],[Quantity]]</f>
        <v>85694.7</v>
      </c>
      <c r="G464" t="str">
        <f>VLOOKUP(Table7[[#This Row],[Customer Name]],Table6[#All],2,0)</f>
        <v>Andhra Pradesh</v>
      </c>
      <c r="H464" t="str">
        <f>VLOOKUP(Table7[[#This Row],[Customer Name]],Table6[#All],3,0)</f>
        <v>South</v>
      </c>
      <c r="I464" t="str">
        <f>TEXT(Table7[[#This Row],[Date]],"mmm")</f>
        <v>Jul</v>
      </c>
      <c r="J464">
        <f>WEEKNUM(Table7[[#This Row],[Date]])</f>
        <v>28</v>
      </c>
    </row>
    <row r="465" spans="1:10" x14ac:dyDescent="0.25">
      <c r="A465" s="8">
        <v>45121</v>
      </c>
      <c r="B465" s="9" t="s">
        <v>80</v>
      </c>
      <c r="C465" s="10" t="s">
        <v>90</v>
      </c>
      <c r="D465" s="12">
        <v>837.9</v>
      </c>
      <c r="E465" s="4">
        <v>9</v>
      </c>
      <c r="F465" s="12">
        <f>Table7[[#This Row],[Unit Price (₹)]]*Table7[[#This Row],[Quantity]]</f>
        <v>7541.0999999999995</v>
      </c>
      <c r="G465" t="str">
        <f>VLOOKUP(Table7[[#This Row],[Customer Name]],Table6[#All],2,0)</f>
        <v>Kerala</v>
      </c>
      <c r="H465" t="str">
        <f>VLOOKUP(Table7[[#This Row],[Customer Name]],Table6[#All],3,0)</f>
        <v>South</v>
      </c>
      <c r="I465" t="str">
        <f>TEXT(Table7[[#This Row],[Date]],"mmm")</f>
        <v>Jul</v>
      </c>
      <c r="J465">
        <f>WEEKNUM(Table7[[#This Row],[Date]])</f>
        <v>28</v>
      </c>
    </row>
    <row r="466" spans="1:10" x14ac:dyDescent="0.25">
      <c r="A466" s="8">
        <v>45122</v>
      </c>
      <c r="B466" s="9" t="s">
        <v>77</v>
      </c>
      <c r="C466" s="10" t="s">
        <v>92</v>
      </c>
      <c r="D466" s="12">
        <v>3418.8</v>
      </c>
      <c r="E466" s="4">
        <v>2</v>
      </c>
      <c r="F466" s="12">
        <f>Table7[[#This Row],[Unit Price (₹)]]*Table7[[#This Row],[Quantity]]</f>
        <v>6837.6</v>
      </c>
      <c r="G466" t="str">
        <f>VLOOKUP(Table7[[#This Row],[Customer Name]],Table6[#All],2,0)</f>
        <v>Kerala</v>
      </c>
      <c r="H466" t="str">
        <f>VLOOKUP(Table7[[#This Row],[Customer Name]],Table6[#All],3,0)</f>
        <v>South</v>
      </c>
      <c r="I466" t="str">
        <f>TEXT(Table7[[#This Row],[Date]],"mmm")</f>
        <v>Jul</v>
      </c>
      <c r="J466">
        <f>WEEKNUM(Table7[[#This Row],[Date]])</f>
        <v>28</v>
      </c>
    </row>
    <row r="467" spans="1:10" x14ac:dyDescent="0.25">
      <c r="A467" s="8">
        <v>45122</v>
      </c>
      <c r="B467" s="9" t="s">
        <v>23</v>
      </c>
      <c r="C467" s="10" t="s">
        <v>93</v>
      </c>
      <c r="D467" s="12">
        <v>581.55999999999995</v>
      </c>
      <c r="E467" s="4">
        <v>18</v>
      </c>
      <c r="F467" s="12">
        <f>Table7[[#This Row],[Unit Price (₹)]]*Table7[[#This Row],[Quantity]]</f>
        <v>10468.079999999998</v>
      </c>
      <c r="G467" t="str">
        <f>VLOOKUP(Table7[[#This Row],[Customer Name]],Table6[#All],2,0)</f>
        <v>Telangana</v>
      </c>
      <c r="H467" t="str">
        <f>VLOOKUP(Table7[[#This Row],[Customer Name]],Table6[#All],3,0)</f>
        <v>South</v>
      </c>
      <c r="I467" t="str">
        <f>TEXT(Table7[[#This Row],[Date]],"mmm")</f>
        <v>Jul</v>
      </c>
      <c r="J467">
        <f>WEEKNUM(Table7[[#This Row],[Date]])</f>
        <v>28</v>
      </c>
    </row>
    <row r="468" spans="1:10" x14ac:dyDescent="0.25">
      <c r="A468" s="8">
        <v>45123</v>
      </c>
      <c r="B468" s="9" t="s">
        <v>83</v>
      </c>
      <c r="C468" s="10" t="s">
        <v>108</v>
      </c>
      <c r="D468" s="12">
        <v>1046.22</v>
      </c>
      <c r="E468" s="4">
        <v>8</v>
      </c>
      <c r="F468" s="12">
        <f>Table7[[#This Row],[Unit Price (₹)]]*Table7[[#This Row],[Quantity]]</f>
        <v>8369.76</v>
      </c>
      <c r="G468" t="str">
        <f>VLOOKUP(Table7[[#This Row],[Customer Name]],Table6[#All],2,0)</f>
        <v>Maharashtra</v>
      </c>
      <c r="H468" t="str">
        <f>VLOOKUP(Table7[[#This Row],[Customer Name]],Table6[#All],3,0)</f>
        <v>West</v>
      </c>
      <c r="I468" t="str">
        <f>TEXT(Table7[[#This Row],[Date]],"mmm")</f>
        <v>Jul</v>
      </c>
      <c r="J468">
        <f>WEEKNUM(Table7[[#This Row],[Date]])</f>
        <v>29</v>
      </c>
    </row>
    <row r="469" spans="1:10" x14ac:dyDescent="0.25">
      <c r="A469" s="8">
        <v>45123</v>
      </c>
      <c r="B469" s="9" t="s">
        <v>69</v>
      </c>
      <c r="C469" s="10" t="s">
        <v>101</v>
      </c>
      <c r="D469" s="12">
        <v>729.12</v>
      </c>
      <c r="E469" s="4">
        <v>35</v>
      </c>
      <c r="F469" s="12">
        <f>Table7[[#This Row],[Unit Price (₹)]]*Table7[[#This Row],[Quantity]]</f>
        <v>25519.200000000001</v>
      </c>
      <c r="G469" t="str">
        <f>VLOOKUP(Table7[[#This Row],[Customer Name]],Table6[#All],2,0)</f>
        <v>Kerala</v>
      </c>
      <c r="H469" t="str">
        <f>VLOOKUP(Table7[[#This Row],[Customer Name]],Table6[#All],3,0)</f>
        <v>South</v>
      </c>
      <c r="I469" t="str">
        <f>TEXT(Table7[[#This Row],[Date]],"mmm")</f>
        <v>Jul</v>
      </c>
      <c r="J469">
        <f>WEEKNUM(Table7[[#This Row],[Date]])</f>
        <v>29</v>
      </c>
    </row>
    <row r="470" spans="1:10" x14ac:dyDescent="0.25">
      <c r="A470" s="8">
        <v>45123</v>
      </c>
      <c r="B470" s="9" t="s">
        <v>64</v>
      </c>
      <c r="C470" s="10" t="s">
        <v>97</v>
      </c>
      <c r="D470" s="12">
        <v>822.36</v>
      </c>
      <c r="E470" s="4">
        <v>33</v>
      </c>
      <c r="F470" s="12">
        <f>Table7[[#This Row],[Unit Price (₹)]]*Table7[[#This Row],[Quantity]]</f>
        <v>27137.88</v>
      </c>
      <c r="G470" t="str">
        <f>VLOOKUP(Table7[[#This Row],[Customer Name]],Table6[#All],2,0)</f>
        <v>Tamil Nadu</v>
      </c>
      <c r="H470" t="str">
        <f>VLOOKUP(Table7[[#This Row],[Customer Name]],Table6[#All],3,0)</f>
        <v>South</v>
      </c>
      <c r="I470" t="str">
        <f>TEXT(Table7[[#This Row],[Date]],"mmm")</f>
        <v>Jul</v>
      </c>
      <c r="J470">
        <f>WEEKNUM(Table7[[#This Row],[Date]])</f>
        <v>29</v>
      </c>
    </row>
    <row r="471" spans="1:10" x14ac:dyDescent="0.25">
      <c r="A471" s="8">
        <v>45124</v>
      </c>
      <c r="B471" s="9" t="s">
        <v>72</v>
      </c>
      <c r="C471" s="10" t="s">
        <v>0</v>
      </c>
      <c r="D471" s="12">
        <v>7271.6</v>
      </c>
      <c r="E471" s="4">
        <v>38</v>
      </c>
      <c r="F471" s="12">
        <f>Table7[[#This Row],[Unit Price (₹)]]*Table7[[#This Row],[Quantity]]</f>
        <v>276320.8</v>
      </c>
      <c r="G471" t="str">
        <f>VLOOKUP(Table7[[#This Row],[Customer Name]],Table6[#All],2,0)</f>
        <v>Telangana</v>
      </c>
      <c r="H471" t="str">
        <f>VLOOKUP(Table7[[#This Row],[Customer Name]],Table6[#All],3,0)</f>
        <v>South</v>
      </c>
      <c r="I471" t="str">
        <f>TEXT(Table7[[#This Row],[Date]],"mmm")</f>
        <v>Jul</v>
      </c>
      <c r="J471">
        <f>WEEKNUM(Table7[[#This Row],[Date]])</f>
        <v>29</v>
      </c>
    </row>
    <row r="472" spans="1:10" x14ac:dyDescent="0.25">
      <c r="A472" s="8">
        <v>45124</v>
      </c>
      <c r="B472" s="9" t="s">
        <v>23</v>
      </c>
      <c r="C472" s="10" t="s">
        <v>9</v>
      </c>
      <c r="D472" s="12">
        <v>10462.200000000001</v>
      </c>
      <c r="E472" s="4">
        <v>18</v>
      </c>
      <c r="F472" s="12">
        <f>Table7[[#This Row],[Unit Price (₹)]]*Table7[[#This Row],[Quantity]]</f>
        <v>188319.6</v>
      </c>
      <c r="G472" t="str">
        <f>VLOOKUP(Table7[[#This Row],[Customer Name]],Table6[#All],2,0)</f>
        <v>Telangana</v>
      </c>
      <c r="H472" t="str">
        <f>VLOOKUP(Table7[[#This Row],[Customer Name]],Table6[#All],3,0)</f>
        <v>South</v>
      </c>
      <c r="I472" t="str">
        <f>TEXT(Table7[[#This Row],[Date]],"mmm")</f>
        <v>Jul</v>
      </c>
      <c r="J472">
        <f>WEEKNUM(Table7[[#This Row],[Date]])</f>
        <v>29</v>
      </c>
    </row>
    <row r="473" spans="1:10" x14ac:dyDescent="0.25">
      <c r="A473" s="8">
        <v>45124</v>
      </c>
      <c r="B473" s="9" t="s">
        <v>81</v>
      </c>
      <c r="C473" s="10" t="s">
        <v>108</v>
      </c>
      <c r="D473" s="12">
        <v>1046.22</v>
      </c>
      <c r="E473" s="4">
        <v>30</v>
      </c>
      <c r="F473" s="12">
        <f>Table7[[#This Row],[Unit Price (₹)]]*Table7[[#This Row],[Quantity]]</f>
        <v>31386.600000000002</v>
      </c>
      <c r="G473" t="str">
        <f>VLOOKUP(Table7[[#This Row],[Customer Name]],Table6[#All],2,0)</f>
        <v>Karnataka</v>
      </c>
      <c r="H473" t="str">
        <f>VLOOKUP(Table7[[#This Row],[Customer Name]],Table6[#All],3,0)</f>
        <v>West</v>
      </c>
      <c r="I473" t="str">
        <f>TEXT(Table7[[#This Row],[Date]],"mmm")</f>
        <v>Jul</v>
      </c>
      <c r="J473">
        <f>WEEKNUM(Table7[[#This Row],[Date]])</f>
        <v>29</v>
      </c>
    </row>
    <row r="474" spans="1:10" x14ac:dyDescent="0.25">
      <c r="A474" s="8">
        <v>45124</v>
      </c>
      <c r="B474" s="9" t="s">
        <v>73</v>
      </c>
      <c r="C474" s="10" t="s">
        <v>115</v>
      </c>
      <c r="D474" s="12">
        <v>1217.1600000000001</v>
      </c>
      <c r="E474" s="4">
        <v>8</v>
      </c>
      <c r="F474" s="12">
        <f>Table7[[#This Row],[Unit Price (₹)]]*Table7[[#This Row],[Quantity]]</f>
        <v>9737.2800000000007</v>
      </c>
      <c r="G474" t="str">
        <f>VLOOKUP(Table7[[#This Row],[Customer Name]],Table6[#All],2,0)</f>
        <v>Maharashtra</v>
      </c>
      <c r="H474" t="str">
        <f>VLOOKUP(Table7[[#This Row],[Customer Name]],Table6[#All],3,0)</f>
        <v>West</v>
      </c>
      <c r="I474" t="str">
        <f>TEXT(Table7[[#This Row],[Date]],"mmm")</f>
        <v>Jul</v>
      </c>
      <c r="J474">
        <f>WEEKNUM(Table7[[#This Row],[Date]])</f>
        <v>29</v>
      </c>
    </row>
    <row r="475" spans="1:10" x14ac:dyDescent="0.25">
      <c r="A475" s="8">
        <v>45125</v>
      </c>
      <c r="B475" s="9" t="s">
        <v>81</v>
      </c>
      <c r="C475" s="10" t="s">
        <v>4</v>
      </c>
      <c r="D475" s="12">
        <v>11499</v>
      </c>
      <c r="E475" s="4">
        <v>12</v>
      </c>
      <c r="F475" s="12">
        <f>Table7[[#This Row],[Unit Price (₹)]]*Table7[[#This Row],[Quantity]]</f>
        <v>137988</v>
      </c>
      <c r="G475" t="str">
        <f>VLOOKUP(Table7[[#This Row],[Customer Name]],Table6[#All],2,0)</f>
        <v>Karnataka</v>
      </c>
      <c r="H475" t="str">
        <f>VLOOKUP(Table7[[#This Row],[Customer Name]],Table6[#All],3,0)</f>
        <v>West</v>
      </c>
      <c r="I475" t="str">
        <f>TEXT(Table7[[#This Row],[Date]],"mmm")</f>
        <v>Jul</v>
      </c>
      <c r="J475">
        <f>WEEKNUM(Table7[[#This Row],[Date]])</f>
        <v>29</v>
      </c>
    </row>
    <row r="476" spans="1:10" x14ac:dyDescent="0.25">
      <c r="A476" s="8">
        <v>45125</v>
      </c>
      <c r="B476" s="9" t="s">
        <v>59</v>
      </c>
      <c r="C476" s="10" t="s">
        <v>113</v>
      </c>
      <c r="D476" s="12">
        <v>1798.88</v>
      </c>
      <c r="E476" s="4">
        <v>14</v>
      </c>
      <c r="F476" s="12">
        <f>Table7[[#This Row],[Unit Price (₹)]]*Table7[[#This Row],[Quantity]]</f>
        <v>25184.32</v>
      </c>
      <c r="G476" t="str">
        <f>VLOOKUP(Table7[[#This Row],[Customer Name]],Table6[#All],2,0)</f>
        <v>Telangana</v>
      </c>
      <c r="H476" t="str">
        <f>VLOOKUP(Table7[[#This Row],[Customer Name]],Table6[#All],3,0)</f>
        <v>South</v>
      </c>
      <c r="I476" t="str">
        <f>TEXT(Table7[[#This Row],[Date]],"mmm")</f>
        <v>Jul</v>
      </c>
      <c r="J476">
        <f>WEEKNUM(Table7[[#This Row],[Date]])</f>
        <v>29</v>
      </c>
    </row>
    <row r="477" spans="1:10" x14ac:dyDescent="0.25">
      <c r="A477" s="8">
        <v>45127</v>
      </c>
      <c r="B477" s="9" t="s">
        <v>51</v>
      </c>
      <c r="C477" s="10" t="s">
        <v>91</v>
      </c>
      <c r="D477" s="12">
        <v>559.44000000000005</v>
      </c>
      <c r="E477" s="4">
        <v>11</v>
      </c>
      <c r="F477" s="12">
        <f>Table7[[#This Row],[Unit Price (₹)]]*Table7[[#This Row],[Quantity]]</f>
        <v>6153.84</v>
      </c>
      <c r="G477" t="str">
        <f>VLOOKUP(Table7[[#This Row],[Customer Name]],Table6[#All],2,0)</f>
        <v>Maharashtra</v>
      </c>
      <c r="H477" t="str">
        <f>VLOOKUP(Table7[[#This Row],[Customer Name]],Table6[#All],3,0)</f>
        <v>West</v>
      </c>
      <c r="I477" t="str">
        <f>TEXT(Table7[[#This Row],[Date]],"mmm")</f>
        <v>Jul</v>
      </c>
      <c r="J477">
        <f>WEEKNUM(Table7[[#This Row],[Date]])</f>
        <v>29</v>
      </c>
    </row>
    <row r="478" spans="1:10" x14ac:dyDescent="0.25">
      <c r="A478" s="8">
        <v>45127</v>
      </c>
      <c r="B478" s="9" t="s">
        <v>67</v>
      </c>
      <c r="C478" s="10" t="s">
        <v>106</v>
      </c>
      <c r="D478" s="12">
        <v>1134</v>
      </c>
      <c r="E478" s="4">
        <v>8</v>
      </c>
      <c r="F478" s="12">
        <f>Table7[[#This Row],[Unit Price (₹)]]*Table7[[#This Row],[Quantity]]</f>
        <v>9072</v>
      </c>
      <c r="G478" t="str">
        <f>VLOOKUP(Table7[[#This Row],[Customer Name]],Table6[#All],2,0)</f>
        <v>Madhya Pradesh</v>
      </c>
      <c r="H478" t="str">
        <f>VLOOKUP(Table7[[#This Row],[Customer Name]],Table6[#All],3,0)</f>
        <v>Central</v>
      </c>
      <c r="I478" t="str">
        <f>TEXT(Table7[[#This Row],[Date]],"mmm")</f>
        <v>Jul</v>
      </c>
      <c r="J478">
        <f>WEEKNUM(Table7[[#This Row],[Date]])</f>
        <v>29</v>
      </c>
    </row>
    <row r="479" spans="1:10" x14ac:dyDescent="0.25">
      <c r="A479" s="8">
        <v>45127</v>
      </c>
      <c r="B479" s="9" t="s">
        <v>50</v>
      </c>
      <c r="C479" s="10" t="s">
        <v>93</v>
      </c>
      <c r="D479" s="12">
        <v>581.55999999999995</v>
      </c>
      <c r="E479" s="4">
        <v>5</v>
      </c>
      <c r="F479" s="12">
        <f>Table7[[#This Row],[Unit Price (₹)]]*Table7[[#This Row],[Quantity]]</f>
        <v>2907.7999999999997</v>
      </c>
      <c r="G479" t="str">
        <f>VLOOKUP(Table7[[#This Row],[Customer Name]],Table6[#All],2,0)</f>
        <v>Maharashtra</v>
      </c>
      <c r="H479" t="str">
        <f>VLOOKUP(Table7[[#This Row],[Customer Name]],Table6[#All],3,0)</f>
        <v>West</v>
      </c>
      <c r="I479" t="str">
        <f>TEXT(Table7[[#This Row],[Date]],"mmm")</f>
        <v>Jul</v>
      </c>
      <c r="J479">
        <f>WEEKNUM(Table7[[#This Row],[Date]])</f>
        <v>29</v>
      </c>
    </row>
    <row r="480" spans="1:10" x14ac:dyDescent="0.25">
      <c r="A480" s="8">
        <v>45128</v>
      </c>
      <c r="B480" s="9" t="s">
        <v>80</v>
      </c>
      <c r="C480" s="10" t="s">
        <v>95</v>
      </c>
      <c r="D480" s="12">
        <v>1285.5999999999999</v>
      </c>
      <c r="E480" s="4">
        <v>15</v>
      </c>
      <c r="F480" s="12">
        <f>Table7[[#This Row],[Unit Price (₹)]]*Table7[[#This Row],[Quantity]]</f>
        <v>19284</v>
      </c>
      <c r="G480" t="str">
        <f>VLOOKUP(Table7[[#This Row],[Customer Name]],Table6[#All],2,0)</f>
        <v>Kerala</v>
      </c>
      <c r="H480" t="str">
        <f>VLOOKUP(Table7[[#This Row],[Customer Name]],Table6[#All],3,0)</f>
        <v>South</v>
      </c>
      <c r="I480" t="str">
        <f>TEXT(Table7[[#This Row],[Date]],"mmm")</f>
        <v>Jul</v>
      </c>
      <c r="J480">
        <f>WEEKNUM(Table7[[#This Row],[Date]])</f>
        <v>29</v>
      </c>
    </row>
    <row r="481" spans="1:10" x14ac:dyDescent="0.25">
      <c r="A481" s="8">
        <v>45129</v>
      </c>
      <c r="B481" s="9" t="s">
        <v>84</v>
      </c>
      <c r="C481" s="10" t="s">
        <v>87</v>
      </c>
      <c r="D481" s="12">
        <v>1098.72</v>
      </c>
      <c r="E481" s="4">
        <v>14</v>
      </c>
      <c r="F481" s="12">
        <f>Table7[[#This Row],[Unit Price (₹)]]*Table7[[#This Row],[Quantity]]</f>
        <v>15382.08</v>
      </c>
      <c r="G481" t="str">
        <f>VLOOKUP(Table7[[#This Row],[Customer Name]],Table6[#All],2,0)</f>
        <v>Andhra Pradesh</v>
      </c>
      <c r="H481" t="str">
        <f>VLOOKUP(Table7[[#This Row],[Customer Name]],Table6[#All],3,0)</f>
        <v>South</v>
      </c>
      <c r="I481" t="str">
        <f>TEXT(Table7[[#This Row],[Date]],"mmm")</f>
        <v>Jul</v>
      </c>
      <c r="J481">
        <f>WEEKNUM(Table7[[#This Row],[Date]])</f>
        <v>29</v>
      </c>
    </row>
    <row r="482" spans="1:10" x14ac:dyDescent="0.25">
      <c r="A482" s="8">
        <v>45129</v>
      </c>
      <c r="B482" s="9" t="s">
        <v>76</v>
      </c>
      <c r="C482" s="10" t="s">
        <v>119</v>
      </c>
      <c r="D482" s="12">
        <v>1208.4000000000001</v>
      </c>
      <c r="E482" s="4">
        <v>3</v>
      </c>
      <c r="F482" s="12">
        <f>Table7[[#This Row],[Unit Price (₹)]]*Table7[[#This Row],[Quantity]]</f>
        <v>3625.2000000000003</v>
      </c>
      <c r="G482" t="str">
        <f>VLOOKUP(Table7[[#This Row],[Customer Name]],Table6[#All],2,0)</f>
        <v>Karnataka</v>
      </c>
      <c r="H482" t="str">
        <f>VLOOKUP(Table7[[#This Row],[Customer Name]],Table6[#All],3,0)</f>
        <v>South</v>
      </c>
      <c r="I482" t="str">
        <f>TEXT(Table7[[#This Row],[Date]],"mmm")</f>
        <v>Jul</v>
      </c>
      <c r="J482">
        <f>WEEKNUM(Table7[[#This Row],[Date]])</f>
        <v>29</v>
      </c>
    </row>
    <row r="483" spans="1:10" x14ac:dyDescent="0.25">
      <c r="A483" s="8">
        <v>45129</v>
      </c>
      <c r="B483" s="9" t="s">
        <v>62</v>
      </c>
      <c r="C483" s="10" t="s">
        <v>114</v>
      </c>
      <c r="D483" s="12">
        <v>2044</v>
      </c>
      <c r="E483" s="4">
        <v>5</v>
      </c>
      <c r="F483" s="12">
        <f>Table7[[#This Row],[Unit Price (₹)]]*Table7[[#This Row],[Quantity]]</f>
        <v>10220</v>
      </c>
      <c r="G483" t="str">
        <f>VLOOKUP(Table7[[#This Row],[Customer Name]],Table6[#All],2,0)</f>
        <v>Tamil Nadu</v>
      </c>
      <c r="H483" t="str">
        <f>VLOOKUP(Table7[[#This Row],[Customer Name]],Table6[#All],3,0)</f>
        <v>South</v>
      </c>
      <c r="I483" t="str">
        <f>TEXT(Table7[[#This Row],[Date]],"mmm")</f>
        <v>Jul</v>
      </c>
      <c r="J483">
        <f>WEEKNUM(Table7[[#This Row],[Date]])</f>
        <v>29</v>
      </c>
    </row>
    <row r="484" spans="1:10" x14ac:dyDescent="0.25">
      <c r="A484" s="8">
        <v>45129</v>
      </c>
      <c r="B484" s="9" t="s">
        <v>83</v>
      </c>
      <c r="C484" s="10" t="s">
        <v>97</v>
      </c>
      <c r="D484" s="12">
        <v>822.36</v>
      </c>
      <c r="E484" s="4">
        <v>27</v>
      </c>
      <c r="F484" s="12">
        <f>Table7[[#This Row],[Unit Price (₹)]]*Table7[[#This Row],[Quantity]]</f>
        <v>22203.72</v>
      </c>
      <c r="G484" t="str">
        <f>VLOOKUP(Table7[[#This Row],[Customer Name]],Table6[#All],2,0)</f>
        <v>Maharashtra</v>
      </c>
      <c r="H484" t="str">
        <f>VLOOKUP(Table7[[#This Row],[Customer Name]],Table6[#All],3,0)</f>
        <v>West</v>
      </c>
      <c r="I484" t="str">
        <f>TEXT(Table7[[#This Row],[Date]],"mmm")</f>
        <v>Jul</v>
      </c>
      <c r="J484">
        <f>WEEKNUM(Table7[[#This Row],[Date]])</f>
        <v>29</v>
      </c>
    </row>
    <row r="485" spans="1:10" x14ac:dyDescent="0.25">
      <c r="A485" s="8">
        <v>45129</v>
      </c>
      <c r="B485" s="9" t="s">
        <v>60</v>
      </c>
      <c r="C485" s="10" t="s">
        <v>103</v>
      </c>
      <c r="D485" s="12">
        <v>934.1</v>
      </c>
      <c r="E485" s="4">
        <v>6</v>
      </c>
      <c r="F485" s="12">
        <f>Table7[[#This Row],[Unit Price (₹)]]*Table7[[#This Row],[Quantity]]</f>
        <v>5604.6</v>
      </c>
      <c r="G485" t="str">
        <f>VLOOKUP(Table7[[#This Row],[Customer Name]],Table6[#All],2,0)</f>
        <v>Karnataka</v>
      </c>
      <c r="H485" t="str">
        <f>VLOOKUP(Table7[[#This Row],[Customer Name]],Table6[#All],3,0)</f>
        <v>West</v>
      </c>
      <c r="I485" t="str">
        <f>TEXT(Table7[[#This Row],[Date]],"mmm")</f>
        <v>Jul</v>
      </c>
      <c r="J485">
        <f>WEEKNUM(Table7[[#This Row],[Date]])</f>
        <v>29</v>
      </c>
    </row>
    <row r="486" spans="1:10" x14ac:dyDescent="0.25">
      <c r="A486" s="8">
        <v>45130</v>
      </c>
      <c r="B486" s="9" t="s">
        <v>72</v>
      </c>
      <c r="C486" s="10" t="s">
        <v>116</v>
      </c>
      <c r="D486" s="12">
        <v>3444.7</v>
      </c>
      <c r="E486" s="4">
        <v>2</v>
      </c>
      <c r="F486" s="12">
        <f>Table7[[#This Row],[Unit Price (₹)]]*Table7[[#This Row],[Quantity]]</f>
        <v>6889.4</v>
      </c>
      <c r="G486" t="str">
        <f>VLOOKUP(Table7[[#This Row],[Customer Name]],Table6[#All],2,0)</f>
        <v>Telangana</v>
      </c>
      <c r="H486" t="str">
        <f>VLOOKUP(Table7[[#This Row],[Customer Name]],Table6[#All],3,0)</f>
        <v>South</v>
      </c>
      <c r="I486" t="str">
        <f>TEXT(Table7[[#This Row],[Date]],"mmm")</f>
        <v>Jul</v>
      </c>
      <c r="J486">
        <f>WEEKNUM(Table7[[#This Row],[Date]])</f>
        <v>30</v>
      </c>
    </row>
    <row r="487" spans="1:10" x14ac:dyDescent="0.25">
      <c r="A487" s="8">
        <v>45130</v>
      </c>
      <c r="B487" s="9" t="s">
        <v>73</v>
      </c>
      <c r="C487" s="10" t="s">
        <v>120</v>
      </c>
      <c r="D487" s="12">
        <v>674</v>
      </c>
      <c r="E487" s="4">
        <v>7</v>
      </c>
      <c r="F487" s="12">
        <f>Table7[[#This Row],[Unit Price (₹)]]*Table7[[#This Row],[Quantity]]</f>
        <v>4718</v>
      </c>
      <c r="G487" t="str">
        <f>VLOOKUP(Table7[[#This Row],[Customer Name]],Table6[#All],2,0)</f>
        <v>Maharashtra</v>
      </c>
      <c r="H487" t="str">
        <f>VLOOKUP(Table7[[#This Row],[Customer Name]],Table6[#All],3,0)</f>
        <v>West</v>
      </c>
      <c r="I487" t="str">
        <f>TEXT(Table7[[#This Row],[Date]],"mmm")</f>
        <v>Jul</v>
      </c>
      <c r="J487">
        <f>WEEKNUM(Table7[[#This Row],[Date]])</f>
        <v>30</v>
      </c>
    </row>
    <row r="488" spans="1:10" x14ac:dyDescent="0.25">
      <c r="A488" s="8">
        <v>45130</v>
      </c>
      <c r="B488" s="9" t="s">
        <v>85</v>
      </c>
      <c r="C488" s="10" t="s">
        <v>105</v>
      </c>
      <c r="D488" s="12">
        <v>600.32000000000005</v>
      </c>
      <c r="E488" s="4">
        <v>8</v>
      </c>
      <c r="F488" s="12">
        <f>Table7[[#This Row],[Unit Price (₹)]]*Table7[[#This Row],[Quantity]]</f>
        <v>4802.5600000000004</v>
      </c>
      <c r="G488" t="str">
        <f>VLOOKUP(Table7[[#This Row],[Customer Name]],Table6[#All],2,0)</f>
        <v>Karnataka</v>
      </c>
      <c r="H488" t="str">
        <f>VLOOKUP(Table7[[#This Row],[Customer Name]],Table6[#All],3,0)</f>
        <v>South</v>
      </c>
      <c r="I488" t="str">
        <f>TEXT(Table7[[#This Row],[Date]],"mmm")</f>
        <v>Jul</v>
      </c>
      <c r="J488">
        <f>WEEKNUM(Table7[[#This Row],[Date]])</f>
        <v>30</v>
      </c>
    </row>
    <row r="489" spans="1:10" x14ac:dyDescent="0.25">
      <c r="A489" s="8">
        <v>45130</v>
      </c>
      <c r="B489" s="9" t="s">
        <v>22</v>
      </c>
      <c r="C489" s="10" t="s">
        <v>93</v>
      </c>
      <c r="D489" s="12">
        <v>581.55999999999995</v>
      </c>
      <c r="E489" s="4">
        <v>9</v>
      </c>
      <c r="F489" s="12">
        <f>Table7[[#This Row],[Unit Price (₹)]]*Table7[[#This Row],[Quantity]]</f>
        <v>5234.0399999999991</v>
      </c>
      <c r="G489" t="str">
        <f>VLOOKUP(Table7[[#This Row],[Customer Name]],Table6[#All],2,0)</f>
        <v>Madhya Pradesh</v>
      </c>
      <c r="H489" t="str">
        <f>VLOOKUP(Table7[[#This Row],[Customer Name]],Table6[#All],3,0)</f>
        <v>Central</v>
      </c>
      <c r="I489" t="str">
        <f>TEXT(Table7[[#This Row],[Date]],"mmm")</f>
        <v>Jul</v>
      </c>
      <c r="J489">
        <f>WEEKNUM(Table7[[#This Row],[Date]])</f>
        <v>30</v>
      </c>
    </row>
    <row r="490" spans="1:10" x14ac:dyDescent="0.25">
      <c r="A490" s="8">
        <v>45131</v>
      </c>
      <c r="B490" s="9" t="s">
        <v>61</v>
      </c>
      <c r="C490" s="10" t="s">
        <v>112</v>
      </c>
      <c r="D490" s="12">
        <v>5985</v>
      </c>
      <c r="E490" s="4">
        <v>14</v>
      </c>
      <c r="F490" s="12">
        <f>Table7[[#This Row],[Unit Price (₹)]]*Table7[[#This Row],[Quantity]]</f>
        <v>83790</v>
      </c>
      <c r="G490" t="str">
        <f>VLOOKUP(Table7[[#This Row],[Customer Name]],Table6[#All],2,0)</f>
        <v>Telangana</v>
      </c>
      <c r="H490" t="str">
        <f>VLOOKUP(Table7[[#This Row],[Customer Name]],Table6[#All],3,0)</f>
        <v>South</v>
      </c>
      <c r="I490" t="str">
        <f>TEXT(Table7[[#This Row],[Date]],"mmm")</f>
        <v>Jul</v>
      </c>
      <c r="J490">
        <f>WEEKNUM(Table7[[#This Row],[Date]])</f>
        <v>30</v>
      </c>
    </row>
    <row r="491" spans="1:10" x14ac:dyDescent="0.25">
      <c r="A491" s="8">
        <v>45131</v>
      </c>
      <c r="B491" s="9" t="s">
        <v>71</v>
      </c>
      <c r="C491" s="10" t="s">
        <v>118</v>
      </c>
      <c r="D491" s="12">
        <v>550.20000000000005</v>
      </c>
      <c r="E491" s="4">
        <v>4</v>
      </c>
      <c r="F491" s="12">
        <f>Table7[[#This Row],[Unit Price (₹)]]*Table7[[#This Row],[Quantity]]</f>
        <v>2200.8000000000002</v>
      </c>
      <c r="G491" t="str">
        <f>VLOOKUP(Table7[[#This Row],[Customer Name]],Table6[#All],2,0)</f>
        <v>Madhya Pradesh</v>
      </c>
      <c r="H491" t="str">
        <f>VLOOKUP(Table7[[#This Row],[Customer Name]],Table6[#All],3,0)</f>
        <v>Central</v>
      </c>
      <c r="I491" t="str">
        <f>TEXT(Table7[[#This Row],[Date]],"mmm")</f>
        <v>Jul</v>
      </c>
      <c r="J491">
        <f>WEEKNUM(Table7[[#This Row],[Date]])</f>
        <v>30</v>
      </c>
    </row>
    <row r="492" spans="1:10" x14ac:dyDescent="0.25">
      <c r="A492" s="8">
        <v>45131</v>
      </c>
      <c r="B492" s="9" t="s">
        <v>74</v>
      </c>
      <c r="C492" s="10" t="s">
        <v>113</v>
      </c>
      <c r="D492" s="12">
        <v>1798.88</v>
      </c>
      <c r="E492" s="4">
        <v>1</v>
      </c>
      <c r="F492" s="12">
        <f>Table7[[#This Row],[Unit Price (₹)]]*Table7[[#This Row],[Quantity]]</f>
        <v>1798.88</v>
      </c>
      <c r="G492" t="str">
        <f>VLOOKUP(Table7[[#This Row],[Customer Name]],Table6[#All],2,0)</f>
        <v>Andhra Pradesh</v>
      </c>
      <c r="H492" t="str">
        <f>VLOOKUP(Table7[[#This Row],[Customer Name]],Table6[#All],3,0)</f>
        <v>South</v>
      </c>
      <c r="I492" t="str">
        <f>TEXT(Table7[[#This Row],[Date]],"mmm")</f>
        <v>Jul</v>
      </c>
      <c r="J492">
        <f>WEEKNUM(Table7[[#This Row],[Date]])</f>
        <v>30</v>
      </c>
    </row>
    <row r="493" spans="1:10" x14ac:dyDescent="0.25">
      <c r="A493" s="8">
        <v>45132</v>
      </c>
      <c r="B493" s="9" t="s">
        <v>85</v>
      </c>
      <c r="C493" s="10" t="s">
        <v>98</v>
      </c>
      <c r="D493" s="12">
        <v>5665.8</v>
      </c>
      <c r="E493" s="4">
        <v>13</v>
      </c>
      <c r="F493" s="12">
        <f>Table7[[#This Row],[Unit Price (₹)]]*Table7[[#This Row],[Quantity]]</f>
        <v>73655.400000000009</v>
      </c>
      <c r="G493" t="str">
        <f>VLOOKUP(Table7[[#This Row],[Customer Name]],Table6[#All],2,0)</f>
        <v>Karnataka</v>
      </c>
      <c r="H493" t="str">
        <f>VLOOKUP(Table7[[#This Row],[Customer Name]],Table6[#All],3,0)</f>
        <v>South</v>
      </c>
      <c r="I493" t="str">
        <f>TEXT(Table7[[#This Row],[Date]],"mmm")</f>
        <v>Jul</v>
      </c>
      <c r="J493">
        <f>WEEKNUM(Table7[[#This Row],[Date]])</f>
        <v>30</v>
      </c>
    </row>
    <row r="494" spans="1:10" x14ac:dyDescent="0.25">
      <c r="A494" s="8">
        <v>45132</v>
      </c>
      <c r="B494" s="9" t="s">
        <v>82</v>
      </c>
      <c r="C494" s="10" t="s">
        <v>6</v>
      </c>
      <c r="D494" s="12">
        <v>10974.6</v>
      </c>
      <c r="E494" s="4">
        <v>12</v>
      </c>
      <c r="F494" s="12">
        <f>Table7[[#This Row],[Unit Price (₹)]]*Table7[[#This Row],[Quantity]]</f>
        <v>131695.20000000001</v>
      </c>
      <c r="G494" t="str">
        <f>VLOOKUP(Table7[[#This Row],[Customer Name]],Table6[#All],2,0)</f>
        <v>Karnataka</v>
      </c>
      <c r="H494" t="str">
        <f>VLOOKUP(Table7[[#This Row],[Customer Name]],Table6[#All],3,0)</f>
        <v>South</v>
      </c>
      <c r="I494" t="str">
        <f>TEXT(Table7[[#This Row],[Date]],"mmm")</f>
        <v>Jul</v>
      </c>
      <c r="J494">
        <f>WEEKNUM(Table7[[#This Row],[Date]])</f>
        <v>30</v>
      </c>
    </row>
    <row r="495" spans="1:10" x14ac:dyDescent="0.25">
      <c r="A495" s="8">
        <v>45132</v>
      </c>
      <c r="B495" s="9" t="s">
        <v>81</v>
      </c>
      <c r="C495" s="10" t="s">
        <v>109</v>
      </c>
      <c r="D495" s="12">
        <v>574.55999999999995</v>
      </c>
      <c r="E495" s="4">
        <v>2</v>
      </c>
      <c r="F495" s="12">
        <f>Table7[[#This Row],[Unit Price (₹)]]*Table7[[#This Row],[Quantity]]</f>
        <v>1149.1199999999999</v>
      </c>
      <c r="G495" t="str">
        <f>VLOOKUP(Table7[[#This Row],[Customer Name]],Table6[#All],2,0)</f>
        <v>Karnataka</v>
      </c>
      <c r="H495" t="str">
        <f>VLOOKUP(Table7[[#This Row],[Customer Name]],Table6[#All],3,0)</f>
        <v>West</v>
      </c>
      <c r="I495" t="str">
        <f>TEXT(Table7[[#This Row],[Date]],"mmm")</f>
        <v>Jul</v>
      </c>
      <c r="J495">
        <f>WEEKNUM(Table7[[#This Row],[Date]])</f>
        <v>30</v>
      </c>
    </row>
    <row r="496" spans="1:10" x14ac:dyDescent="0.25">
      <c r="A496" s="8">
        <v>45133</v>
      </c>
      <c r="B496" s="9" t="s">
        <v>54</v>
      </c>
      <c r="C496" s="10" t="s">
        <v>98</v>
      </c>
      <c r="D496" s="12">
        <v>5665.8</v>
      </c>
      <c r="E496" s="4">
        <v>10</v>
      </c>
      <c r="F496" s="12">
        <f>Table7[[#This Row],[Unit Price (₹)]]*Table7[[#This Row],[Quantity]]</f>
        <v>56658</v>
      </c>
      <c r="G496" t="str">
        <f>VLOOKUP(Table7[[#This Row],[Customer Name]],Table6[#All],2,0)</f>
        <v>Andhra Pradesh</v>
      </c>
      <c r="H496" t="str">
        <f>VLOOKUP(Table7[[#This Row],[Customer Name]],Table6[#All],3,0)</f>
        <v>South</v>
      </c>
      <c r="I496" t="str">
        <f>TEXT(Table7[[#This Row],[Date]],"mmm")</f>
        <v>Jul</v>
      </c>
      <c r="J496">
        <f>WEEKNUM(Table7[[#This Row],[Date]])</f>
        <v>30</v>
      </c>
    </row>
    <row r="497" spans="1:10" x14ac:dyDescent="0.25">
      <c r="A497" s="8">
        <v>45133</v>
      </c>
      <c r="B497" s="9" t="s">
        <v>74</v>
      </c>
      <c r="C497" s="10" t="s">
        <v>119</v>
      </c>
      <c r="D497" s="12">
        <v>1208.4000000000001</v>
      </c>
      <c r="E497" s="4">
        <v>1</v>
      </c>
      <c r="F497" s="12">
        <f>Table7[[#This Row],[Unit Price (₹)]]*Table7[[#This Row],[Quantity]]</f>
        <v>1208.4000000000001</v>
      </c>
      <c r="G497" t="str">
        <f>VLOOKUP(Table7[[#This Row],[Customer Name]],Table6[#All],2,0)</f>
        <v>Andhra Pradesh</v>
      </c>
      <c r="H497" t="str">
        <f>VLOOKUP(Table7[[#This Row],[Customer Name]],Table6[#All],3,0)</f>
        <v>South</v>
      </c>
      <c r="I497" t="str">
        <f>TEXT(Table7[[#This Row],[Date]],"mmm")</f>
        <v>Jul</v>
      </c>
      <c r="J497">
        <f>WEEKNUM(Table7[[#This Row],[Date]])</f>
        <v>30</v>
      </c>
    </row>
    <row r="498" spans="1:10" x14ac:dyDescent="0.25">
      <c r="A498" s="8">
        <v>45134</v>
      </c>
      <c r="B498" s="9" t="s">
        <v>69</v>
      </c>
      <c r="C498" s="10" t="s">
        <v>103</v>
      </c>
      <c r="D498" s="12">
        <v>934.1</v>
      </c>
      <c r="E498" s="4">
        <v>25</v>
      </c>
      <c r="F498" s="12">
        <f>Table7[[#This Row],[Unit Price (₹)]]*Table7[[#This Row],[Quantity]]</f>
        <v>23352.5</v>
      </c>
      <c r="G498" t="str">
        <f>VLOOKUP(Table7[[#This Row],[Customer Name]],Table6[#All],2,0)</f>
        <v>Kerala</v>
      </c>
      <c r="H498" t="str">
        <f>VLOOKUP(Table7[[#This Row],[Customer Name]],Table6[#All],3,0)</f>
        <v>South</v>
      </c>
      <c r="I498" t="str">
        <f>TEXT(Table7[[#This Row],[Date]],"mmm")</f>
        <v>Jul</v>
      </c>
      <c r="J498">
        <f>WEEKNUM(Table7[[#This Row],[Date]])</f>
        <v>30</v>
      </c>
    </row>
    <row r="499" spans="1:10" x14ac:dyDescent="0.25">
      <c r="A499" s="8">
        <v>45134</v>
      </c>
      <c r="B499" s="9" t="s">
        <v>78</v>
      </c>
      <c r="C499" s="10" t="s">
        <v>120</v>
      </c>
      <c r="D499" s="12">
        <v>674</v>
      </c>
      <c r="E499" s="4">
        <v>38</v>
      </c>
      <c r="F499" s="12">
        <f>Table7[[#This Row],[Unit Price (₹)]]*Table7[[#This Row],[Quantity]]</f>
        <v>25612</v>
      </c>
      <c r="G499" t="str">
        <f>VLOOKUP(Table7[[#This Row],[Customer Name]],Table6[#All],2,0)</f>
        <v>Madhya Pradesh</v>
      </c>
      <c r="H499" t="str">
        <f>VLOOKUP(Table7[[#This Row],[Customer Name]],Table6[#All],3,0)</f>
        <v>Central</v>
      </c>
      <c r="I499" t="str">
        <f>TEXT(Table7[[#This Row],[Date]],"mmm")</f>
        <v>Jul</v>
      </c>
      <c r="J499">
        <f>WEEKNUM(Table7[[#This Row],[Date]])</f>
        <v>30</v>
      </c>
    </row>
    <row r="500" spans="1:10" x14ac:dyDescent="0.25">
      <c r="A500" s="8">
        <v>45136</v>
      </c>
      <c r="B500" s="9" t="s">
        <v>65</v>
      </c>
      <c r="C500" s="10" t="s">
        <v>111</v>
      </c>
      <c r="D500" s="12">
        <v>2602.39</v>
      </c>
      <c r="E500" s="4">
        <v>37</v>
      </c>
      <c r="F500" s="12">
        <f>Table7[[#This Row],[Unit Price (₹)]]*Table7[[#This Row],[Quantity]]</f>
        <v>96288.43</v>
      </c>
      <c r="G500" t="str">
        <f>VLOOKUP(Table7[[#This Row],[Customer Name]],Table6[#All],2,0)</f>
        <v>Tamil Nadu</v>
      </c>
      <c r="H500" t="str">
        <f>VLOOKUP(Table7[[#This Row],[Customer Name]],Table6[#All],3,0)</f>
        <v>South</v>
      </c>
      <c r="I500" t="str">
        <f>TEXT(Table7[[#This Row],[Date]],"mmm")</f>
        <v>Jul</v>
      </c>
      <c r="J500">
        <f>WEEKNUM(Table7[[#This Row],[Date]])</f>
        <v>30</v>
      </c>
    </row>
    <row r="501" spans="1:10" x14ac:dyDescent="0.25">
      <c r="A501" s="8">
        <v>45136</v>
      </c>
      <c r="B501" s="9" t="s">
        <v>71</v>
      </c>
      <c r="C501" s="10" t="s">
        <v>109</v>
      </c>
      <c r="D501" s="12">
        <v>574.55999999999995</v>
      </c>
      <c r="E501" s="4">
        <v>15</v>
      </c>
      <c r="F501" s="12">
        <f>Table7[[#This Row],[Unit Price (₹)]]*Table7[[#This Row],[Quantity]]</f>
        <v>8618.4</v>
      </c>
      <c r="G501" t="str">
        <f>VLOOKUP(Table7[[#This Row],[Customer Name]],Table6[#All],2,0)</f>
        <v>Madhya Pradesh</v>
      </c>
      <c r="H501" t="str">
        <f>VLOOKUP(Table7[[#This Row],[Customer Name]],Table6[#All],3,0)</f>
        <v>Central</v>
      </c>
      <c r="I501" t="str">
        <f>TEXT(Table7[[#This Row],[Date]],"mmm")</f>
        <v>Jul</v>
      </c>
      <c r="J501">
        <f>WEEKNUM(Table7[[#This Row],[Date]])</f>
        <v>30</v>
      </c>
    </row>
    <row r="502" spans="1:10" x14ac:dyDescent="0.25">
      <c r="A502" s="8">
        <v>45137</v>
      </c>
      <c r="B502" s="9" t="s">
        <v>22</v>
      </c>
      <c r="C502" s="10" t="s">
        <v>112</v>
      </c>
      <c r="D502" s="12">
        <v>5985</v>
      </c>
      <c r="E502" s="4">
        <v>25</v>
      </c>
      <c r="F502" s="12">
        <f>Table7[[#This Row],[Unit Price (₹)]]*Table7[[#This Row],[Quantity]]</f>
        <v>149625</v>
      </c>
      <c r="G502" t="str">
        <f>VLOOKUP(Table7[[#This Row],[Customer Name]],Table6[#All],2,0)</f>
        <v>Madhya Pradesh</v>
      </c>
      <c r="H502" t="str">
        <f>VLOOKUP(Table7[[#This Row],[Customer Name]],Table6[#All],3,0)</f>
        <v>Central</v>
      </c>
      <c r="I502" t="str">
        <f>TEXT(Table7[[#This Row],[Date]],"mmm")</f>
        <v>Jul</v>
      </c>
      <c r="J502">
        <f>WEEKNUM(Table7[[#This Row],[Date]])</f>
        <v>31</v>
      </c>
    </row>
    <row r="503" spans="1:10" x14ac:dyDescent="0.25">
      <c r="A503" s="8">
        <v>45137</v>
      </c>
      <c r="B503" s="9" t="s">
        <v>82</v>
      </c>
      <c r="C503" s="10" t="s">
        <v>120</v>
      </c>
      <c r="D503" s="12">
        <v>674</v>
      </c>
      <c r="E503" s="4">
        <v>12</v>
      </c>
      <c r="F503" s="12">
        <f>Table7[[#This Row],[Unit Price (₹)]]*Table7[[#This Row],[Quantity]]</f>
        <v>8088</v>
      </c>
      <c r="G503" t="str">
        <f>VLOOKUP(Table7[[#This Row],[Customer Name]],Table6[#All],2,0)</f>
        <v>Karnataka</v>
      </c>
      <c r="H503" t="str">
        <f>VLOOKUP(Table7[[#This Row],[Customer Name]],Table6[#All],3,0)</f>
        <v>South</v>
      </c>
      <c r="I503" t="str">
        <f>TEXT(Table7[[#This Row],[Date]],"mmm")</f>
        <v>Jul</v>
      </c>
      <c r="J503">
        <f>WEEKNUM(Table7[[#This Row],[Date]])</f>
        <v>31</v>
      </c>
    </row>
    <row r="504" spans="1:10" x14ac:dyDescent="0.25">
      <c r="A504" s="8">
        <v>45138</v>
      </c>
      <c r="B504" s="9" t="s">
        <v>83</v>
      </c>
      <c r="C504" s="10" t="s">
        <v>94</v>
      </c>
      <c r="D504" s="12">
        <v>6591.9</v>
      </c>
      <c r="E504" s="4">
        <v>12</v>
      </c>
      <c r="F504" s="12">
        <f>Table7[[#This Row],[Unit Price (₹)]]*Table7[[#This Row],[Quantity]]</f>
        <v>79102.799999999988</v>
      </c>
      <c r="G504" t="str">
        <f>VLOOKUP(Table7[[#This Row],[Customer Name]],Table6[#All],2,0)</f>
        <v>Maharashtra</v>
      </c>
      <c r="H504" t="str">
        <f>VLOOKUP(Table7[[#This Row],[Customer Name]],Table6[#All],3,0)</f>
        <v>West</v>
      </c>
      <c r="I504" t="str">
        <f>TEXT(Table7[[#This Row],[Date]],"mmm")</f>
        <v>Jul</v>
      </c>
      <c r="J504">
        <f>WEEKNUM(Table7[[#This Row],[Date]])</f>
        <v>31</v>
      </c>
    </row>
    <row r="505" spans="1:10" x14ac:dyDescent="0.25">
      <c r="A505" s="8">
        <v>45138</v>
      </c>
      <c r="B505" s="9" t="s">
        <v>73</v>
      </c>
      <c r="C505" s="10" t="s">
        <v>106</v>
      </c>
      <c r="D505" s="12">
        <v>1134</v>
      </c>
      <c r="E505" s="4">
        <v>31</v>
      </c>
      <c r="F505" s="12">
        <f>Table7[[#This Row],[Unit Price (₹)]]*Table7[[#This Row],[Quantity]]</f>
        <v>35154</v>
      </c>
      <c r="G505" t="str">
        <f>VLOOKUP(Table7[[#This Row],[Customer Name]],Table6[#All],2,0)</f>
        <v>Maharashtra</v>
      </c>
      <c r="H505" t="str">
        <f>VLOOKUP(Table7[[#This Row],[Customer Name]],Table6[#All],3,0)</f>
        <v>West</v>
      </c>
      <c r="I505" t="str">
        <f>TEXT(Table7[[#This Row],[Date]],"mmm")</f>
        <v>Jul</v>
      </c>
      <c r="J505">
        <f>WEEKNUM(Table7[[#This Row],[Date]])</f>
        <v>31</v>
      </c>
    </row>
    <row r="506" spans="1:10" x14ac:dyDescent="0.25">
      <c r="A506" s="8">
        <v>45139</v>
      </c>
      <c r="B506" s="9" t="s">
        <v>50</v>
      </c>
      <c r="C506" s="10" t="s">
        <v>0</v>
      </c>
      <c r="D506" s="12">
        <v>7271.6</v>
      </c>
      <c r="E506" s="4">
        <v>11</v>
      </c>
      <c r="F506" s="12">
        <f>Table7[[#This Row],[Unit Price (₹)]]*Table7[[#This Row],[Quantity]]</f>
        <v>79987.600000000006</v>
      </c>
      <c r="G506" t="str">
        <f>VLOOKUP(Table7[[#This Row],[Customer Name]],Table6[#All],2,0)</f>
        <v>Maharashtra</v>
      </c>
      <c r="H506" t="str">
        <f>VLOOKUP(Table7[[#This Row],[Customer Name]],Table6[#All],3,0)</f>
        <v>West</v>
      </c>
      <c r="I506" t="str">
        <f>TEXT(Table7[[#This Row],[Date]],"mmm")</f>
        <v>Aug</v>
      </c>
      <c r="J506">
        <f>WEEKNUM(Table7[[#This Row],[Date]])</f>
        <v>31</v>
      </c>
    </row>
    <row r="507" spans="1:10" x14ac:dyDescent="0.25">
      <c r="A507" s="8">
        <v>45140</v>
      </c>
      <c r="B507" s="9" t="s">
        <v>23</v>
      </c>
      <c r="C507" s="10" t="s">
        <v>108</v>
      </c>
      <c r="D507" s="12">
        <v>1046.22</v>
      </c>
      <c r="E507" s="4">
        <v>3</v>
      </c>
      <c r="F507" s="12">
        <f>Table7[[#This Row],[Unit Price (₹)]]*Table7[[#This Row],[Quantity]]</f>
        <v>3138.66</v>
      </c>
      <c r="G507" t="str">
        <f>VLOOKUP(Table7[[#This Row],[Customer Name]],Table6[#All],2,0)</f>
        <v>Telangana</v>
      </c>
      <c r="H507" t="str">
        <f>VLOOKUP(Table7[[#This Row],[Customer Name]],Table6[#All],3,0)</f>
        <v>South</v>
      </c>
      <c r="I507" t="str">
        <f>TEXT(Table7[[#This Row],[Date]],"mmm")</f>
        <v>Aug</v>
      </c>
      <c r="J507">
        <f>WEEKNUM(Table7[[#This Row],[Date]])</f>
        <v>31</v>
      </c>
    </row>
    <row r="508" spans="1:10" x14ac:dyDescent="0.25">
      <c r="A508" s="8">
        <v>45141</v>
      </c>
      <c r="B508" s="9" t="s">
        <v>68</v>
      </c>
      <c r="C508" s="10" t="s">
        <v>94</v>
      </c>
      <c r="D508" s="12">
        <v>6591.9</v>
      </c>
      <c r="E508" s="4">
        <v>5</v>
      </c>
      <c r="F508" s="12">
        <f>Table7[[#This Row],[Unit Price (₹)]]*Table7[[#This Row],[Quantity]]</f>
        <v>32959.5</v>
      </c>
      <c r="G508" t="str">
        <f>VLOOKUP(Table7[[#This Row],[Customer Name]],Table6[#All],2,0)</f>
        <v>Andhra Pradesh</v>
      </c>
      <c r="H508" t="str">
        <f>VLOOKUP(Table7[[#This Row],[Customer Name]],Table6[#All],3,0)</f>
        <v>South</v>
      </c>
      <c r="I508" t="str">
        <f>TEXT(Table7[[#This Row],[Date]],"mmm")</f>
        <v>Aug</v>
      </c>
      <c r="J508">
        <f>WEEKNUM(Table7[[#This Row],[Date]])</f>
        <v>31</v>
      </c>
    </row>
    <row r="509" spans="1:10" x14ac:dyDescent="0.25">
      <c r="A509" s="8">
        <v>45141</v>
      </c>
      <c r="B509" s="9" t="s">
        <v>54</v>
      </c>
      <c r="C509" s="10" t="s">
        <v>5</v>
      </c>
      <c r="D509" s="12">
        <v>10270.4</v>
      </c>
      <c r="E509" s="4">
        <v>8</v>
      </c>
      <c r="F509" s="12">
        <f>Table7[[#This Row],[Unit Price (₹)]]*Table7[[#This Row],[Quantity]]</f>
        <v>82163.199999999997</v>
      </c>
      <c r="G509" t="str">
        <f>VLOOKUP(Table7[[#This Row],[Customer Name]],Table6[#All],2,0)</f>
        <v>Andhra Pradesh</v>
      </c>
      <c r="H509" t="str">
        <f>VLOOKUP(Table7[[#This Row],[Customer Name]],Table6[#All],3,0)</f>
        <v>South</v>
      </c>
      <c r="I509" t="str">
        <f>TEXT(Table7[[#This Row],[Date]],"mmm")</f>
        <v>Aug</v>
      </c>
      <c r="J509">
        <f>WEEKNUM(Table7[[#This Row],[Date]])</f>
        <v>31</v>
      </c>
    </row>
    <row r="510" spans="1:10" x14ac:dyDescent="0.25">
      <c r="A510" s="8">
        <v>45141</v>
      </c>
      <c r="B510" s="9" t="s">
        <v>68</v>
      </c>
      <c r="C510" s="10" t="s">
        <v>9</v>
      </c>
      <c r="D510" s="12">
        <v>10462.200000000001</v>
      </c>
      <c r="E510" s="4">
        <v>13</v>
      </c>
      <c r="F510" s="12">
        <f>Table7[[#This Row],[Unit Price (₹)]]*Table7[[#This Row],[Quantity]]</f>
        <v>136008.6</v>
      </c>
      <c r="G510" t="str">
        <f>VLOOKUP(Table7[[#This Row],[Customer Name]],Table6[#All],2,0)</f>
        <v>Andhra Pradesh</v>
      </c>
      <c r="H510" t="str">
        <f>VLOOKUP(Table7[[#This Row],[Customer Name]],Table6[#All],3,0)</f>
        <v>South</v>
      </c>
      <c r="I510" t="str">
        <f>TEXT(Table7[[#This Row],[Date]],"mmm")</f>
        <v>Aug</v>
      </c>
      <c r="J510">
        <f>WEEKNUM(Table7[[#This Row],[Date]])</f>
        <v>31</v>
      </c>
    </row>
    <row r="511" spans="1:10" x14ac:dyDescent="0.25">
      <c r="A511" s="8">
        <v>45141</v>
      </c>
      <c r="B511" s="9" t="s">
        <v>72</v>
      </c>
      <c r="C511" s="10" t="s">
        <v>103</v>
      </c>
      <c r="D511" s="12">
        <v>934.1</v>
      </c>
      <c r="E511" s="4">
        <v>12</v>
      </c>
      <c r="F511" s="12">
        <f>Table7[[#This Row],[Unit Price (₹)]]*Table7[[#This Row],[Quantity]]</f>
        <v>11209.2</v>
      </c>
      <c r="G511" t="str">
        <f>VLOOKUP(Table7[[#This Row],[Customer Name]],Table6[#All],2,0)</f>
        <v>Telangana</v>
      </c>
      <c r="H511" t="str">
        <f>VLOOKUP(Table7[[#This Row],[Customer Name]],Table6[#All],3,0)</f>
        <v>South</v>
      </c>
      <c r="I511" t="str">
        <f>TEXT(Table7[[#This Row],[Date]],"mmm")</f>
        <v>Aug</v>
      </c>
      <c r="J511">
        <f>WEEKNUM(Table7[[#This Row],[Date]])</f>
        <v>31</v>
      </c>
    </row>
    <row r="512" spans="1:10" x14ac:dyDescent="0.25">
      <c r="A512" s="8">
        <v>45142</v>
      </c>
      <c r="B512" s="9" t="s">
        <v>80</v>
      </c>
      <c r="C512" s="10" t="s">
        <v>119</v>
      </c>
      <c r="D512" s="12">
        <v>1208.4000000000001</v>
      </c>
      <c r="E512" s="4">
        <v>16</v>
      </c>
      <c r="F512" s="12">
        <f>Table7[[#This Row],[Unit Price (₹)]]*Table7[[#This Row],[Quantity]]</f>
        <v>19334.400000000001</v>
      </c>
      <c r="G512" t="str">
        <f>VLOOKUP(Table7[[#This Row],[Customer Name]],Table6[#All],2,0)</f>
        <v>Kerala</v>
      </c>
      <c r="H512" t="str">
        <f>VLOOKUP(Table7[[#This Row],[Customer Name]],Table6[#All],3,0)</f>
        <v>South</v>
      </c>
      <c r="I512" t="str">
        <f>TEXT(Table7[[#This Row],[Date]],"mmm")</f>
        <v>Aug</v>
      </c>
      <c r="J512">
        <f>WEEKNUM(Table7[[#This Row],[Date]])</f>
        <v>31</v>
      </c>
    </row>
    <row r="513" spans="1:10" x14ac:dyDescent="0.25">
      <c r="A513" s="8">
        <v>45143</v>
      </c>
      <c r="B513" s="9" t="s">
        <v>69</v>
      </c>
      <c r="C513" s="10" t="s">
        <v>114</v>
      </c>
      <c r="D513" s="12">
        <v>2044</v>
      </c>
      <c r="E513" s="4">
        <v>14</v>
      </c>
      <c r="F513" s="12">
        <f>Table7[[#This Row],[Unit Price (₹)]]*Table7[[#This Row],[Quantity]]</f>
        <v>28616</v>
      </c>
      <c r="G513" t="str">
        <f>VLOOKUP(Table7[[#This Row],[Customer Name]],Table6[#All],2,0)</f>
        <v>Kerala</v>
      </c>
      <c r="H513" t="str">
        <f>VLOOKUP(Table7[[#This Row],[Customer Name]],Table6[#All],3,0)</f>
        <v>South</v>
      </c>
      <c r="I513" t="str">
        <f>TEXT(Table7[[#This Row],[Date]],"mmm")</f>
        <v>Aug</v>
      </c>
      <c r="J513">
        <f>WEEKNUM(Table7[[#This Row],[Date]])</f>
        <v>31</v>
      </c>
    </row>
    <row r="514" spans="1:10" x14ac:dyDescent="0.25">
      <c r="A514" s="8">
        <v>45144</v>
      </c>
      <c r="B514" s="9" t="s">
        <v>68</v>
      </c>
      <c r="C514" s="10" t="s">
        <v>107</v>
      </c>
      <c r="D514" s="12">
        <v>1164.8</v>
      </c>
      <c r="E514" s="4">
        <v>9</v>
      </c>
      <c r="F514" s="12">
        <f>Table7[[#This Row],[Unit Price (₹)]]*Table7[[#This Row],[Quantity]]</f>
        <v>10483.199999999999</v>
      </c>
      <c r="G514" t="str">
        <f>VLOOKUP(Table7[[#This Row],[Customer Name]],Table6[#All],2,0)</f>
        <v>Andhra Pradesh</v>
      </c>
      <c r="H514" t="str">
        <f>VLOOKUP(Table7[[#This Row],[Customer Name]],Table6[#All],3,0)</f>
        <v>South</v>
      </c>
      <c r="I514" t="str">
        <f>TEXT(Table7[[#This Row],[Date]],"mmm")</f>
        <v>Aug</v>
      </c>
      <c r="J514">
        <f>WEEKNUM(Table7[[#This Row],[Date]])</f>
        <v>32</v>
      </c>
    </row>
    <row r="515" spans="1:10" x14ac:dyDescent="0.25">
      <c r="A515" s="8">
        <v>45144</v>
      </c>
      <c r="B515" s="9" t="s">
        <v>53</v>
      </c>
      <c r="C515" s="10" t="s">
        <v>105</v>
      </c>
      <c r="D515" s="12">
        <v>600.32000000000005</v>
      </c>
      <c r="E515" s="4">
        <v>1</v>
      </c>
      <c r="F515" s="12">
        <f>Table7[[#This Row],[Unit Price (₹)]]*Table7[[#This Row],[Quantity]]</f>
        <v>600.32000000000005</v>
      </c>
      <c r="G515" t="str">
        <f>VLOOKUP(Table7[[#This Row],[Customer Name]],Table6[#All],2,0)</f>
        <v>Gujarat</v>
      </c>
      <c r="H515" t="str">
        <f>VLOOKUP(Table7[[#This Row],[Customer Name]],Table6[#All],3,0)</f>
        <v>West</v>
      </c>
      <c r="I515" t="str">
        <f>TEXT(Table7[[#This Row],[Date]],"mmm")</f>
        <v>Aug</v>
      </c>
      <c r="J515">
        <f>WEEKNUM(Table7[[#This Row],[Date]])</f>
        <v>32</v>
      </c>
    </row>
    <row r="516" spans="1:10" x14ac:dyDescent="0.25">
      <c r="A516" s="8">
        <v>45146</v>
      </c>
      <c r="B516" s="9" t="s">
        <v>76</v>
      </c>
      <c r="C516" s="10" t="s">
        <v>89</v>
      </c>
      <c r="D516" s="12">
        <v>1100.4000000000001</v>
      </c>
      <c r="E516" s="4">
        <v>38</v>
      </c>
      <c r="F516" s="12">
        <f>Table7[[#This Row],[Unit Price (₹)]]*Table7[[#This Row],[Quantity]]</f>
        <v>41815.200000000004</v>
      </c>
      <c r="G516" t="str">
        <f>VLOOKUP(Table7[[#This Row],[Customer Name]],Table6[#All],2,0)</f>
        <v>Karnataka</v>
      </c>
      <c r="H516" t="str">
        <f>VLOOKUP(Table7[[#This Row],[Customer Name]],Table6[#All],3,0)</f>
        <v>South</v>
      </c>
      <c r="I516" t="str">
        <f>TEXT(Table7[[#This Row],[Date]],"mmm")</f>
        <v>Aug</v>
      </c>
      <c r="J516">
        <f>WEEKNUM(Table7[[#This Row],[Date]])</f>
        <v>32</v>
      </c>
    </row>
    <row r="517" spans="1:10" x14ac:dyDescent="0.25">
      <c r="A517" s="8">
        <v>45146</v>
      </c>
      <c r="B517" s="9" t="s">
        <v>67</v>
      </c>
      <c r="C517" s="10" t="s">
        <v>107</v>
      </c>
      <c r="D517" s="12">
        <v>1164.8</v>
      </c>
      <c r="E517" s="4">
        <v>2</v>
      </c>
      <c r="F517" s="12">
        <f>Table7[[#This Row],[Unit Price (₹)]]*Table7[[#This Row],[Quantity]]</f>
        <v>2329.6</v>
      </c>
      <c r="G517" t="str">
        <f>VLOOKUP(Table7[[#This Row],[Customer Name]],Table6[#All],2,0)</f>
        <v>Madhya Pradesh</v>
      </c>
      <c r="H517" t="str">
        <f>VLOOKUP(Table7[[#This Row],[Customer Name]],Table6[#All],3,0)</f>
        <v>Central</v>
      </c>
      <c r="I517" t="str">
        <f>TEXT(Table7[[#This Row],[Date]],"mmm")</f>
        <v>Aug</v>
      </c>
      <c r="J517">
        <f>WEEKNUM(Table7[[#This Row],[Date]])</f>
        <v>32</v>
      </c>
    </row>
    <row r="518" spans="1:10" x14ac:dyDescent="0.25">
      <c r="A518" s="8">
        <v>45146</v>
      </c>
      <c r="B518" s="9" t="s">
        <v>79</v>
      </c>
      <c r="C518" s="10" t="s">
        <v>8</v>
      </c>
      <c r="D518" s="12">
        <v>11377.8</v>
      </c>
      <c r="E518" s="4">
        <v>11</v>
      </c>
      <c r="F518" s="12">
        <f>Table7[[#This Row],[Unit Price (₹)]]*Table7[[#This Row],[Quantity]]</f>
        <v>125155.79999999999</v>
      </c>
      <c r="G518" t="str">
        <f>VLOOKUP(Table7[[#This Row],[Customer Name]],Table6[#All],2,0)</f>
        <v>Kerala</v>
      </c>
      <c r="H518" t="str">
        <f>VLOOKUP(Table7[[#This Row],[Customer Name]],Table6[#All],3,0)</f>
        <v>South</v>
      </c>
      <c r="I518" t="str">
        <f>TEXT(Table7[[#This Row],[Date]],"mmm")</f>
        <v>Aug</v>
      </c>
      <c r="J518">
        <f>WEEKNUM(Table7[[#This Row],[Date]])</f>
        <v>32</v>
      </c>
    </row>
    <row r="519" spans="1:10" x14ac:dyDescent="0.25">
      <c r="A519" s="8">
        <v>45146</v>
      </c>
      <c r="B519" s="9" t="s">
        <v>22</v>
      </c>
      <c r="C519" s="10" t="s">
        <v>97</v>
      </c>
      <c r="D519" s="12">
        <v>822.36</v>
      </c>
      <c r="E519" s="4">
        <v>12</v>
      </c>
      <c r="F519" s="12">
        <f>Table7[[#This Row],[Unit Price (₹)]]*Table7[[#This Row],[Quantity]]</f>
        <v>9868.32</v>
      </c>
      <c r="G519" t="str">
        <f>VLOOKUP(Table7[[#This Row],[Customer Name]],Table6[#All],2,0)</f>
        <v>Madhya Pradesh</v>
      </c>
      <c r="H519" t="str">
        <f>VLOOKUP(Table7[[#This Row],[Customer Name]],Table6[#All],3,0)</f>
        <v>Central</v>
      </c>
      <c r="I519" t="str">
        <f>TEXT(Table7[[#This Row],[Date]],"mmm")</f>
        <v>Aug</v>
      </c>
      <c r="J519">
        <f>WEEKNUM(Table7[[#This Row],[Date]])</f>
        <v>32</v>
      </c>
    </row>
    <row r="520" spans="1:10" x14ac:dyDescent="0.25">
      <c r="A520" s="8">
        <v>45148</v>
      </c>
      <c r="B520" s="9" t="s">
        <v>74</v>
      </c>
      <c r="C520" s="10" t="s">
        <v>2</v>
      </c>
      <c r="D520" s="12">
        <v>10892.7</v>
      </c>
      <c r="E520" s="4">
        <v>4</v>
      </c>
      <c r="F520" s="12">
        <f>Table7[[#This Row],[Unit Price (₹)]]*Table7[[#This Row],[Quantity]]</f>
        <v>43570.8</v>
      </c>
      <c r="G520" t="str">
        <f>VLOOKUP(Table7[[#This Row],[Customer Name]],Table6[#All],2,0)</f>
        <v>Andhra Pradesh</v>
      </c>
      <c r="H520" t="str">
        <f>VLOOKUP(Table7[[#This Row],[Customer Name]],Table6[#All],3,0)</f>
        <v>South</v>
      </c>
      <c r="I520" t="str">
        <f>TEXT(Table7[[#This Row],[Date]],"mmm")</f>
        <v>Aug</v>
      </c>
      <c r="J520">
        <f>WEEKNUM(Table7[[#This Row],[Date]])</f>
        <v>32</v>
      </c>
    </row>
    <row r="521" spans="1:10" x14ac:dyDescent="0.25">
      <c r="A521" s="8">
        <v>45148</v>
      </c>
      <c r="B521" s="9" t="s">
        <v>77</v>
      </c>
      <c r="C521" s="10" t="s">
        <v>112</v>
      </c>
      <c r="D521" s="12">
        <v>5985</v>
      </c>
      <c r="E521" s="4">
        <v>6</v>
      </c>
      <c r="F521" s="12">
        <f>Table7[[#This Row],[Unit Price (₹)]]*Table7[[#This Row],[Quantity]]</f>
        <v>35910</v>
      </c>
      <c r="G521" t="str">
        <f>VLOOKUP(Table7[[#This Row],[Customer Name]],Table6[#All],2,0)</f>
        <v>Kerala</v>
      </c>
      <c r="H521" t="str">
        <f>VLOOKUP(Table7[[#This Row],[Customer Name]],Table6[#All],3,0)</f>
        <v>South</v>
      </c>
      <c r="I521" t="str">
        <f>TEXT(Table7[[#This Row],[Date]],"mmm")</f>
        <v>Aug</v>
      </c>
      <c r="J521">
        <f>WEEKNUM(Table7[[#This Row],[Date]])</f>
        <v>32</v>
      </c>
    </row>
    <row r="522" spans="1:10" x14ac:dyDescent="0.25">
      <c r="A522" s="8">
        <v>45148</v>
      </c>
      <c r="B522" s="9" t="s">
        <v>62</v>
      </c>
      <c r="C522" s="10" t="s">
        <v>91</v>
      </c>
      <c r="D522" s="12">
        <v>559.44000000000005</v>
      </c>
      <c r="E522" s="4">
        <v>38</v>
      </c>
      <c r="F522" s="12">
        <f>Table7[[#This Row],[Unit Price (₹)]]*Table7[[#This Row],[Quantity]]</f>
        <v>21258.720000000001</v>
      </c>
      <c r="G522" t="str">
        <f>VLOOKUP(Table7[[#This Row],[Customer Name]],Table6[#All],2,0)</f>
        <v>Tamil Nadu</v>
      </c>
      <c r="H522" t="str">
        <f>VLOOKUP(Table7[[#This Row],[Customer Name]],Table6[#All],3,0)</f>
        <v>South</v>
      </c>
      <c r="I522" t="str">
        <f>TEXT(Table7[[#This Row],[Date]],"mmm")</f>
        <v>Aug</v>
      </c>
      <c r="J522">
        <f>WEEKNUM(Table7[[#This Row],[Date]])</f>
        <v>32</v>
      </c>
    </row>
    <row r="523" spans="1:10" x14ac:dyDescent="0.25">
      <c r="A523" s="8">
        <v>45148</v>
      </c>
      <c r="B523" s="9" t="s">
        <v>50</v>
      </c>
      <c r="C523" s="10" t="s">
        <v>109</v>
      </c>
      <c r="D523" s="12">
        <v>574.55999999999995</v>
      </c>
      <c r="E523" s="4">
        <v>10</v>
      </c>
      <c r="F523" s="12">
        <f>Table7[[#This Row],[Unit Price (₹)]]*Table7[[#This Row],[Quantity]]</f>
        <v>5745.5999999999995</v>
      </c>
      <c r="G523" t="str">
        <f>VLOOKUP(Table7[[#This Row],[Customer Name]],Table6[#All],2,0)</f>
        <v>Maharashtra</v>
      </c>
      <c r="H523" t="str">
        <f>VLOOKUP(Table7[[#This Row],[Customer Name]],Table6[#All],3,0)</f>
        <v>West</v>
      </c>
      <c r="I523" t="str">
        <f>TEXT(Table7[[#This Row],[Date]],"mmm")</f>
        <v>Aug</v>
      </c>
      <c r="J523">
        <f>WEEKNUM(Table7[[#This Row],[Date]])</f>
        <v>32</v>
      </c>
    </row>
    <row r="524" spans="1:10" x14ac:dyDescent="0.25">
      <c r="A524" s="8">
        <v>45149</v>
      </c>
      <c r="B524" s="9" t="s">
        <v>71</v>
      </c>
      <c r="C524" s="10" t="s">
        <v>108</v>
      </c>
      <c r="D524" s="12">
        <v>1046.22</v>
      </c>
      <c r="E524" s="4">
        <v>4</v>
      </c>
      <c r="F524" s="12">
        <f>Table7[[#This Row],[Unit Price (₹)]]*Table7[[#This Row],[Quantity]]</f>
        <v>4184.88</v>
      </c>
      <c r="G524" t="str">
        <f>VLOOKUP(Table7[[#This Row],[Customer Name]],Table6[#All],2,0)</f>
        <v>Madhya Pradesh</v>
      </c>
      <c r="H524" t="str">
        <f>VLOOKUP(Table7[[#This Row],[Customer Name]],Table6[#All],3,0)</f>
        <v>Central</v>
      </c>
      <c r="I524" t="str">
        <f>TEXT(Table7[[#This Row],[Date]],"mmm")</f>
        <v>Aug</v>
      </c>
      <c r="J524">
        <f>WEEKNUM(Table7[[#This Row],[Date]])</f>
        <v>32</v>
      </c>
    </row>
    <row r="525" spans="1:10" x14ac:dyDescent="0.25">
      <c r="A525" s="8">
        <v>45149</v>
      </c>
      <c r="B525" s="9" t="s">
        <v>70</v>
      </c>
      <c r="C525" s="10" t="s">
        <v>111</v>
      </c>
      <c r="D525" s="12">
        <v>2602.39</v>
      </c>
      <c r="E525" s="4">
        <v>20</v>
      </c>
      <c r="F525" s="12">
        <f>Table7[[#This Row],[Unit Price (₹)]]*Table7[[#This Row],[Quantity]]</f>
        <v>52047.799999999996</v>
      </c>
      <c r="G525" t="str">
        <f>VLOOKUP(Table7[[#This Row],[Customer Name]],Table6[#All],2,0)</f>
        <v>Kerala</v>
      </c>
      <c r="H525" t="str">
        <f>VLOOKUP(Table7[[#This Row],[Customer Name]],Table6[#All],3,0)</f>
        <v>South</v>
      </c>
      <c r="I525" t="str">
        <f>TEXT(Table7[[#This Row],[Date]],"mmm")</f>
        <v>Aug</v>
      </c>
      <c r="J525">
        <f>WEEKNUM(Table7[[#This Row],[Date]])</f>
        <v>32</v>
      </c>
    </row>
    <row r="526" spans="1:10" x14ac:dyDescent="0.25">
      <c r="A526" s="8">
        <v>45151</v>
      </c>
      <c r="B526" s="9" t="s">
        <v>71</v>
      </c>
      <c r="C526" s="10" t="s">
        <v>104</v>
      </c>
      <c r="D526" s="12">
        <v>3388</v>
      </c>
      <c r="E526" s="4">
        <v>13</v>
      </c>
      <c r="F526" s="12">
        <f>Table7[[#This Row],[Unit Price (₹)]]*Table7[[#This Row],[Quantity]]</f>
        <v>44044</v>
      </c>
      <c r="G526" t="str">
        <f>VLOOKUP(Table7[[#This Row],[Customer Name]],Table6[#All],2,0)</f>
        <v>Madhya Pradesh</v>
      </c>
      <c r="H526" t="str">
        <f>VLOOKUP(Table7[[#This Row],[Customer Name]],Table6[#All],3,0)</f>
        <v>Central</v>
      </c>
      <c r="I526" t="str">
        <f>TEXT(Table7[[#This Row],[Date]],"mmm")</f>
        <v>Aug</v>
      </c>
      <c r="J526">
        <f>WEEKNUM(Table7[[#This Row],[Date]])</f>
        <v>33</v>
      </c>
    </row>
    <row r="527" spans="1:10" x14ac:dyDescent="0.25">
      <c r="A527" s="8">
        <v>45151</v>
      </c>
      <c r="B527" s="9" t="s">
        <v>63</v>
      </c>
      <c r="C527" s="10" t="s">
        <v>113</v>
      </c>
      <c r="D527" s="12">
        <v>1798.88</v>
      </c>
      <c r="E527" s="4">
        <v>9</v>
      </c>
      <c r="F527" s="12">
        <f>Table7[[#This Row],[Unit Price (₹)]]*Table7[[#This Row],[Quantity]]</f>
        <v>16189.920000000002</v>
      </c>
      <c r="G527" t="str">
        <f>VLOOKUP(Table7[[#This Row],[Customer Name]],Table6[#All],2,0)</f>
        <v>Gujarat</v>
      </c>
      <c r="H527" t="str">
        <f>VLOOKUP(Table7[[#This Row],[Customer Name]],Table6[#All],3,0)</f>
        <v>West</v>
      </c>
      <c r="I527" t="str">
        <f>TEXT(Table7[[#This Row],[Date]],"mmm")</f>
        <v>Aug</v>
      </c>
      <c r="J527">
        <f>WEEKNUM(Table7[[#This Row],[Date]])</f>
        <v>33</v>
      </c>
    </row>
    <row r="528" spans="1:10" x14ac:dyDescent="0.25">
      <c r="A528" s="8">
        <v>45152</v>
      </c>
      <c r="B528" s="9" t="s">
        <v>80</v>
      </c>
      <c r="C528" s="10" t="s">
        <v>111</v>
      </c>
      <c r="D528" s="12">
        <v>2602.39</v>
      </c>
      <c r="E528" s="4">
        <v>14</v>
      </c>
      <c r="F528" s="12">
        <f>Table7[[#This Row],[Unit Price (₹)]]*Table7[[#This Row],[Quantity]]</f>
        <v>36433.46</v>
      </c>
      <c r="G528" t="str">
        <f>VLOOKUP(Table7[[#This Row],[Customer Name]],Table6[#All],2,0)</f>
        <v>Kerala</v>
      </c>
      <c r="H528" t="str">
        <f>VLOOKUP(Table7[[#This Row],[Customer Name]],Table6[#All],3,0)</f>
        <v>South</v>
      </c>
      <c r="I528" t="str">
        <f>TEXT(Table7[[#This Row],[Date]],"mmm")</f>
        <v>Aug</v>
      </c>
      <c r="J528">
        <f>WEEKNUM(Table7[[#This Row],[Date]])</f>
        <v>33</v>
      </c>
    </row>
    <row r="529" spans="1:10" x14ac:dyDescent="0.25">
      <c r="A529" s="8">
        <v>45153</v>
      </c>
      <c r="B529" s="9" t="s">
        <v>57</v>
      </c>
      <c r="C529" s="10" t="s">
        <v>104</v>
      </c>
      <c r="D529" s="12">
        <v>3388</v>
      </c>
      <c r="E529" s="4">
        <v>10</v>
      </c>
      <c r="F529" s="12">
        <f>Table7[[#This Row],[Unit Price (₹)]]*Table7[[#This Row],[Quantity]]</f>
        <v>33880</v>
      </c>
      <c r="G529" t="str">
        <f>VLOOKUP(Table7[[#This Row],[Customer Name]],Table6[#All],2,0)</f>
        <v>Karnataka</v>
      </c>
      <c r="H529" t="str">
        <f>VLOOKUP(Table7[[#This Row],[Customer Name]],Table6[#All],3,0)</f>
        <v>South</v>
      </c>
      <c r="I529" t="str">
        <f>TEXT(Table7[[#This Row],[Date]],"mmm")</f>
        <v>Aug</v>
      </c>
      <c r="J529">
        <f>WEEKNUM(Table7[[#This Row],[Date]])</f>
        <v>33</v>
      </c>
    </row>
    <row r="530" spans="1:10" x14ac:dyDescent="0.25">
      <c r="A530" s="8">
        <v>45153</v>
      </c>
      <c r="B530" s="9" t="s">
        <v>71</v>
      </c>
      <c r="C530" s="10" t="s">
        <v>89</v>
      </c>
      <c r="D530" s="12">
        <v>1100.4000000000001</v>
      </c>
      <c r="E530" s="4">
        <v>7</v>
      </c>
      <c r="F530" s="12">
        <f>Table7[[#This Row],[Unit Price (₹)]]*Table7[[#This Row],[Quantity]]</f>
        <v>7702.8000000000011</v>
      </c>
      <c r="G530" t="str">
        <f>VLOOKUP(Table7[[#This Row],[Customer Name]],Table6[#All],2,0)</f>
        <v>Madhya Pradesh</v>
      </c>
      <c r="H530" t="str">
        <f>VLOOKUP(Table7[[#This Row],[Customer Name]],Table6[#All],3,0)</f>
        <v>Central</v>
      </c>
      <c r="I530" t="str">
        <f>TEXT(Table7[[#This Row],[Date]],"mmm")</f>
        <v>Aug</v>
      </c>
      <c r="J530">
        <f>WEEKNUM(Table7[[#This Row],[Date]])</f>
        <v>33</v>
      </c>
    </row>
    <row r="531" spans="1:10" x14ac:dyDescent="0.25">
      <c r="A531" s="8">
        <v>45154</v>
      </c>
      <c r="B531" s="9" t="s">
        <v>59</v>
      </c>
      <c r="C531" s="10" t="s">
        <v>98</v>
      </c>
      <c r="D531" s="12">
        <v>5665.8</v>
      </c>
      <c r="E531" s="4">
        <v>3</v>
      </c>
      <c r="F531" s="12">
        <f>Table7[[#This Row],[Unit Price (₹)]]*Table7[[#This Row],[Quantity]]</f>
        <v>16997.400000000001</v>
      </c>
      <c r="G531" t="str">
        <f>VLOOKUP(Table7[[#This Row],[Customer Name]],Table6[#All],2,0)</f>
        <v>Telangana</v>
      </c>
      <c r="H531" t="str">
        <f>VLOOKUP(Table7[[#This Row],[Customer Name]],Table6[#All],3,0)</f>
        <v>South</v>
      </c>
      <c r="I531" t="str">
        <f>TEXT(Table7[[#This Row],[Date]],"mmm")</f>
        <v>Aug</v>
      </c>
      <c r="J531">
        <f>WEEKNUM(Table7[[#This Row],[Date]])</f>
        <v>33</v>
      </c>
    </row>
    <row r="532" spans="1:10" x14ac:dyDescent="0.25">
      <c r="A532" s="8">
        <v>45154</v>
      </c>
      <c r="B532" s="9" t="s">
        <v>61</v>
      </c>
      <c r="C532" s="10" t="s">
        <v>118</v>
      </c>
      <c r="D532" s="12">
        <v>550.20000000000005</v>
      </c>
      <c r="E532" s="4">
        <v>31</v>
      </c>
      <c r="F532" s="12">
        <f>Table7[[#This Row],[Unit Price (₹)]]*Table7[[#This Row],[Quantity]]</f>
        <v>17056.2</v>
      </c>
      <c r="G532" t="str">
        <f>VLOOKUP(Table7[[#This Row],[Customer Name]],Table6[#All],2,0)</f>
        <v>Telangana</v>
      </c>
      <c r="H532" t="str">
        <f>VLOOKUP(Table7[[#This Row],[Customer Name]],Table6[#All],3,0)</f>
        <v>South</v>
      </c>
      <c r="I532" t="str">
        <f>TEXT(Table7[[#This Row],[Date]],"mmm")</f>
        <v>Aug</v>
      </c>
      <c r="J532">
        <f>WEEKNUM(Table7[[#This Row],[Date]])</f>
        <v>33</v>
      </c>
    </row>
    <row r="533" spans="1:10" x14ac:dyDescent="0.25">
      <c r="A533" s="8">
        <v>45154</v>
      </c>
      <c r="B533" s="9" t="s">
        <v>63</v>
      </c>
      <c r="C533" s="10" t="s">
        <v>88</v>
      </c>
      <c r="D533" s="12">
        <v>8545.6</v>
      </c>
      <c r="E533" s="4">
        <v>1</v>
      </c>
      <c r="F533" s="12">
        <f>Table7[[#This Row],[Unit Price (₹)]]*Table7[[#This Row],[Quantity]]</f>
        <v>8545.6</v>
      </c>
      <c r="G533" t="str">
        <f>VLOOKUP(Table7[[#This Row],[Customer Name]],Table6[#All],2,0)</f>
        <v>Gujarat</v>
      </c>
      <c r="H533" t="str">
        <f>VLOOKUP(Table7[[#This Row],[Customer Name]],Table6[#All],3,0)</f>
        <v>West</v>
      </c>
      <c r="I533" t="str">
        <f>TEXT(Table7[[#This Row],[Date]],"mmm")</f>
        <v>Aug</v>
      </c>
      <c r="J533">
        <f>WEEKNUM(Table7[[#This Row],[Date]])</f>
        <v>33</v>
      </c>
    </row>
    <row r="534" spans="1:10" x14ac:dyDescent="0.25">
      <c r="A534" s="8">
        <v>45156</v>
      </c>
      <c r="B534" s="9" t="s">
        <v>57</v>
      </c>
      <c r="C534" s="10" t="s">
        <v>4</v>
      </c>
      <c r="D534" s="12">
        <v>11499</v>
      </c>
      <c r="E534" s="4">
        <v>2</v>
      </c>
      <c r="F534" s="12">
        <f>Table7[[#This Row],[Unit Price (₹)]]*Table7[[#This Row],[Quantity]]</f>
        <v>22998</v>
      </c>
      <c r="G534" t="str">
        <f>VLOOKUP(Table7[[#This Row],[Customer Name]],Table6[#All],2,0)</f>
        <v>Karnataka</v>
      </c>
      <c r="H534" t="str">
        <f>VLOOKUP(Table7[[#This Row],[Customer Name]],Table6[#All],3,0)</f>
        <v>South</v>
      </c>
      <c r="I534" t="str">
        <f>TEXT(Table7[[#This Row],[Date]],"mmm")</f>
        <v>Aug</v>
      </c>
      <c r="J534">
        <f>WEEKNUM(Table7[[#This Row],[Date]])</f>
        <v>33</v>
      </c>
    </row>
    <row r="535" spans="1:10" x14ac:dyDescent="0.25">
      <c r="A535" s="8">
        <v>45156</v>
      </c>
      <c r="B535" s="9" t="s">
        <v>69</v>
      </c>
      <c r="C535" s="10" t="s">
        <v>100</v>
      </c>
      <c r="D535" s="12">
        <v>934.11</v>
      </c>
      <c r="E535" s="4">
        <v>6</v>
      </c>
      <c r="F535" s="12">
        <f>Table7[[#This Row],[Unit Price (₹)]]*Table7[[#This Row],[Quantity]]</f>
        <v>5604.66</v>
      </c>
      <c r="G535" t="str">
        <f>VLOOKUP(Table7[[#This Row],[Customer Name]],Table6[#All],2,0)</f>
        <v>Kerala</v>
      </c>
      <c r="H535" t="str">
        <f>VLOOKUP(Table7[[#This Row],[Customer Name]],Table6[#All],3,0)</f>
        <v>South</v>
      </c>
      <c r="I535" t="str">
        <f>TEXT(Table7[[#This Row],[Date]],"mmm")</f>
        <v>Aug</v>
      </c>
      <c r="J535">
        <f>WEEKNUM(Table7[[#This Row],[Date]])</f>
        <v>33</v>
      </c>
    </row>
    <row r="536" spans="1:10" x14ac:dyDescent="0.25">
      <c r="A536" s="8">
        <v>45156</v>
      </c>
      <c r="B536" s="9" t="s">
        <v>59</v>
      </c>
      <c r="C536" s="10" t="s">
        <v>95</v>
      </c>
      <c r="D536" s="12">
        <v>1285.5999999999999</v>
      </c>
      <c r="E536" s="4">
        <v>8</v>
      </c>
      <c r="F536" s="12">
        <f>Table7[[#This Row],[Unit Price (₹)]]*Table7[[#This Row],[Quantity]]</f>
        <v>10284.799999999999</v>
      </c>
      <c r="G536" t="str">
        <f>VLOOKUP(Table7[[#This Row],[Customer Name]],Table6[#All],2,0)</f>
        <v>Telangana</v>
      </c>
      <c r="H536" t="str">
        <f>VLOOKUP(Table7[[#This Row],[Customer Name]],Table6[#All],3,0)</f>
        <v>South</v>
      </c>
      <c r="I536" t="str">
        <f>TEXT(Table7[[#This Row],[Date]],"mmm")</f>
        <v>Aug</v>
      </c>
      <c r="J536">
        <f>WEEKNUM(Table7[[#This Row],[Date]])</f>
        <v>33</v>
      </c>
    </row>
    <row r="537" spans="1:10" x14ac:dyDescent="0.25">
      <c r="A537" s="8">
        <v>45156</v>
      </c>
      <c r="B537" s="9" t="s">
        <v>81</v>
      </c>
      <c r="C537" s="10" t="s">
        <v>95</v>
      </c>
      <c r="D537" s="12">
        <v>1285.5999999999999</v>
      </c>
      <c r="E537" s="4">
        <v>19</v>
      </c>
      <c r="F537" s="12">
        <f>Table7[[#This Row],[Unit Price (₹)]]*Table7[[#This Row],[Quantity]]</f>
        <v>24426.399999999998</v>
      </c>
      <c r="G537" t="str">
        <f>VLOOKUP(Table7[[#This Row],[Customer Name]],Table6[#All],2,0)</f>
        <v>Karnataka</v>
      </c>
      <c r="H537" t="str">
        <f>VLOOKUP(Table7[[#This Row],[Customer Name]],Table6[#All],3,0)</f>
        <v>West</v>
      </c>
      <c r="I537" t="str">
        <f>TEXT(Table7[[#This Row],[Date]],"mmm")</f>
        <v>Aug</v>
      </c>
      <c r="J537">
        <f>WEEKNUM(Table7[[#This Row],[Date]])</f>
        <v>33</v>
      </c>
    </row>
    <row r="538" spans="1:10" x14ac:dyDescent="0.25">
      <c r="A538" s="8">
        <v>45157</v>
      </c>
      <c r="B538" s="9" t="s">
        <v>79</v>
      </c>
      <c r="C538" s="10" t="s">
        <v>99</v>
      </c>
      <c r="D538" s="12">
        <v>3341.1</v>
      </c>
      <c r="E538" s="4">
        <v>3</v>
      </c>
      <c r="F538" s="12">
        <f>Table7[[#This Row],[Unit Price (₹)]]*Table7[[#This Row],[Quantity]]</f>
        <v>10023.299999999999</v>
      </c>
      <c r="G538" t="str">
        <f>VLOOKUP(Table7[[#This Row],[Customer Name]],Table6[#All],2,0)</f>
        <v>Kerala</v>
      </c>
      <c r="H538" t="str">
        <f>VLOOKUP(Table7[[#This Row],[Customer Name]],Table6[#All],3,0)</f>
        <v>South</v>
      </c>
      <c r="I538" t="str">
        <f>TEXT(Table7[[#This Row],[Date]],"mmm")</f>
        <v>Aug</v>
      </c>
      <c r="J538">
        <f>WEEKNUM(Table7[[#This Row],[Date]])</f>
        <v>33</v>
      </c>
    </row>
    <row r="539" spans="1:10" x14ac:dyDescent="0.25">
      <c r="A539" s="8">
        <v>45158</v>
      </c>
      <c r="B539" s="9" t="s">
        <v>76</v>
      </c>
      <c r="C539" s="10" t="s">
        <v>116</v>
      </c>
      <c r="D539" s="12">
        <v>3444.7</v>
      </c>
      <c r="E539" s="4">
        <v>19</v>
      </c>
      <c r="F539" s="12">
        <f>Table7[[#This Row],[Unit Price (₹)]]*Table7[[#This Row],[Quantity]]</f>
        <v>65449.299999999996</v>
      </c>
      <c r="G539" t="str">
        <f>VLOOKUP(Table7[[#This Row],[Customer Name]],Table6[#All],2,0)</f>
        <v>Karnataka</v>
      </c>
      <c r="H539" t="str">
        <f>VLOOKUP(Table7[[#This Row],[Customer Name]],Table6[#All],3,0)</f>
        <v>South</v>
      </c>
      <c r="I539" t="str">
        <f>TEXT(Table7[[#This Row],[Date]],"mmm")</f>
        <v>Aug</v>
      </c>
      <c r="J539">
        <f>WEEKNUM(Table7[[#This Row],[Date]])</f>
        <v>34</v>
      </c>
    </row>
    <row r="540" spans="1:10" x14ac:dyDescent="0.25">
      <c r="A540" s="8">
        <v>45158</v>
      </c>
      <c r="B540" s="9" t="s">
        <v>79</v>
      </c>
      <c r="C540" s="10" t="s">
        <v>110</v>
      </c>
      <c r="D540" s="12">
        <v>5337.5</v>
      </c>
      <c r="E540" s="4">
        <v>15</v>
      </c>
      <c r="F540" s="12">
        <f>Table7[[#This Row],[Unit Price (₹)]]*Table7[[#This Row],[Quantity]]</f>
        <v>80062.5</v>
      </c>
      <c r="G540" t="str">
        <f>VLOOKUP(Table7[[#This Row],[Customer Name]],Table6[#All],2,0)</f>
        <v>Kerala</v>
      </c>
      <c r="H540" t="str">
        <f>VLOOKUP(Table7[[#This Row],[Customer Name]],Table6[#All],3,0)</f>
        <v>South</v>
      </c>
      <c r="I540" t="str">
        <f>TEXT(Table7[[#This Row],[Date]],"mmm")</f>
        <v>Aug</v>
      </c>
      <c r="J540">
        <f>WEEKNUM(Table7[[#This Row],[Date]])</f>
        <v>34</v>
      </c>
    </row>
    <row r="541" spans="1:10" x14ac:dyDescent="0.25">
      <c r="A541" s="8">
        <v>45158</v>
      </c>
      <c r="B541" s="9" t="s">
        <v>69</v>
      </c>
      <c r="C541" s="10" t="s">
        <v>108</v>
      </c>
      <c r="D541" s="12">
        <v>1046.22</v>
      </c>
      <c r="E541" s="4">
        <v>13</v>
      </c>
      <c r="F541" s="12">
        <f>Table7[[#This Row],[Unit Price (₹)]]*Table7[[#This Row],[Quantity]]</f>
        <v>13600.86</v>
      </c>
      <c r="G541" t="str">
        <f>VLOOKUP(Table7[[#This Row],[Customer Name]],Table6[#All],2,0)</f>
        <v>Kerala</v>
      </c>
      <c r="H541" t="str">
        <f>VLOOKUP(Table7[[#This Row],[Customer Name]],Table6[#All],3,0)</f>
        <v>South</v>
      </c>
      <c r="I541" t="str">
        <f>TEXT(Table7[[#This Row],[Date]],"mmm")</f>
        <v>Aug</v>
      </c>
      <c r="J541">
        <f>WEEKNUM(Table7[[#This Row],[Date]])</f>
        <v>34</v>
      </c>
    </row>
    <row r="542" spans="1:10" x14ac:dyDescent="0.25">
      <c r="A542" s="8">
        <v>45158</v>
      </c>
      <c r="B542" s="9" t="s">
        <v>81</v>
      </c>
      <c r="C542" s="10" t="s">
        <v>114</v>
      </c>
      <c r="D542" s="12">
        <v>2044</v>
      </c>
      <c r="E542" s="4">
        <v>13</v>
      </c>
      <c r="F542" s="12">
        <f>Table7[[#This Row],[Unit Price (₹)]]*Table7[[#This Row],[Quantity]]</f>
        <v>26572</v>
      </c>
      <c r="G542" t="str">
        <f>VLOOKUP(Table7[[#This Row],[Customer Name]],Table6[#All],2,0)</f>
        <v>Karnataka</v>
      </c>
      <c r="H542" t="str">
        <f>VLOOKUP(Table7[[#This Row],[Customer Name]],Table6[#All],3,0)</f>
        <v>West</v>
      </c>
      <c r="I542" t="str">
        <f>TEXT(Table7[[#This Row],[Date]],"mmm")</f>
        <v>Aug</v>
      </c>
      <c r="J542">
        <f>WEEKNUM(Table7[[#This Row],[Date]])</f>
        <v>34</v>
      </c>
    </row>
    <row r="543" spans="1:10" x14ac:dyDescent="0.25">
      <c r="A543" s="8">
        <v>45158</v>
      </c>
      <c r="B543" s="9" t="s">
        <v>78</v>
      </c>
      <c r="C543" s="10" t="s">
        <v>101</v>
      </c>
      <c r="D543" s="12">
        <v>729.12</v>
      </c>
      <c r="E543" s="4">
        <v>9</v>
      </c>
      <c r="F543" s="12">
        <f>Table7[[#This Row],[Unit Price (₹)]]*Table7[[#This Row],[Quantity]]</f>
        <v>6562.08</v>
      </c>
      <c r="G543" t="str">
        <f>VLOOKUP(Table7[[#This Row],[Customer Name]],Table6[#All],2,0)</f>
        <v>Madhya Pradesh</v>
      </c>
      <c r="H543" t="str">
        <f>VLOOKUP(Table7[[#This Row],[Customer Name]],Table6[#All],3,0)</f>
        <v>Central</v>
      </c>
      <c r="I543" t="str">
        <f>TEXT(Table7[[#This Row],[Date]],"mmm")</f>
        <v>Aug</v>
      </c>
      <c r="J543">
        <f>WEEKNUM(Table7[[#This Row],[Date]])</f>
        <v>34</v>
      </c>
    </row>
    <row r="544" spans="1:10" x14ac:dyDescent="0.25">
      <c r="A544" s="8">
        <v>45158</v>
      </c>
      <c r="B544" s="9" t="s">
        <v>80</v>
      </c>
      <c r="C544" s="10" t="s">
        <v>90</v>
      </c>
      <c r="D544" s="12">
        <v>837.9</v>
      </c>
      <c r="E544" s="4">
        <v>14</v>
      </c>
      <c r="F544" s="12">
        <f>Table7[[#This Row],[Unit Price (₹)]]*Table7[[#This Row],[Quantity]]</f>
        <v>11730.6</v>
      </c>
      <c r="G544" t="str">
        <f>VLOOKUP(Table7[[#This Row],[Customer Name]],Table6[#All],2,0)</f>
        <v>Kerala</v>
      </c>
      <c r="H544" t="str">
        <f>VLOOKUP(Table7[[#This Row],[Customer Name]],Table6[#All],3,0)</f>
        <v>South</v>
      </c>
      <c r="I544" t="str">
        <f>TEXT(Table7[[#This Row],[Date]],"mmm")</f>
        <v>Aug</v>
      </c>
      <c r="J544">
        <f>WEEKNUM(Table7[[#This Row],[Date]])</f>
        <v>34</v>
      </c>
    </row>
    <row r="545" spans="1:10" x14ac:dyDescent="0.25">
      <c r="A545" s="8">
        <v>45159</v>
      </c>
      <c r="B545" s="9" t="s">
        <v>81</v>
      </c>
      <c r="C545" s="10" t="s">
        <v>107</v>
      </c>
      <c r="D545" s="12">
        <v>1164.8</v>
      </c>
      <c r="E545" s="4">
        <v>4</v>
      </c>
      <c r="F545" s="12">
        <f>Table7[[#This Row],[Unit Price (₹)]]*Table7[[#This Row],[Quantity]]</f>
        <v>4659.2</v>
      </c>
      <c r="G545" t="str">
        <f>VLOOKUP(Table7[[#This Row],[Customer Name]],Table6[#All],2,0)</f>
        <v>Karnataka</v>
      </c>
      <c r="H545" t="str">
        <f>VLOOKUP(Table7[[#This Row],[Customer Name]],Table6[#All],3,0)</f>
        <v>West</v>
      </c>
      <c r="I545" t="str">
        <f>TEXT(Table7[[#This Row],[Date]],"mmm")</f>
        <v>Aug</v>
      </c>
      <c r="J545">
        <f>WEEKNUM(Table7[[#This Row],[Date]])</f>
        <v>34</v>
      </c>
    </row>
    <row r="546" spans="1:10" x14ac:dyDescent="0.25">
      <c r="A546" s="8">
        <v>45160</v>
      </c>
      <c r="B546" s="9" t="s">
        <v>78</v>
      </c>
      <c r="C546" s="10" t="s">
        <v>2</v>
      </c>
      <c r="D546" s="12">
        <v>10892.7</v>
      </c>
      <c r="E546" s="4">
        <v>19</v>
      </c>
      <c r="F546" s="12">
        <f>Table7[[#This Row],[Unit Price (₹)]]*Table7[[#This Row],[Quantity]]</f>
        <v>206961.30000000002</v>
      </c>
      <c r="G546" t="str">
        <f>VLOOKUP(Table7[[#This Row],[Customer Name]],Table6[#All],2,0)</f>
        <v>Madhya Pradesh</v>
      </c>
      <c r="H546" t="str">
        <f>VLOOKUP(Table7[[#This Row],[Customer Name]],Table6[#All],3,0)</f>
        <v>Central</v>
      </c>
      <c r="I546" t="str">
        <f>TEXT(Table7[[#This Row],[Date]],"mmm")</f>
        <v>Aug</v>
      </c>
      <c r="J546">
        <f>WEEKNUM(Table7[[#This Row],[Date]])</f>
        <v>34</v>
      </c>
    </row>
    <row r="547" spans="1:10" x14ac:dyDescent="0.25">
      <c r="A547" s="8">
        <v>45161</v>
      </c>
      <c r="B547" s="9" t="s">
        <v>67</v>
      </c>
      <c r="C547" s="10" t="s">
        <v>95</v>
      </c>
      <c r="D547" s="12">
        <v>1285.5999999999999</v>
      </c>
      <c r="E547" s="4">
        <v>14</v>
      </c>
      <c r="F547" s="12">
        <f>Table7[[#This Row],[Unit Price (₹)]]*Table7[[#This Row],[Quantity]]</f>
        <v>17998.399999999998</v>
      </c>
      <c r="G547" t="str">
        <f>VLOOKUP(Table7[[#This Row],[Customer Name]],Table6[#All],2,0)</f>
        <v>Madhya Pradesh</v>
      </c>
      <c r="H547" t="str">
        <f>VLOOKUP(Table7[[#This Row],[Customer Name]],Table6[#All],3,0)</f>
        <v>Central</v>
      </c>
      <c r="I547" t="str">
        <f>TEXT(Table7[[#This Row],[Date]],"mmm")</f>
        <v>Aug</v>
      </c>
      <c r="J547">
        <f>WEEKNUM(Table7[[#This Row],[Date]])</f>
        <v>34</v>
      </c>
    </row>
    <row r="548" spans="1:10" x14ac:dyDescent="0.25">
      <c r="A548" s="8">
        <v>45161</v>
      </c>
      <c r="B548" s="9" t="s">
        <v>64</v>
      </c>
      <c r="C548" s="10" t="s">
        <v>109</v>
      </c>
      <c r="D548" s="12">
        <v>574.55999999999995</v>
      </c>
      <c r="E548" s="4">
        <v>11</v>
      </c>
      <c r="F548" s="12">
        <f>Table7[[#This Row],[Unit Price (₹)]]*Table7[[#This Row],[Quantity]]</f>
        <v>6320.16</v>
      </c>
      <c r="G548" t="str">
        <f>VLOOKUP(Table7[[#This Row],[Customer Name]],Table6[#All],2,0)</f>
        <v>Tamil Nadu</v>
      </c>
      <c r="H548" t="str">
        <f>VLOOKUP(Table7[[#This Row],[Customer Name]],Table6[#All],3,0)</f>
        <v>South</v>
      </c>
      <c r="I548" t="str">
        <f>TEXT(Table7[[#This Row],[Date]],"mmm")</f>
        <v>Aug</v>
      </c>
      <c r="J548">
        <f>WEEKNUM(Table7[[#This Row],[Date]])</f>
        <v>34</v>
      </c>
    </row>
    <row r="549" spans="1:10" x14ac:dyDescent="0.25">
      <c r="A549" s="8">
        <v>45162</v>
      </c>
      <c r="B549" s="9" t="s">
        <v>67</v>
      </c>
      <c r="C549" s="10" t="s">
        <v>2</v>
      </c>
      <c r="D549" s="12">
        <v>10892.7</v>
      </c>
      <c r="E549" s="4">
        <v>5</v>
      </c>
      <c r="F549" s="12">
        <f>Table7[[#This Row],[Unit Price (₹)]]*Table7[[#This Row],[Quantity]]</f>
        <v>54463.5</v>
      </c>
      <c r="G549" t="str">
        <f>VLOOKUP(Table7[[#This Row],[Customer Name]],Table6[#All],2,0)</f>
        <v>Madhya Pradesh</v>
      </c>
      <c r="H549" t="str">
        <f>VLOOKUP(Table7[[#This Row],[Customer Name]],Table6[#All],3,0)</f>
        <v>Central</v>
      </c>
      <c r="I549" t="str">
        <f>TEXT(Table7[[#This Row],[Date]],"mmm")</f>
        <v>Aug</v>
      </c>
      <c r="J549">
        <f>WEEKNUM(Table7[[#This Row],[Date]])</f>
        <v>34</v>
      </c>
    </row>
    <row r="550" spans="1:10" x14ac:dyDescent="0.25">
      <c r="A550" s="8">
        <v>45163</v>
      </c>
      <c r="B550" s="9" t="s">
        <v>63</v>
      </c>
      <c r="C550" s="10" t="s">
        <v>115</v>
      </c>
      <c r="D550" s="12">
        <v>1217.1600000000001</v>
      </c>
      <c r="E550" s="4">
        <v>38</v>
      </c>
      <c r="F550" s="12">
        <f>Table7[[#This Row],[Unit Price (₹)]]*Table7[[#This Row],[Quantity]]</f>
        <v>46252.08</v>
      </c>
      <c r="G550" t="str">
        <f>VLOOKUP(Table7[[#This Row],[Customer Name]],Table6[#All],2,0)</f>
        <v>Gujarat</v>
      </c>
      <c r="H550" t="str">
        <f>VLOOKUP(Table7[[#This Row],[Customer Name]],Table6[#All],3,0)</f>
        <v>West</v>
      </c>
      <c r="I550" t="str">
        <f>TEXT(Table7[[#This Row],[Date]],"mmm")</f>
        <v>Aug</v>
      </c>
      <c r="J550">
        <f>WEEKNUM(Table7[[#This Row],[Date]])</f>
        <v>34</v>
      </c>
    </row>
    <row r="551" spans="1:10" x14ac:dyDescent="0.25">
      <c r="A551" s="8">
        <v>45164</v>
      </c>
      <c r="B551" s="9" t="s">
        <v>77</v>
      </c>
      <c r="C551" s="10" t="s">
        <v>118</v>
      </c>
      <c r="D551" s="12">
        <v>550.20000000000005</v>
      </c>
      <c r="E551" s="4">
        <v>38</v>
      </c>
      <c r="F551" s="12">
        <f>Table7[[#This Row],[Unit Price (₹)]]*Table7[[#This Row],[Quantity]]</f>
        <v>20907.600000000002</v>
      </c>
      <c r="G551" t="str">
        <f>VLOOKUP(Table7[[#This Row],[Customer Name]],Table6[#All],2,0)</f>
        <v>Kerala</v>
      </c>
      <c r="H551" t="str">
        <f>VLOOKUP(Table7[[#This Row],[Customer Name]],Table6[#All],3,0)</f>
        <v>South</v>
      </c>
      <c r="I551" t="str">
        <f>TEXT(Table7[[#This Row],[Date]],"mmm")</f>
        <v>Aug</v>
      </c>
      <c r="J551">
        <f>WEEKNUM(Table7[[#This Row],[Date]])</f>
        <v>34</v>
      </c>
    </row>
    <row r="552" spans="1:10" x14ac:dyDescent="0.25">
      <c r="A552" s="8">
        <v>45164</v>
      </c>
      <c r="B552" s="9" t="s">
        <v>57</v>
      </c>
      <c r="C552" s="10" t="s">
        <v>7</v>
      </c>
      <c r="D552" s="12">
        <v>14700</v>
      </c>
      <c r="E552" s="4">
        <v>95</v>
      </c>
      <c r="F552" s="12">
        <f>Table7[[#This Row],[Unit Price (₹)]]*Table7[[#This Row],[Quantity]]</f>
        <v>1396500</v>
      </c>
      <c r="G552" t="str">
        <f>VLOOKUP(Table7[[#This Row],[Customer Name]],Table6[#All],2,0)</f>
        <v>Karnataka</v>
      </c>
      <c r="H552" t="str">
        <f>VLOOKUP(Table7[[#This Row],[Customer Name]],Table6[#All],3,0)</f>
        <v>South</v>
      </c>
      <c r="I552" t="str">
        <f>TEXT(Table7[[#This Row],[Date]],"mmm")</f>
        <v>Aug</v>
      </c>
      <c r="J552">
        <f>WEEKNUM(Table7[[#This Row],[Date]])</f>
        <v>34</v>
      </c>
    </row>
    <row r="553" spans="1:10" x14ac:dyDescent="0.25">
      <c r="A553" s="8">
        <v>45164</v>
      </c>
      <c r="B553" s="9" t="s">
        <v>22</v>
      </c>
      <c r="C553" s="10" t="s">
        <v>8</v>
      </c>
      <c r="D553" s="12">
        <v>11377.8</v>
      </c>
      <c r="E553" s="4">
        <v>18</v>
      </c>
      <c r="F553" s="12">
        <f>Table7[[#This Row],[Unit Price (₹)]]*Table7[[#This Row],[Quantity]]</f>
        <v>204800.4</v>
      </c>
      <c r="G553" t="str">
        <f>VLOOKUP(Table7[[#This Row],[Customer Name]],Table6[#All],2,0)</f>
        <v>Madhya Pradesh</v>
      </c>
      <c r="H553" t="str">
        <f>VLOOKUP(Table7[[#This Row],[Customer Name]],Table6[#All],3,0)</f>
        <v>Central</v>
      </c>
      <c r="I553" t="str">
        <f>TEXT(Table7[[#This Row],[Date]],"mmm")</f>
        <v>Aug</v>
      </c>
      <c r="J553">
        <f>WEEKNUM(Table7[[#This Row],[Date]])</f>
        <v>34</v>
      </c>
    </row>
    <row r="554" spans="1:10" x14ac:dyDescent="0.25">
      <c r="A554" s="8">
        <v>45164</v>
      </c>
      <c r="B554" s="9" t="s">
        <v>62</v>
      </c>
      <c r="C554" s="10" t="s">
        <v>103</v>
      </c>
      <c r="D554" s="12">
        <v>934.1</v>
      </c>
      <c r="E554" s="4">
        <v>21</v>
      </c>
      <c r="F554" s="12">
        <f>Table7[[#This Row],[Unit Price (₹)]]*Table7[[#This Row],[Quantity]]</f>
        <v>19616.100000000002</v>
      </c>
      <c r="G554" t="str">
        <f>VLOOKUP(Table7[[#This Row],[Customer Name]],Table6[#All],2,0)</f>
        <v>Tamil Nadu</v>
      </c>
      <c r="H554" t="str">
        <f>VLOOKUP(Table7[[#This Row],[Customer Name]],Table6[#All],3,0)</f>
        <v>South</v>
      </c>
      <c r="I554" t="str">
        <f>TEXT(Table7[[#This Row],[Date]],"mmm")</f>
        <v>Aug</v>
      </c>
      <c r="J554">
        <f>WEEKNUM(Table7[[#This Row],[Date]])</f>
        <v>34</v>
      </c>
    </row>
    <row r="555" spans="1:10" x14ac:dyDescent="0.25">
      <c r="A555" s="8">
        <v>45164</v>
      </c>
      <c r="B555" s="9" t="s">
        <v>67</v>
      </c>
      <c r="C555" s="10" t="s">
        <v>105</v>
      </c>
      <c r="D555" s="12">
        <v>600.32000000000005</v>
      </c>
      <c r="E555" s="4">
        <v>8</v>
      </c>
      <c r="F555" s="12">
        <f>Table7[[#This Row],[Unit Price (₹)]]*Table7[[#This Row],[Quantity]]</f>
        <v>4802.5600000000004</v>
      </c>
      <c r="G555" t="str">
        <f>VLOOKUP(Table7[[#This Row],[Customer Name]],Table6[#All],2,0)</f>
        <v>Madhya Pradesh</v>
      </c>
      <c r="H555" t="str">
        <f>VLOOKUP(Table7[[#This Row],[Customer Name]],Table6[#All],3,0)</f>
        <v>Central</v>
      </c>
      <c r="I555" t="str">
        <f>TEXT(Table7[[#This Row],[Date]],"mmm")</f>
        <v>Aug</v>
      </c>
      <c r="J555">
        <f>WEEKNUM(Table7[[#This Row],[Date]])</f>
        <v>34</v>
      </c>
    </row>
    <row r="556" spans="1:10" x14ac:dyDescent="0.25">
      <c r="A556" s="8">
        <v>45164</v>
      </c>
      <c r="B556" s="9" t="s">
        <v>61</v>
      </c>
      <c r="C556" s="10" t="s">
        <v>117</v>
      </c>
      <c r="D556" s="12">
        <v>927.85</v>
      </c>
      <c r="E556" s="4">
        <v>4</v>
      </c>
      <c r="F556" s="12">
        <f>Table7[[#This Row],[Unit Price (₹)]]*Table7[[#This Row],[Quantity]]</f>
        <v>3711.4</v>
      </c>
      <c r="G556" t="str">
        <f>VLOOKUP(Table7[[#This Row],[Customer Name]],Table6[#All],2,0)</f>
        <v>Telangana</v>
      </c>
      <c r="H556" t="str">
        <f>VLOOKUP(Table7[[#This Row],[Customer Name]],Table6[#All],3,0)</f>
        <v>South</v>
      </c>
      <c r="I556" t="str">
        <f>TEXT(Table7[[#This Row],[Date]],"mmm")</f>
        <v>Aug</v>
      </c>
      <c r="J556">
        <f>WEEKNUM(Table7[[#This Row],[Date]])</f>
        <v>34</v>
      </c>
    </row>
    <row r="557" spans="1:10" x14ac:dyDescent="0.25">
      <c r="A557" s="8">
        <v>45165</v>
      </c>
      <c r="B557" s="9" t="s">
        <v>60</v>
      </c>
      <c r="C557" s="10" t="s">
        <v>117</v>
      </c>
      <c r="D557" s="12">
        <v>927.85</v>
      </c>
      <c r="E557" s="4">
        <v>15</v>
      </c>
      <c r="F557" s="12">
        <f>Table7[[#This Row],[Unit Price (₹)]]*Table7[[#This Row],[Quantity]]</f>
        <v>13917.75</v>
      </c>
      <c r="G557" t="str">
        <f>VLOOKUP(Table7[[#This Row],[Customer Name]],Table6[#All],2,0)</f>
        <v>Karnataka</v>
      </c>
      <c r="H557" t="str">
        <f>VLOOKUP(Table7[[#This Row],[Customer Name]],Table6[#All],3,0)</f>
        <v>West</v>
      </c>
      <c r="I557" t="str">
        <f>TEXT(Table7[[#This Row],[Date]],"mmm")</f>
        <v>Aug</v>
      </c>
      <c r="J557">
        <f>WEEKNUM(Table7[[#This Row],[Date]])</f>
        <v>35</v>
      </c>
    </row>
    <row r="558" spans="1:10" x14ac:dyDescent="0.25">
      <c r="A558" s="8">
        <v>45166</v>
      </c>
      <c r="B558" s="9" t="s">
        <v>62</v>
      </c>
      <c r="C558" s="10" t="s">
        <v>2</v>
      </c>
      <c r="D558" s="12">
        <v>10892.7</v>
      </c>
      <c r="E558" s="4">
        <v>9</v>
      </c>
      <c r="F558" s="12">
        <f>Table7[[#This Row],[Unit Price (₹)]]*Table7[[#This Row],[Quantity]]</f>
        <v>98034.3</v>
      </c>
      <c r="G558" t="str">
        <f>VLOOKUP(Table7[[#This Row],[Customer Name]],Table6[#All],2,0)</f>
        <v>Tamil Nadu</v>
      </c>
      <c r="H558" t="str">
        <f>VLOOKUP(Table7[[#This Row],[Customer Name]],Table6[#All],3,0)</f>
        <v>South</v>
      </c>
      <c r="I558" t="str">
        <f>TEXT(Table7[[#This Row],[Date]],"mmm")</f>
        <v>Aug</v>
      </c>
      <c r="J558">
        <f>WEEKNUM(Table7[[#This Row],[Date]])</f>
        <v>35</v>
      </c>
    </row>
    <row r="559" spans="1:10" x14ac:dyDescent="0.25">
      <c r="A559" s="8">
        <v>45166</v>
      </c>
      <c r="B559" s="9" t="s">
        <v>80</v>
      </c>
      <c r="C559" s="10" t="s">
        <v>4</v>
      </c>
      <c r="D559" s="12">
        <v>11499</v>
      </c>
      <c r="E559" s="4">
        <v>20</v>
      </c>
      <c r="F559" s="12">
        <f>Table7[[#This Row],[Unit Price (₹)]]*Table7[[#This Row],[Quantity]]</f>
        <v>229980</v>
      </c>
      <c r="G559" t="str">
        <f>VLOOKUP(Table7[[#This Row],[Customer Name]],Table6[#All],2,0)</f>
        <v>Kerala</v>
      </c>
      <c r="H559" t="str">
        <f>VLOOKUP(Table7[[#This Row],[Customer Name]],Table6[#All],3,0)</f>
        <v>South</v>
      </c>
      <c r="I559" t="str">
        <f>TEXT(Table7[[#This Row],[Date]],"mmm")</f>
        <v>Aug</v>
      </c>
      <c r="J559">
        <f>WEEKNUM(Table7[[#This Row],[Date]])</f>
        <v>35</v>
      </c>
    </row>
    <row r="560" spans="1:10" x14ac:dyDescent="0.25">
      <c r="A560" s="8">
        <v>45166</v>
      </c>
      <c r="B560" s="9" t="s">
        <v>68</v>
      </c>
      <c r="C560" s="10" t="s">
        <v>105</v>
      </c>
      <c r="D560" s="12">
        <v>600.32000000000005</v>
      </c>
      <c r="E560" s="4">
        <v>22</v>
      </c>
      <c r="F560" s="12">
        <f>Table7[[#This Row],[Unit Price (₹)]]*Table7[[#This Row],[Quantity]]</f>
        <v>13207.04</v>
      </c>
      <c r="G560" t="str">
        <f>VLOOKUP(Table7[[#This Row],[Customer Name]],Table6[#All],2,0)</f>
        <v>Andhra Pradesh</v>
      </c>
      <c r="H560" t="str">
        <f>VLOOKUP(Table7[[#This Row],[Customer Name]],Table6[#All],3,0)</f>
        <v>South</v>
      </c>
      <c r="I560" t="str">
        <f>TEXT(Table7[[#This Row],[Date]],"mmm")</f>
        <v>Aug</v>
      </c>
      <c r="J560">
        <f>WEEKNUM(Table7[[#This Row],[Date]])</f>
        <v>35</v>
      </c>
    </row>
    <row r="561" spans="1:10" x14ac:dyDescent="0.25">
      <c r="A561" s="8">
        <v>45166</v>
      </c>
      <c r="B561" s="9" t="s">
        <v>61</v>
      </c>
      <c r="C561" s="10" t="s">
        <v>117</v>
      </c>
      <c r="D561" s="12">
        <v>927.85</v>
      </c>
      <c r="E561" s="4">
        <v>5</v>
      </c>
      <c r="F561" s="12">
        <f>Table7[[#This Row],[Unit Price (₹)]]*Table7[[#This Row],[Quantity]]</f>
        <v>4639.25</v>
      </c>
      <c r="G561" t="str">
        <f>VLOOKUP(Table7[[#This Row],[Customer Name]],Table6[#All],2,0)</f>
        <v>Telangana</v>
      </c>
      <c r="H561" t="str">
        <f>VLOOKUP(Table7[[#This Row],[Customer Name]],Table6[#All],3,0)</f>
        <v>South</v>
      </c>
      <c r="I561" t="str">
        <f>TEXT(Table7[[#This Row],[Date]],"mmm")</f>
        <v>Aug</v>
      </c>
      <c r="J561">
        <f>WEEKNUM(Table7[[#This Row],[Date]])</f>
        <v>35</v>
      </c>
    </row>
    <row r="562" spans="1:10" x14ac:dyDescent="0.25">
      <c r="A562" s="8">
        <v>45166</v>
      </c>
      <c r="B562" s="9" t="s">
        <v>69</v>
      </c>
      <c r="C562" s="10" t="s">
        <v>93</v>
      </c>
      <c r="D562" s="12">
        <v>581.55999999999995</v>
      </c>
      <c r="E562" s="4">
        <v>25</v>
      </c>
      <c r="F562" s="12">
        <f>Table7[[#This Row],[Unit Price (₹)]]*Table7[[#This Row],[Quantity]]</f>
        <v>14538.999999999998</v>
      </c>
      <c r="G562" t="str">
        <f>VLOOKUP(Table7[[#This Row],[Customer Name]],Table6[#All],2,0)</f>
        <v>Kerala</v>
      </c>
      <c r="H562" t="str">
        <f>VLOOKUP(Table7[[#This Row],[Customer Name]],Table6[#All],3,0)</f>
        <v>South</v>
      </c>
      <c r="I562" t="str">
        <f>TEXT(Table7[[#This Row],[Date]],"mmm")</f>
        <v>Aug</v>
      </c>
      <c r="J562">
        <f>WEEKNUM(Table7[[#This Row],[Date]])</f>
        <v>35</v>
      </c>
    </row>
    <row r="563" spans="1:10" x14ac:dyDescent="0.25">
      <c r="A563" s="8">
        <v>45167</v>
      </c>
      <c r="B563" s="9" t="s">
        <v>84</v>
      </c>
      <c r="C563" s="10" t="s">
        <v>103</v>
      </c>
      <c r="D563" s="12">
        <v>934.1</v>
      </c>
      <c r="E563" s="4">
        <v>12</v>
      </c>
      <c r="F563" s="12">
        <f>Table7[[#This Row],[Unit Price (₹)]]*Table7[[#This Row],[Quantity]]</f>
        <v>11209.2</v>
      </c>
      <c r="G563" t="str">
        <f>VLOOKUP(Table7[[#This Row],[Customer Name]],Table6[#All],2,0)</f>
        <v>Andhra Pradesh</v>
      </c>
      <c r="H563" t="str">
        <f>VLOOKUP(Table7[[#This Row],[Customer Name]],Table6[#All],3,0)</f>
        <v>South</v>
      </c>
      <c r="I563" t="str">
        <f>TEXT(Table7[[#This Row],[Date]],"mmm")</f>
        <v>Aug</v>
      </c>
      <c r="J563">
        <f>WEEKNUM(Table7[[#This Row],[Date]])</f>
        <v>35</v>
      </c>
    </row>
    <row r="564" spans="1:10" x14ac:dyDescent="0.25">
      <c r="A564" s="8">
        <v>45168</v>
      </c>
      <c r="B564" s="9" t="s">
        <v>79</v>
      </c>
      <c r="C564" s="10" t="s">
        <v>112</v>
      </c>
      <c r="D564" s="12">
        <v>5985</v>
      </c>
      <c r="E564" s="4">
        <v>6</v>
      </c>
      <c r="F564" s="12">
        <f>Table7[[#This Row],[Unit Price (₹)]]*Table7[[#This Row],[Quantity]]</f>
        <v>35910</v>
      </c>
      <c r="G564" t="str">
        <f>VLOOKUP(Table7[[#This Row],[Customer Name]],Table6[#All],2,0)</f>
        <v>Kerala</v>
      </c>
      <c r="H564" t="str">
        <f>VLOOKUP(Table7[[#This Row],[Customer Name]],Table6[#All],3,0)</f>
        <v>South</v>
      </c>
      <c r="I564" t="str">
        <f>TEXT(Table7[[#This Row],[Date]],"mmm")</f>
        <v>Aug</v>
      </c>
      <c r="J564">
        <f>WEEKNUM(Table7[[#This Row],[Date]])</f>
        <v>35</v>
      </c>
    </row>
    <row r="565" spans="1:10" x14ac:dyDescent="0.25">
      <c r="A565" s="8">
        <v>45168</v>
      </c>
      <c r="B565" s="9" t="s">
        <v>70</v>
      </c>
      <c r="C565" s="10" t="s">
        <v>88</v>
      </c>
      <c r="D565" s="12">
        <v>8545.6</v>
      </c>
      <c r="E565" s="4">
        <v>13</v>
      </c>
      <c r="F565" s="12">
        <f>Table7[[#This Row],[Unit Price (₹)]]*Table7[[#This Row],[Quantity]]</f>
        <v>111092.8</v>
      </c>
      <c r="G565" t="str">
        <f>VLOOKUP(Table7[[#This Row],[Customer Name]],Table6[#All],2,0)</f>
        <v>Kerala</v>
      </c>
      <c r="H565" t="str">
        <f>VLOOKUP(Table7[[#This Row],[Customer Name]],Table6[#All],3,0)</f>
        <v>South</v>
      </c>
      <c r="I565" t="str">
        <f>TEXT(Table7[[#This Row],[Date]],"mmm")</f>
        <v>Aug</v>
      </c>
      <c r="J565">
        <f>WEEKNUM(Table7[[#This Row],[Date]])</f>
        <v>35</v>
      </c>
    </row>
    <row r="566" spans="1:10" x14ac:dyDescent="0.25">
      <c r="A566" s="8">
        <v>45168</v>
      </c>
      <c r="B566" s="9" t="s">
        <v>54</v>
      </c>
      <c r="C566" s="10" t="s">
        <v>100</v>
      </c>
      <c r="D566" s="12">
        <v>934.11</v>
      </c>
      <c r="E566" s="4">
        <v>5</v>
      </c>
      <c r="F566" s="12">
        <f>Table7[[#This Row],[Unit Price (₹)]]*Table7[[#This Row],[Quantity]]</f>
        <v>4670.55</v>
      </c>
      <c r="G566" t="str">
        <f>VLOOKUP(Table7[[#This Row],[Customer Name]],Table6[#All],2,0)</f>
        <v>Andhra Pradesh</v>
      </c>
      <c r="H566" t="str">
        <f>VLOOKUP(Table7[[#This Row],[Customer Name]],Table6[#All],3,0)</f>
        <v>South</v>
      </c>
      <c r="I566" t="str">
        <f>TEXT(Table7[[#This Row],[Date]],"mmm")</f>
        <v>Aug</v>
      </c>
      <c r="J566">
        <f>WEEKNUM(Table7[[#This Row],[Date]])</f>
        <v>35</v>
      </c>
    </row>
    <row r="567" spans="1:10" x14ac:dyDescent="0.25">
      <c r="A567" s="8">
        <v>45168</v>
      </c>
      <c r="B567" s="9" t="s">
        <v>77</v>
      </c>
      <c r="C567" s="10" t="s">
        <v>93</v>
      </c>
      <c r="D567" s="12">
        <v>581.55999999999995</v>
      </c>
      <c r="E567" s="4">
        <v>6</v>
      </c>
      <c r="F567" s="12">
        <f>Table7[[#This Row],[Unit Price (₹)]]*Table7[[#This Row],[Quantity]]</f>
        <v>3489.3599999999997</v>
      </c>
      <c r="G567" t="str">
        <f>VLOOKUP(Table7[[#This Row],[Customer Name]],Table6[#All],2,0)</f>
        <v>Kerala</v>
      </c>
      <c r="H567" t="str">
        <f>VLOOKUP(Table7[[#This Row],[Customer Name]],Table6[#All],3,0)</f>
        <v>South</v>
      </c>
      <c r="I567" t="str">
        <f>TEXT(Table7[[#This Row],[Date]],"mmm")</f>
        <v>Aug</v>
      </c>
      <c r="J567">
        <f>WEEKNUM(Table7[[#This Row],[Date]])</f>
        <v>35</v>
      </c>
    </row>
    <row r="568" spans="1:10" x14ac:dyDescent="0.25">
      <c r="A568" s="8">
        <v>45169</v>
      </c>
      <c r="B568" s="9" t="s">
        <v>83</v>
      </c>
      <c r="C568" s="10" t="s">
        <v>0</v>
      </c>
      <c r="D568" s="12">
        <v>7271.6</v>
      </c>
      <c r="E568" s="4">
        <v>2</v>
      </c>
      <c r="F568" s="12">
        <f>Table7[[#This Row],[Unit Price (₹)]]*Table7[[#This Row],[Quantity]]</f>
        <v>14543.2</v>
      </c>
      <c r="G568" t="str">
        <f>VLOOKUP(Table7[[#This Row],[Customer Name]],Table6[#All],2,0)</f>
        <v>Maharashtra</v>
      </c>
      <c r="H568" t="str">
        <f>VLOOKUP(Table7[[#This Row],[Customer Name]],Table6[#All],3,0)</f>
        <v>West</v>
      </c>
      <c r="I568" t="str">
        <f>TEXT(Table7[[#This Row],[Date]],"mmm")</f>
        <v>Aug</v>
      </c>
      <c r="J568">
        <f>WEEKNUM(Table7[[#This Row],[Date]])</f>
        <v>35</v>
      </c>
    </row>
    <row r="569" spans="1:10" x14ac:dyDescent="0.25">
      <c r="A569" s="8">
        <v>45169</v>
      </c>
      <c r="B569" s="9" t="s">
        <v>83</v>
      </c>
      <c r="C569" s="10" t="s">
        <v>89</v>
      </c>
      <c r="D569" s="12">
        <v>1100.4000000000001</v>
      </c>
      <c r="E569" s="4">
        <v>13</v>
      </c>
      <c r="F569" s="12">
        <f>Table7[[#This Row],[Unit Price (₹)]]*Table7[[#This Row],[Quantity]]</f>
        <v>14305.2</v>
      </c>
      <c r="G569" t="str">
        <f>VLOOKUP(Table7[[#This Row],[Customer Name]],Table6[#All],2,0)</f>
        <v>Maharashtra</v>
      </c>
      <c r="H569" t="str">
        <f>VLOOKUP(Table7[[#This Row],[Customer Name]],Table6[#All],3,0)</f>
        <v>West</v>
      </c>
      <c r="I569" t="str">
        <f>TEXT(Table7[[#This Row],[Date]],"mmm")</f>
        <v>Aug</v>
      </c>
      <c r="J569">
        <f>WEEKNUM(Table7[[#This Row],[Date]])</f>
        <v>35</v>
      </c>
    </row>
    <row r="570" spans="1:10" x14ac:dyDescent="0.25">
      <c r="A570" s="8">
        <v>45169</v>
      </c>
      <c r="B570" s="9" t="s">
        <v>63</v>
      </c>
      <c r="C570" s="10" t="s">
        <v>8</v>
      </c>
      <c r="D570" s="12">
        <v>11377.8</v>
      </c>
      <c r="E570" s="4">
        <v>6</v>
      </c>
      <c r="F570" s="12">
        <f>Table7[[#This Row],[Unit Price (₹)]]*Table7[[#This Row],[Quantity]]</f>
        <v>68266.799999999988</v>
      </c>
      <c r="G570" t="str">
        <f>VLOOKUP(Table7[[#This Row],[Customer Name]],Table6[#All],2,0)</f>
        <v>Gujarat</v>
      </c>
      <c r="H570" t="str">
        <f>VLOOKUP(Table7[[#This Row],[Customer Name]],Table6[#All],3,0)</f>
        <v>West</v>
      </c>
      <c r="I570" t="str">
        <f>TEXT(Table7[[#This Row],[Date]],"mmm")</f>
        <v>Aug</v>
      </c>
      <c r="J570">
        <f>WEEKNUM(Table7[[#This Row],[Date]])</f>
        <v>35</v>
      </c>
    </row>
    <row r="571" spans="1:10" x14ac:dyDescent="0.25">
      <c r="A571" s="8">
        <v>45169</v>
      </c>
      <c r="B571" s="9" t="s">
        <v>23</v>
      </c>
      <c r="C571" s="10" t="s">
        <v>96</v>
      </c>
      <c r="D571" s="12">
        <v>567</v>
      </c>
      <c r="E571" s="4">
        <v>11</v>
      </c>
      <c r="F571" s="12">
        <f>Table7[[#This Row],[Unit Price (₹)]]*Table7[[#This Row],[Quantity]]</f>
        <v>6237</v>
      </c>
      <c r="G571" t="str">
        <f>VLOOKUP(Table7[[#This Row],[Customer Name]],Table6[#All],2,0)</f>
        <v>Telangana</v>
      </c>
      <c r="H571" t="str">
        <f>VLOOKUP(Table7[[#This Row],[Customer Name]],Table6[#All],3,0)</f>
        <v>South</v>
      </c>
      <c r="I571" t="str">
        <f>TEXT(Table7[[#This Row],[Date]],"mmm")</f>
        <v>Aug</v>
      </c>
      <c r="J571">
        <f>WEEKNUM(Table7[[#This Row],[Date]])</f>
        <v>35</v>
      </c>
    </row>
    <row r="572" spans="1:10" x14ac:dyDescent="0.25">
      <c r="A572" s="8">
        <v>45170</v>
      </c>
      <c r="B572" s="9" t="s">
        <v>53</v>
      </c>
      <c r="C572" s="10" t="s">
        <v>98</v>
      </c>
      <c r="D572" s="12">
        <v>5665.8</v>
      </c>
      <c r="E572" s="4">
        <v>14</v>
      </c>
      <c r="F572" s="12">
        <f>Table7[[#This Row],[Unit Price (₹)]]*Table7[[#This Row],[Quantity]]</f>
        <v>79321.2</v>
      </c>
      <c r="G572" t="str">
        <f>VLOOKUP(Table7[[#This Row],[Customer Name]],Table6[#All],2,0)</f>
        <v>Gujarat</v>
      </c>
      <c r="H572" t="str">
        <f>VLOOKUP(Table7[[#This Row],[Customer Name]],Table6[#All],3,0)</f>
        <v>West</v>
      </c>
      <c r="I572" t="str">
        <f>TEXT(Table7[[#This Row],[Date]],"mmm")</f>
        <v>Sep</v>
      </c>
      <c r="J572">
        <f>WEEKNUM(Table7[[#This Row],[Date]])</f>
        <v>35</v>
      </c>
    </row>
    <row r="573" spans="1:10" x14ac:dyDescent="0.25">
      <c r="A573" s="8">
        <v>45170</v>
      </c>
      <c r="B573" s="9" t="s">
        <v>57</v>
      </c>
      <c r="C573" s="10" t="s">
        <v>89</v>
      </c>
      <c r="D573" s="12">
        <v>1100.4000000000001</v>
      </c>
      <c r="E573" s="4">
        <v>11</v>
      </c>
      <c r="F573" s="12">
        <f>Table7[[#This Row],[Unit Price (₹)]]*Table7[[#This Row],[Quantity]]</f>
        <v>12104.400000000001</v>
      </c>
      <c r="G573" t="str">
        <f>VLOOKUP(Table7[[#This Row],[Customer Name]],Table6[#All],2,0)</f>
        <v>Karnataka</v>
      </c>
      <c r="H573" t="str">
        <f>VLOOKUP(Table7[[#This Row],[Customer Name]],Table6[#All],3,0)</f>
        <v>South</v>
      </c>
      <c r="I573" t="str">
        <f>TEXT(Table7[[#This Row],[Date]],"mmm")</f>
        <v>Sep</v>
      </c>
      <c r="J573">
        <f>WEEKNUM(Table7[[#This Row],[Date]])</f>
        <v>35</v>
      </c>
    </row>
    <row r="574" spans="1:10" x14ac:dyDescent="0.25">
      <c r="A574" s="8">
        <v>45170</v>
      </c>
      <c r="B574" s="9" t="s">
        <v>70</v>
      </c>
      <c r="C574" s="10" t="s">
        <v>87</v>
      </c>
      <c r="D574" s="12">
        <v>1098.72</v>
      </c>
      <c r="E574" s="4">
        <v>1</v>
      </c>
      <c r="F574" s="12">
        <f>Table7[[#This Row],[Unit Price (₹)]]*Table7[[#This Row],[Quantity]]</f>
        <v>1098.72</v>
      </c>
      <c r="G574" t="str">
        <f>VLOOKUP(Table7[[#This Row],[Customer Name]],Table6[#All],2,0)</f>
        <v>Kerala</v>
      </c>
      <c r="H574" t="str">
        <f>VLOOKUP(Table7[[#This Row],[Customer Name]],Table6[#All],3,0)</f>
        <v>South</v>
      </c>
      <c r="I574" t="str">
        <f>TEXT(Table7[[#This Row],[Date]],"mmm")</f>
        <v>Sep</v>
      </c>
      <c r="J574">
        <f>WEEKNUM(Table7[[#This Row],[Date]])</f>
        <v>35</v>
      </c>
    </row>
    <row r="575" spans="1:10" x14ac:dyDescent="0.25">
      <c r="A575" s="8">
        <v>45172</v>
      </c>
      <c r="B575" s="9" t="s">
        <v>50</v>
      </c>
      <c r="C575" s="10" t="s">
        <v>107</v>
      </c>
      <c r="D575" s="12">
        <v>1164.8</v>
      </c>
      <c r="E575" s="4">
        <v>28</v>
      </c>
      <c r="F575" s="12">
        <f>Table7[[#This Row],[Unit Price (₹)]]*Table7[[#This Row],[Quantity]]</f>
        <v>32614.399999999998</v>
      </c>
      <c r="G575" t="str">
        <f>VLOOKUP(Table7[[#This Row],[Customer Name]],Table6[#All],2,0)</f>
        <v>Maharashtra</v>
      </c>
      <c r="H575" t="str">
        <f>VLOOKUP(Table7[[#This Row],[Customer Name]],Table6[#All],3,0)</f>
        <v>West</v>
      </c>
      <c r="I575" t="str">
        <f>TEXT(Table7[[#This Row],[Date]],"mmm")</f>
        <v>Sep</v>
      </c>
      <c r="J575">
        <f>WEEKNUM(Table7[[#This Row],[Date]])</f>
        <v>36</v>
      </c>
    </row>
    <row r="576" spans="1:10" x14ac:dyDescent="0.25">
      <c r="A576" s="8">
        <v>45172</v>
      </c>
      <c r="B576" s="9" t="s">
        <v>63</v>
      </c>
      <c r="C576" s="10" t="s">
        <v>115</v>
      </c>
      <c r="D576" s="12">
        <v>1217.1600000000001</v>
      </c>
      <c r="E576" s="4">
        <v>8</v>
      </c>
      <c r="F576" s="12">
        <f>Table7[[#This Row],[Unit Price (₹)]]*Table7[[#This Row],[Quantity]]</f>
        <v>9737.2800000000007</v>
      </c>
      <c r="G576" t="str">
        <f>VLOOKUP(Table7[[#This Row],[Customer Name]],Table6[#All],2,0)</f>
        <v>Gujarat</v>
      </c>
      <c r="H576" t="str">
        <f>VLOOKUP(Table7[[#This Row],[Customer Name]],Table6[#All],3,0)</f>
        <v>West</v>
      </c>
      <c r="I576" t="str">
        <f>TEXT(Table7[[#This Row],[Date]],"mmm")</f>
        <v>Sep</v>
      </c>
      <c r="J576">
        <f>WEEKNUM(Table7[[#This Row],[Date]])</f>
        <v>36</v>
      </c>
    </row>
    <row r="577" spans="1:10" x14ac:dyDescent="0.25">
      <c r="A577" s="8">
        <v>45173</v>
      </c>
      <c r="B577" s="9" t="s">
        <v>74</v>
      </c>
      <c r="C577" s="10" t="s">
        <v>0</v>
      </c>
      <c r="D577" s="12">
        <v>7271.6</v>
      </c>
      <c r="E577" s="4">
        <v>34</v>
      </c>
      <c r="F577" s="12">
        <f>Table7[[#This Row],[Unit Price (₹)]]*Table7[[#This Row],[Quantity]]</f>
        <v>247234.40000000002</v>
      </c>
      <c r="G577" t="str">
        <f>VLOOKUP(Table7[[#This Row],[Customer Name]],Table6[#All],2,0)</f>
        <v>Andhra Pradesh</v>
      </c>
      <c r="H577" t="str">
        <f>VLOOKUP(Table7[[#This Row],[Customer Name]],Table6[#All],3,0)</f>
        <v>South</v>
      </c>
      <c r="I577" t="str">
        <f>TEXT(Table7[[#This Row],[Date]],"mmm")</f>
        <v>Sep</v>
      </c>
      <c r="J577">
        <f>WEEKNUM(Table7[[#This Row],[Date]])</f>
        <v>36</v>
      </c>
    </row>
    <row r="578" spans="1:10" x14ac:dyDescent="0.25">
      <c r="A578" s="8">
        <v>45173</v>
      </c>
      <c r="B578" s="9" t="s">
        <v>74</v>
      </c>
      <c r="C578" s="10" t="s">
        <v>1</v>
      </c>
      <c r="D578" s="12">
        <v>9996</v>
      </c>
      <c r="E578" s="4">
        <v>1</v>
      </c>
      <c r="F578" s="12">
        <f>Table7[[#This Row],[Unit Price (₹)]]*Table7[[#This Row],[Quantity]]</f>
        <v>9996</v>
      </c>
      <c r="G578" t="str">
        <f>VLOOKUP(Table7[[#This Row],[Customer Name]],Table6[#All],2,0)</f>
        <v>Andhra Pradesh</v>
      </c>
      <c r="H578" t="str">
        <f>VLOOKUP(Table7[[#This Row],[Customer Name]],Table6[#All],3,0)</f>
        <v>South</v>
      </c>
      <c r="I578" t="str">
        <f>TEXT(Table7[[#This Row],[Date]],"mmm")</f>
        <v>Sep</v>
      </c>
      <c r="J578">
        <f>WEEKNUM(Table7[[#This Row],[Date]])</f>
        <v>36</v>
      </c>
    </row>
    <row r="579" spans="1:10" x14ac:dyDescent="0.25">
      <c r="A579" s="8">
        <v>45173</v>
      </c>
      <c r="B579" s="9" t="s">
        <v>78</v>
      </c>
      <c r="C579" s="10" t="s">
        <v>108</v>
      </c>
      <c r="D579" s="12">
        <v>1046.22</v>
      </c>
      <c r="E579" s="4">
        <v>15</v>
      </c>
      <c r="F579" s="12">
        <f>Table7[[#This Row],[Unit Price (₹)]]*Table7[[#This Row],[Quantity]]</f>
        <v>15693.300000000001</v>
      </c>
      <c r="G579" t="str">
        <f>VLOOKUP(Table7[[#This Row],[Customer Name]],Table6[#All],2,0)</f>
        <v>Madhya Pradesh</v>
      </c>
      <c r="H579" t="str">
        <f>VLOOKUP(Table7[[#This Row],[Customer Name]],Table6[#All],3,0)</f>
        <v>Central</v>
      </c>
      <c r="I579" t="str">
        <f>TEXT(Table7[[#This Row],[Date]],"mmm")</f>
        <v>Sep</v>
      </c>
      <c r="J579">
        <f>WEEKNUM(Table7[[#This Row],[Date]])</f>
        <v>36</v>
      </c>
    </row>
    <row r="580" spans="1:10" x14ac:dyDescent="0.25">
      <c r="A580" s="8">
        <v>45173</v>
      </c>
      <c r="B580" s="9" t="s">
        <v>74</v>
      </c>
      <c r="C580" s="10" t="s">
        <v>114</v>
      </c>
      <c r="D580" s="12">
        <v>2044</v>
      </c>
      <c r="E580" s="4">
        <v>7</v>
      </c>
      <c r="F580" s="12">
        <f>Table7[[#This Row],[Unit Price (₹)]]*Table7[[#This Row],[Quantity]]</f>
        <v>14308</v>
      </c>
      <c r="G580" t="str">
        <f>VLOOKUP(Table7[[#This Row],[Customer Name]],Table6[#All],2,0)</f>
        <v>Andhra Pradesh</v>
      </c>
      <c r="H580" t="str">
        <f>VLOOKUP(Table7[[#This Row],[Customer Name]],Table6[#All],3,0)</f>
        <v>South</v>
      </c>
      <c r="I580" t="str">
        <f>TEXT(Table7[[#This Row],[Date]],"mmm")</f>
        <v>Sep</v>
      </c>
      <c r="J580">
        <f>WEEKNUM(Table7[[#This Row],[Date]])</f>
        <v>36</v>
      </c>
    </row>
    <row r="581" spans="1:10" x14ac:dyDescent="0.25">
      <c r="A581" s="8">
        <v>45173</v>
      </c>
      <c r="B581" s="9" t="s">
        <v>67</v>
      </c>
      <c r="C581" s="10" t="s">
        <v>96</v>
      </c>
      <c r="D581" s="12">
        <v>567</v>
      </c>
      <c r="E581" s="4">
        <v>1</v>
      </c>
      <c r="F581" s="12">
        <f>Table7[[#This Row],[Unit Price (₹)]]*Table7[[#This Row],[Quantity]]</f>
        <v>567</v>
      </c>
      <c r="G581" t="str">
        <f>VLOOKUP(Table7[[#This Row],[Customer Name]],Table6[#All],2,0)</f>
        <v>Madhya Pradesh</v>
      </c>
      <c r="H581" t="str">
        <f>VLOOKUP(Table7[[#This Row],[Customer Name]],Table6[#All],3,0)</f>
        <v>Central</v>
      </c>
      <c r="I581" t="str">
        <f>TEXT(Table7[[#This Row],[Date]],"mmm")</f>
        <v>Sep</v>
      </c>
      <c r="J581">
        <f>WEEKNUM(Table7[[#This Row],[Date]])</f>
        <v>36</v>
      </c>
    </row>
    <row r="582" spans="1:10" x14ac:dyDescent="0.25">
      <c r="A582" s="8">
        <v>45174</v>
      </c>
      <c r="B582" s="9" t="s">
        <v>86</v>
      </c>
      <c r="C582" s="10" t="s">
        <v>99</v>
      </c>
      <c r="D582" s="12">
        <v>3341.1</v>
      </c>
      <c r="E582" s="4">
        <v>35</v>
      </c>
      <c r="F582" s="12">
        <f>Table7[[#This Row],[Unit Price (₹)]]*Table7[[#This Row],[Quantity]]</f>
        <v>116938.5</v>
      </c>
      <c r="G582" t="str">
        <f>VLOOKUP(Table7[[#This Row],[Customer Name]],Table6[#All],2,0)</f>
        <v>Karnataka</v>
      </c>
      <c r="H582" t="str">
        <f>VLOOKUP(Table7[[#This Row],[Customer Name]],Table6[#All],3,0)</f>
        <v>South</v>
      </c>
      <c r="I582" t="str">
        <f>TEXT(Table7[[#This Row],[Date]],"mmm")</f>
        <v>Sep</v>
      </c>
      <c r="J582">
        <f>WEEKNUM(Table7[[#This Row],[Date]])</f>
        <v>36</v>
      </c>
    </row>
    <row r="583" spans="1:10" x14ac:dyDescent="0.25">
      <c r="A583" s="8">
        <v>45174</v>
      </c>
      <c r="B583" s="9" t="s">
        <v>53</v>
      </c>
      <c r="C583" s="10" t="s">
        <v>97</v>
      </c>
      <c r="D583" s="12">
        <v>822.36</v>
      </c>
      <c r="E583" s="4">
        <v>1</v>
      </c>
      <c r="F583" s="12">
        <f>Table7[[#This Row],[Unit Price (₹)]]*Table7[[#This Row],[Quantity]]</f>
        <v>822.36</v>
      </c>
      <c r="G583" t="str">
        <f>VLOOKUP(Table7[[#This Row],[Customer Name]],Table6[#All],2,0)</f>
        <v>Gujarat</v>
      </c>
      <c r="H583" t="str">
        <f>VLOOKUP(Table7[[#This Row],[Customer Name]],Table6[#All],3,0)</f>
        <v>West</v>
      </c>
      <c r="I583" t="str">
        <f>TEXT(Table7[[#This Row],[Date]],"mmm")</f>
        <v>Sep</v>
      </c>
      <c r="J583">
        <f>WEEKNUM(Table7[[#This Row],[Date]])</f>
        <v>36</v>
      </c>
    </row>
    <row r="584" spans="1:10" x14ac:dyDescent="0.25">
      <c r="A584" s="8">
        <v>45175</v>
      </c>
      <c r="B584" s="9" t="s">
        <v>60</v>
      </c>
      <c r="C584" s="10" t="s">
        <v>2</v>
      </c>
      <c r="D584" s="12">
        <v>10892.7</v>
      </c>
      <c r="E584" s="4">
        <v>12</v>
      </c>
      <c r="F584" s="12">
        <f>Table7[[#This Row],[Unit Price (₹)]]*Table7[[#This Row],[Quantity]]</f>
        <v>130712.40000000001</v>
      </c>
      <c r="G584" t="str">
        <f>VLOOKUP(Table7[[#This Row],[Customer Name]],Table6[#All],2,0)</f>
        <v>Karnataka</v>
      </c>
      <c r="H584" t="str">
        <f>VLOOKUP(Table7[[#This Row],[Customer Name]],Table6[#All],3,0)</f>
        <v>West</v>
      </c>
      <c r="I584" t="str">
        <f>TEXT(Table7[[#This Row],[Date]],"mmm")</f>
        <v>Sep</v>
      </c>
      <c r="J584">
        <f>WEEKNUM(Table7[[#This Row],[Date]])</f>
        <v>36</v>
      </c>
    </row>
    <row r="585" spans="1:10" x14ac:dyDescent="0.25">
      <c r="A585" s="8">
        <v>45175</v>
      </c>
      <c r="B585" s="9" t="s">
        <v>76</v>
      </c>
      <c r="C585" s="10" t="s">
        <v>101</v>
      </c>
      <c r="D585" s="12">
        <v>729.12</v>
      </c>
      <c r="E585" s="4">
        <v>20</v>
      </c>
      <c r="F585" s="12">
        <f>Table7[[#This Row],[Unit Price (₹)]]*Table7[[#This Row],[Quantity]]</f>
        <v>14582.4</v>
      </c>
      <c r="G585" t="str">
        <f>VLOOKUP(Table7[[#This Row],[Customer Name]],Table6[#All],2,0)</f>
        <v>Karnataka</v>
      </c>
      <c r="H585" t="str">
        <f>VLOOKUP(Table7[[#This Row],[Customer Name]],Table6[#All],3,0)</f>
        <v>South</v>
      </c>
      <c r="I585" t="str">
        <f>TEXT(Table7[[#This Row],[Date]],"mmm")</f>
        <v>Sep</v>
      </c>
      <c r="J585">
        <f>WEEKNUM(Table7[[#This Row],[Date]])</f>
        <v>36</v>
      </c>
    </row>
    <row r="586" spans="1:10" x14ac:dyDescent="0.25">
      <c r="A586" s="8">
        <v>45176</v>
      </c>
      <c r="B586" s="9" t="s">
        <v>65</v>
      </c>
      <c r="C586" s="10" t="s">
        <v>7</v>
      </c>
      <c r="D586" s="12">
        <v>14700</v>
      </c>
      <c r="E586" s="4">
        <v>5</v>
      </c>
      <c r="F586" s="12">
        <f>Table7[[#This Row],[Unit Price (₹)]]*Table7[[#This Row],[Quantity]]</f>
        <v>73500</v>
      </c>
      <c r="G586" t="str">
        <f>VLOOKUP(Table7[[#This Row],[Customer Name]],Table6[#All],2,0)</f>
        <v>Tamil Nadu</v>
      </c>
      <c r="H586" t="str">
        <f>VLOOKUP(Table7[[#This Row],[Customer Name]],Table6[#All],3,0)</f>
        <v>South</v>
      </c>
      <c r="I586" t="str">
        <f>TEXT(Table7[[#This Row],[Date]],"mmm")</f>
        <v>Sep</v>
      </c>
      <c r="J586">
        <f>WEEKNUM(Table7[[#This Row],[Date]])</f>
        <v>36</v>
      </c>
    </row>
    <row r="587" spans="1:10" x14ac:dyDescent="0.25">
      <c r="A587" s="8">
        <v>45177</v>
      </c>
      <c r="B587" s="9" t="s">
        <v>78</v>
      </c>
      <c r="C587" s="10" t="s">
        <v>94</v>
      </c>
      <c r="D587" s="12">
        <v>6591.9</v>
      </c>
      <c r="E587" s="4">
        <v>23</v>
      </c>
      <c r="F587" s="12">
        <f>Table7[[#This Row],[Unit Price (₹)]]*Table7[[#This Row],[Quantity]]</f>
        <v>151613.69999999998</v>
      </c>
      <c r="G587" t="str">
        <f>VLOOKUP(Table7[[#This Row],[Customer Name]],Table6[#All],2,0)</f>
        <v>Madhya Pradesh</v>
      </c>
      <c r="H587" t="str">
        <f>VLOOKUP(Table7[[#This Row],[Customer Name]],Table6[#All],3,0)</f>
        <v>Central</v>
      </c>
      <c r="I587" t="str">
        <f>TEXT(Table7[[#This Row],[Date]],"mmm")</f>
        <v>Sep</v>
      </c>
      <c r="J587">
        <f>WEEKNUM(Table7[[#This Row],[Date]])</f>
        <v>36</v>
      </c>
    </row>
    <row r="588" spans="1:10" x14ac:dyDescent="0.25">
      <c r="A588" s="8">
        <v>45178</v>
      </c>
      <c r="B588" s="9" t="s">
        <v>67</v>
      </c>
      <c r="C588" s="10" t="s">
        <v>98</v>
      </c>
      <c r="D588" s="12">
        <v>5665.8</v>
      </c>
      <c r="E588" s="4">
        <v>3</v>
      </c>
      <c r="F588" s="12">
        <f>Table7[[#This Row],[Unit Price (₹)]]*Table7[[#This Row],[Quantity]]</f>
        <v>16997.400000000001</v>
      </c>
      <c r="G588" t="str">
        <f>VLOOKUP(Table7[[#This Row],[Customer Name]],Table6[#All],2,0)</f>
        <v>Madhya Pradesh</v>
      </c>
      <c r="H588" t="str">
        <f>VLOOKUP(Table7[[#This Row],[Customer Name]],Table6[#All],3,0)</f>
        <v>Central</v>
      </c>
      <c r="I588" t="str">
        <f>TEXT(Table7[[#This Row],[Date]],"mmm")</f>
        <v>Sep</v>
      </c>
      <c r="J588">
        <f>WEEKNUM(Table7[[#This Row],[Date]])</f>
        <v>36</v>
      </c>
    </row>
    <row r="589" spans="1:10" x14ac:dyDescent="0.25">
      <c r="A589" s="8">
        <v>45178</v>
      </c>
      <c r="B589" s="9" t="s">
        <v>50</v>
      </c>
      <c r="C589" s="10" t="s">
        <v>104</v>
      </c>
      <c r="D589" s="12">
        <v>3388</v>
      </c>
      <c r="E589" s="4">
        <v>26</v>
      </c>
      <c r="F589" s="12">
        <f>Table7[[#This Row],[Unit Price (₹)]]*Table7[[#This Row],[Quantity]]</f>
        <v>88088</v>
      </c>
      <c r="G589" t="str">
        <f>VLOOKUP(Table7[[#This Row],[Customer Name]],Table6[#All],2,0)</f>
        <v>Maharashtra</v>
      </c>
      <c r="H589" t="str">
        <f>VLOOKUP(Table7[[#This Row],[Customer Name]],Table6[#All],3,0)</f>
        <v>West</v>
      </c>
      <c r="I589" t="str">
        <f>TEXT(Table7[[#This Row],[Date]],"mmm")</f>
        <v>Sep</v>
      </c>
      <c r="J589">
        <f>WEEKNUM(Table7[[#This Row],[Date]])</f>
        <v>36</v>
      </c>
    </row>
    <row r="590" spans="1:10" x14ac:dyDescent="0.25">
      <c r="A590" s="8">
        <v>45178</v>
      </c>
      <c r="B590" s="9" t="s">
        <v>59</v>
      </c>
      <c r="C590" s="10" t="s">
        <v>115</v>
      </c>
      <c r="D590" s="12">
        <v>1217.1600000000001</v>
      </c>
      <c r="E590" s="4">
        <v>9</v>
      </c>
      <c r="F590" s="12">
        <f>Table7[[#This Row],[Unit Price (₹)]]*Table7[[#This Row],[Quantity]]</f>
        <v>10954.44</v>
      </c>
      <c r="G590" t="str">
        <f>VLOOKUP(Table7[[#This Row],[Customer Name]],Table6[#All],2,0)</f>
        <v>Telangana</v>
      </c>
      <c r="H590" t="str">
        <f>VLOOKUP(Table7[[#This Row],[Customer Name]],Table6[#All],3,0)</f>
        <v>South</v>
      </c>
      <c r="I590" t="str">
        <f>TEXT(Table7[[#This Row],[Date]],"mmm")</f>
        <v>Sep</v>
      </c>
      <c r="J590">
        <f>WEEKNUM(Table7[[#This Row],[Date]])</f>
        <v>36</v>
      </c>
    </row>
    <row r="591" spans="1:10" x14ac:dyDescent="0.25">
      <c r="A591" s="8">
        <v>45178</v>
      </c>
      <c r="B591" s="9" t="s">
        <v>63</v>
      </c>
      <c r="C591" s="10" t="s">
        <v>109</v>
      </c>
      <c r="D591" s="12">
        <v>574.55999999999995</v>
      </c>
      <c r="E591" s="4">
        <v>4</v>
      </c>
      <c r="F591" s="12">
        <f>Table7[[#This Row],[Unit Price (₹)]]*Table7[[#This Row],[Quantity]]</f>
        <v>2298.2399999999998</v>
      </c>
      <c r="G591" t="str">
        <f>VLOOKUP(Table7[[#This Row],[Customer Name]],Table6[#All],2,0)</f>
        <v>Gujarat</v>
      </c>
      <c r="H591" t="str">
        <f>VLOOKUP(Table7[[#This Row],[Customer Name]],Table6[#All],3,0)</f>
        <v>West</v>
      </c>
      <c r="I591" t="str">
        <f>TEXT(Table7[[#This Row],[Date]],"mmm")</f>
        <v>Sep</v>
      </c>
      <c r="J591">
        <f>WEEKNUM(Table7[[#This Row],[Date]])</f>
        <v>36</v>
      </c>
    </row>
    <row r="592" spans="1:10" x14ac:dyDescent="0.25">
      <c r="A592" s="8">
        <v>45179</v>
      </c>
      <c r="B592" s="9" t="s">
        <v>68</v>
      </c>
      <c r="C592" s="10" t="s">
        <v>0</v>
      </c>
      <c r="D592" s="12">
        <v>7271.6</v>
      </c>
      <c r="E592" s="4">
        <v>9</v>
      </c>
      <c r="F592" s="12">
        <f>Table7[[#This Row],[Unit Price (₹)]]*Table7[[#This Row],[Quantity]]</f>
        <v>65444.4</v>
      </c>
      <c r="G592" t="str">
        <f>VLOOKUP(Table7[[#This Row],[Customer Name]],Table6[#All],2,0)</f>
        <v>Andhra Pradesh</v>
      </c>
      <c r="H592" t="str">
        <f>VLOOKUP(Table7[[#This Row],[Customer Name]],Table6[#All],3,0)</f>
        <v>South</v>
      </c>
      <c r="I592" t="str">
        <f>TEXT(Table7[[#This Row],[Date]],"mmm")</f>
        <v>Sep</v>
      </c>
      <c r="J592">
        <f>WEEKNUM(Table7[[#This Row],[Date]])</f>
        <v>37</v>
      </c>
    </row>
    <row r="593" spans="1:10" x14ac:dyDescent="0.25">
      <c r="A593" s="8">
        <v>45179</v>
      </c>
      <c r="B593" s="9" t="s">
        <v>81</v>
      </c>
      <c r="C593" s="10" t="s">
        <v>119</v>
      </c>
      <c r="D593" s="12">
        <v>1208.4000000000001</v>
      </c>
      <c r="E593" s="4">
        <v>2</v>
      </c>
      <c r="F593" s="12">
        <f>Table7[[#This Row],[Unit Price (₹)]]*Table7[[#This Row],[Quantity]]</f>
        <v>2416.8000000000002</v>
      </c>
      <c r="G593" t="str">
        <f>VLOOKUP(Table7[[#This Row],[Customer Name]],Table6[#All],2,0)</f>
        <v>Karnataka</v>
      </c>
      <c r="H593" t="str">
        <f>VLOOKUP(Table7[[#This Row],[Customer Name]],Table6[#All],3,0)</f>
        <v>West</v>
      </c>
      <c r="I593" t="str">
        <f>TEXT(Table7[[#This Row],[Date]],"mmm")</f>
        <v>Sep</v>
      </c>
      <c r="J593">
        <f>WEEKNUM(Table7[[#This Row],[Date]])</f>
        <v>37</v>
      </c>
    </row>
    <row r="594" spans="1:10" x14ac:dyDescent="0.25">
      <c r="A594" s="8">
        <v>45179</v>
      </c>
      <c r="B594" s="9" t="s">
        <v>81</v>
      </c>
      <c r="C594" s="10" t="s">
        <v>111</v>
      </c>
      <c r="D594" s="12">
        <v>2602.39</v>
      </c>
      <c r="E594" s="4">
        <v>6</v>
      </c>
      <c r="F594" s="12">
        <f>Table7[[#This Row],[Unit Price (₹)]]*Table7[[#This Row],[Quantity]]</f>
        <v>15614.34</v>
      </c>
      <c r="G594" t="str">
        <f>VLOOKUP(Table7[[#This Row],[Customer Name]],Table6[#All],2,0)</f>
        <v>Karnataka</v>
      </c>
      <c r="H594" t="str">
        <f>VLOOKUP(Table7[[#This Row],[Customer Name]],Table6[#All],3,0)</f>
        <v>West</v>
      </c>
      <c r="I594" t="str">
        <f>TEXT(Table7[[#This Row],[Date]],"mmm")</f>
        <v>Sep</v>
      </c>
      <c r="J594">
        <f>WEEKNUM(Table7[[#This Row],[Date]])</f>
        <v>37</v>
      </c>
    </row>
    <row r="595" spans="1:10" x14ac:dyDescent="0.25">
      <c r="A595" s="8">
        <v>45179</v>
      </c>
      <c r="B595" s="9" t="s">
        <v>86</v>
      </c>
      <c r="C595" s="10" t="s">
        <v>96</v>
      </c>
      <c r="D595" s="12">
        <v>567</v>
      </c>
      <c r="E595" s="4">
        <v>15</v>
      </c>
      <c r="F595" s="12">
        <f>Table7[[#This Row],[Unit Price (₹)]]*Table7[[#This Row],[Quantity]]</f>
        <v>8505</v>
      </c>
      <c r="G595" t="str">
        <f>VLOOKUP(Table7[[#This Row],[Customer Name]],Table6[#All],2,0)</f>
        <v>Karnataka</v>
      </c>
      <c r="H595" t="str">
        <f>VLOOKUP(Table7[[#This Row],[Customer Name]],Table6[#All],3,0)</f>
        <v>South</v>
      </c>
      <c r="I595" t="str">
        <f>TEXT(Table7[[#This Row],[Date]],"mmm")</f>
        <v>Sep</v>
      </c>
      <c r="J595">
        <f>WEEKNUM(Table7[[#This Row],[Date]])</f>
        <v>37</v>
      </c>
    </row>
    <row r="596" spans="1:10" x14ac:dyDescent="0.25">
      <c r="A596" s="8">
        <v>45179</v>
      </c>
      <c r="B596" s="9" t="s">
        <v>64</v>
      </c>
      <c r="C596" s="10" t="s">
        <v>91</v>
      </c>
      <c r="D596" s="12">
        <v>559.44000000000005</v>
      </c>
      <c r="E596" s="4">
        <v>4</v>
      </c>
      <c r="F596" s="12">
        <f>Table7[[#This Row],[Unit Price (₹)]]*Table7[[#This Row],[Quantity]]</f>
        <v>2237.7600000000002</v>
      </c>
      <c r="G596" t="str">
        <f>VLOOKUP(Table7[[#This Row],[Customer Name]],Table6[#All],2,0)</f>
        <v>Tamil Nadu</v>
      </c>
      <c r="H596" t="str">
        <f>VLOOKUP(Table7[[#This Row],[Customer Name]],Table6[#All],3,0)</f>
        <v>South</v>
      </c>
      <c r="I596" t="str">
        <f>TEXT(Table7[[#This Row],[Date]],"mmm")</f>
        <v>Sep</v>
      </c>
      <c r="J596">
        <f>WEEKNUM(Table7[[#This Row],[Date]])</f>
        <v>37</v>
      </c>
    </row>
    <row r="597" spans="1:10" x14ac:dyDescent="0.25">
      <c r="A597" s="8">
        <v>45180</v>
      </c>
      <c r="B597" s="9" t="s">
        <v>83</v>
      </c>
      <c r="C597" s="10" t="s">
        <v>0</v>
      </c>
      <c r="D597" s="12">
        <v>7271.6</v>
      </c>
      <c r="E597" s="4">
        <v>18</v>
      </c>
      <c r="F597" s="12">
        <f>Table7[[#This Row],[Unit Price (₹)]]*Table7[[#This Row],[Quantity]]</f>
        <v>130888.8</v>
      </c>
      <c r="G597" t="str">
        <f>VLOOKUP(Table7[[#This Row],[Customer Name]],Table6[#All],2,0)</f>
        <v>Maharashtra</v>
      </c>
      <c r="H597" t="str">
        <f>VLOOKUP(Table7[[#This Row],[Customer Name]],Table6[#All],3,0)</f>
        <v>West</v>
      </c>
      <c r="I597" t="str">
        <f>TEXT(Table7[[#This Row],[Date]],"mmm")</f>
        <v>Sep</v>
      </c>
      <c r="J597">
        <f>WEEKNUM(Table7[[#This Row],[Date]])</f>
        <v>37</v>
      </c>
    </row>
    <row r="598" spans="1:10" x14ac:dyDescent="0.25">
      <c r="A598" s="8">
        <v>45182</v>
      </c>
      <c r="B598" s="9" t="s">
        <v>54</v>
      </c>
      <c r="C598" s="10" t="s">
        <v>115</v>
      </c>
      <c r="D598" s="12">
        <v>1217.1600000000001</v>
      </c>
      <c r="E598" s="4">
        <v>7</v>
      </c>
      <c r="F598" s="12">
        <f>Table7[[#This Row],[Unit Price (₹)]]*Table7[[#This Row],[Quantity]]</f>
        <v>8520.1200000000008</v>
      </c>
      <c r="G598" t="str">
        <f>VLOOKUP(Table7[[#This Row],[Customer Name]],Table6[#All],2,0)</f>
        <v>Andhra Pradesh</v>
      </c>
      <c r="H598" t="str">
        <f>VLOOKUP(Table7[[#This Row],[Customer Name]],Table6[#All],3,0)</f>
        <v>South</v>
      </c>
      <c r="I598" t="str">
        <f>TEXT(Table7[[#This Row],[Date]],"mmm")</f>
        <v>Sep</v>
      </c>
      <c r="J598">
        <f>WEEKNUM(Table7[[#This Row],[Date]])</f>
        <v>37</v>
      </c>
    </row>
    <row r="599" spans="1:10" x14ac:dyDescent="0.25">
      <c r="A599" s="8">
        <v>45183</v>
      </c>
      <c r="B599" s="9" t="s">
        <v>63</v>
      </c>
      <c r="C599" s="10" t="s">
        <v>104</v>
      </c>
      <c r="D599" s="12">
        <v>3388</v>
      </c>
      <c r="E599" s="4">
        <v>27</v>
      </c>
      <c r="F599" s="12">
        <f>Table7[[#This Row],[Unit Price (₹)]]*Table7[[#This Row],[Quantity]]</f>
        <v>91476</v>
      </c>
      <c r="G599" t="str">
        <f>VLOOKUP(Table7[[#This Row],[Customer Name]],Table6[#All],2,0)</f>
        <v>Gujarat</v>
      </c>
      <c r="H599" t="str">
        <f>VLOOKUP(Table7[[#This Row],[Customer Name]],Table6[#All],3,0)</f>
        <v>West</v>
      </c>
      <c r="I599" t="str">
        <f>TEXT(Table7[[#This Row],[Date]],"mmm")</f>
        <v>Sep</v>
      </c>
      <c r="J599">
        <f>WEEKNUM(Table7[[#This Row],[Date]])</f>
        <v>37</v>
      </c>
    </row>
    <row r="600" spans="1:10" x14ac:dyDescent="0.25">
      <c r="A600" s="8">
        <v>45183</v>
      </c>
      <c r="B600" s="9" t="s">
        <v>78</v>
      </c>
      <c r="C600" s="10" t="s">
        <v>119</v>
      </c>
      <c r="D600" s="12">
        <v>1208.4000000000001</v>
      </c>
      <c r="E600" s="4">
        <v>34</v>
      </c>
      <c r="F600" s="12">
        <f>Table7[[#This Row],[Unit Price (₹)]]*Table7[[#This Row],[Quantity]]</f>
        <v>41085.600000000006</v>
      </c>
      <c r="G600" t="str">
        <f>VLOOKUP(Table7[[#This Row],[Customer Name]],Table6[#All],2,0)</f>
        <v>Madhya Pradesh</v>
      </c>
      <c r="H600" t="str">
        <f>VLOOKUP(Table7[[#This Row],[Customer Name]],Table6[#All],3,0)</f>
        <v>Central</v>
      </c>
      <c r="I600" t="str">
        <f>TEXT(Table7[[#This Row],[Date]],"mmm")</f>
        <v>Sep</v>
      </c>
      <c r="J600">
        <f>WEEKNUM(Table7[[#This Row],[Date]])</f>
        <v>37</v>
      </c>
    </row>
    <row r="601" spans="1:10" x14ac:dyDescent="0.25">
      <c r="A601" s="8">
        <v>45183</v>
      </c>
      <c r="B601" s="9" t="s">
        <v>83</v>
      </c>
      <c r="C601" s="10" t="s">
        <v>95</v>
      </c>
      <c r="D601" s="12">
        <v>1285.5999999999999</v>
      </c>
      <c r="E601" s="4">
        <v>3</v>
      </c>
      <c r="F601" s="12">
        <f>Table7[[#This Row],[Unit Price (₹)]]*Table7[[#This Row],[Quantity]]</f>
        <v>3856.7999999999997</v>
      </c>
      <c r="G601" t="str">
        <f>VLOOKUP(Table7[[#This Row],[Customer Name]],Table6[#All],2,0)</f>
        <v>Maharashtra</v>
      </c>
      <c r="H601" t="str">
        <f>VLOOKUP(Table7[[#This Row],[Customer Name]],Table6[#All],3,0)</f>
        <v>West</v>
      </c>
      <c r="I601" t="str">
        <f>TEXT(Table7[[#This Row],[Date]],"mmm")</f>
        <v>Sep</v>
      </c>
      <c r="J601">
        <f>WEEKNUM(Table7[[#This Row],[Date]])</f>
        <v>37</v>
      </c>
    </row>
    <row r="602" spans="1:10" x14ac:dyDescent="0.25">
      <c r="A602" s="8">
        <v>45184</v>
      </c>
      <c r="B602" s="9" t="s">
        <v>70</v>
      </c>
      <c r="C602" s="10" t="s">
        <v>105</v>
      </c>
      <c r="D602" s="12">
        <v>600.32000000000005</v>
      </c>
      <c r="E602" s="4">
        <v>15</v>
      </c>
      <c r="F602" s="12">
        <f>Table7[[#This Row],[Unit Price (₹)]]*Table7[[#This Row],[Quantity]]</f>
        <v>9004.8000000000011</v>
      </c>
      <c r="G602" t="str">
        <f>VLOOKUP(Table7[[#This Row],[Customer Name]],Table6[#All],2,0)</f>
        <v>Kerala</v>
      </c>
      <c r="H602" t="str">
        <f>VLOOKUP(Table7[[#This Row],[Customer Name]],Table6[#All],3,0)</f>
        <v>South</v>
      </c>
      <c r="I602" t="str">
        <f>TEXT(Table7[[#This Row],[Date]],"mmm")</f>
        <v>Sep</v>
      </c>
      <c r="J602">
        <f>WEEKNUM(Table7[[#This Row],[Date]])</f>
        <v>37</v>
      </c>
    </row>
    <row r="603" spans="1:10" x14ac:dyDescent="0.25">
      <c r="A603" s="8">
        <v>45184</v>
      </c>
      <c r="B603" s="9" t="s">
        <v>79</v>
      </c>
      <c r="C603" s="10" t="s">
        <v>91</v>
      </c>
      <c r="D603" s="12">
        <v>559.44000000000005</v>
      </c>
      <c r="E603" s="4">
        <v>3</v>
      </c>
      <c r="F603" s="12">
        <f>Table7[[#This Row],[Unit Price (₹)]]*Table7[[#This Row],[Quantity]]</f>
        <v>1678.3200000000002</v>
      </c>
      <c r="G603" t="str">
        <f>VLOOKUP(Table7[[#This Row],[Customer Name]],Table6[#All],2,0)</f>
        <v>Kerala</v>
      </c>
      <c r="H603" t="str">
        <f>VLOOKUP(Table7[[#This Row],[Customer Name]],Table6[#All],3,0)</f>
        <v>South</v>
      </c>
      <c r="I603" t="str">
        <f>TEXT(Table7[[#This Row],[Date]],"mmm")</f>
        <v>Sep</v>
      </c>
      <c r="J603">
        <f>WEEKNUM(Table7[[#This Row],[Date]])</f>
        <v>37</v>
      </c>
    </row>
    <row r="604" spans="1:10" x14ac:dyDescent="0.25">
      <c r="A604" s="8">
        <v>45184</v>
      </c>
      <c r="B604" s="9" t="s">
        <v>72</v>
      </c>
      <c r="C604" s="10" t="s">
        <v>106</v>
      </c>
      <c r="D604" s="12">
        <v>1134</v>
      </c>
      <c r="E604" s="4">
        <v>14</v>
      </c>
      <c r="F604" s="12">
        <f>Table7[[#This Row],[Unit Price (₹)]]*Table7[[#This Row],[Quantity]]</f>
        <v>15876</v>
      </c>
      <c r="G604" t="str">
        <f>VLOOKUP(Table7[[#This Row],[Customer Name]],Table6[#All],2,0)</f>
        <v>Telangana</v>
      </c>
      <c r="H604" t="str">
        <f>VLOOKUP(Table7[[#This Row],[Customer Name]],Table6[#All],3,0)</f>
        <v>South</v>
      </c>
      <c r="I604" t="str">
        <f>TEXT(Table7[[#This Row],[Date]],"mmm")</f>
        <v>Sep</v>
      </c>
      <c r="J604">
        <f>WEEKNUM(Table7[[#This Row],[Date]])</f>
        <v>37</v>
      </c>
    </row>
    <row r="605" spans="1:10" x14ac:dyDescent="0.25">
      <c r="A605" s="8">
        <v>45184</v>
      </c>
      <c r="B605" s="9" t="s">
        <v>83</v>
      </c>
      <c r="C605" s="10" t="s">
        <v>106</v>
      </c>
      <c r="D605" s="12">
        <v>1134</v>
      </c>
      <c r="E605" s="4">
        <v>6</v>
      </c>
      <c r="F605" s="12">
        <f>Table7[[#This Row],[Unit Price (₹)]]*Table7[[#This Row],[Quantity]]</f>
        <v>6804</v>
      </c>
      <c r="G605" t="str">
        <f>VLOOKUP(Table7[[#This Row],[Customer Name]],Table6[#All],2,0)</f>
        <v>Maharashtra</v>
      </c>
      <c r="H605" t="str">
        <f>VLOOKUP(Table7[[#This Row],[Customer Name]],Table6[#All],3,0)</f>
        <v>West</v>
      </c>
      <c r="I605" t="str">
        <f>TEXT(Table7[[#This Row],[Date]],"mmm")</f>
        <v>Sep</v>
      </c>
      <c r="J605">
        <f>WEEKNUM(Table7[[#This Row],[Date]])</f>
        <v>37</v>
      </c>
    </row>
    <row r="606" spans="1:10" x14ac:dyDescent="0.25">
      <c r="A606" s="8">
        <v>45185</v>
      </c>
      <c r="B606" s="9" t="s">
        <v>69</v>
      </c>
      <c r="C606" s="10" t="s">
        <v>116</v>
      </c>
      <c r="D606" s="12">
        <v>3444.7</v>
      </c>
      <c r="E606" s="4">
        <v>11</v>
      </c>
      <c r="F606" s="12">
        <f>Table7[[#This Row],[Unit Price (₹)]]*Table7[[#This Row],[Quantity]]</f>
        <v>37891.699999999997</v>
      </c>
      <c r="G606" t="str">
        <f>VLOOKUP(Table7[[#This Row],[Customer Name]],Table6[#All],2,0)</f>
        <v>Kerala</v>
      </c>
      <c r="H606" t="str">
        <f>VLOOKUP(Table7[[#This Row],[Customer Name]],Table6[#All],3,0)</f>
        <v>South</v>
      </c>
      <c r="I606" t="str">
        <f>TEXT(Table7[[#This Row],[Date]],"mmm")</f>
        <v>Sep</v>
      </c>
      <c r="J606">
        <f>WEEKNUM(Table7[[#This Row],[Date]])</f>
        <v>37</v>
      </c>
    </row>
    <row r="607" spans="1:10" x14ac:dyDescent="0.25">
      <c r="A607" s="8">
        <v>45186</v>
      </c>
      <c r="B607" s="9" t="s">
        <v>69</v>
      </c>
      <c r="C607" s="10" t="s">
        <v>4</v>
      </c>
      <c r="D607" s="12">
        <v>11499</v>
      </c>
      <c r="E607" s="4">
        <v>40</v>
      </c>
      <c r="F607" s="12">
        <f>Table7[[#This Row],[Unit Price (₹)]]*Table7[[#This Row],[Quantity]]</f>
        <v>459960</v>
      </c>
      <c r="G607" t="str">
        <f>VLOOKUP(Table7[[#This Row],[Customer Name]],Table6[#All],2,0)</f>
        <v>Kerala</v>
      </c>
      <c r="H607" t="str">
        <f>VLOOKUP(Table7[[#This Row],[Customer Name]],Table6[#All],3,0)</f>
        <v>South</v>
      </c>
      <c r="I607" t="str">
        <f>TEXT(Table7[[#This Row],[Date]],"mmm")</f>
        <v>Sep</v>
      </c>
      <c r="J607">
        <f>WEEKNUM(Table7[[#This Row],[Date]])</f>
        <v>38</v>
      </c>
    </row>
    <row r="608" spans="1:10" x14ac:dyDescent="0.25">
      <c r="A608" s="8">
        <v>45187</v>
      </c>
      <c r="B608" s="9" t="s">
        <v>78</v>
      </c>
      <c r="C608" s="10" t="s">
        <v>119</v>
      </c>
      <c r="D608" s="12">
        <v>1208.4000000000001</v>
      </c>
      <c r="E608" s="4">
        <v>14</v>
      </c>
      <c r="F608" s="12">
        <f>Table7[[#This Row],[Unit Price (₹)]]*Table7[[#This Row],[Quantity]]</f>
        <v>16917.600000000002</v>
      </c>
      <c r="G608" t="str">
        <f>VLOOKUP(Table7[[#This Row],[Customer Name]],Table6[#All],2,0)</f>
        <v>Madhya Pradesh</v>
      </c>
      <c r="H608" t="str">
        <f>VLOOKUP(Table7[[#This Row],[Customer Name]],Table6[#All],3,0)</f>
        <v>Central</v>
      </c>
      <c r="I608" t="str">
        <f>TEXT(Table7[[#This Row],[Date]],"mmm")</f>
        <v>Sep</v>
      </c>
      <c r="J608">
        <f>WEEKNUM(Table7[[#This Row],[Date]])</f>
        <v>38</v>
      </c>
    </row>
    <row r="609" spans="1:10" x14ac:dyDescent="0.25">
      <c r="A609" s="8">
        <v>45187</v>
      </c>
      <c r="B609" s="9" t="s">
        <v>61</v>
      </c>
      <c r="C609" s="10" t="s">
        <v>101</v>
      </c>
      <c r="D609" s="12">
        <v>729.12</v>
      </c>
      <c r="E609" s="4">
        <v>22</v>
      </c>
      <c r="F609" s="12">
        <f>Table7[[#This Row],[Unit Price (₹)]]*Table7[[#This Row],[Quantity]]</f>
        <v>16040.64</v>
      </c>
      <c r="G609" t="str">
        <f>VLOOKUP(Table7[[#This Row],[Customer Name]],Table6[#All],2,0)</f>
        <v>Telangana</v>
      </c>
      <c r="H609" t="str">
        <f>VLOOKUP(Table7[[#This Row],[Customer Name]],Table6[#All],3,0)</f>
        <v>South</v>
      </c>
      <c r="I609" t="str">
        <f>TEXT(Table7[[#This Row],[Date]],"mmm")</f>
        <v>Sep</v>
      </c>
      <c r="J609">
        <f>WEEKNUM(Table7[[#This Row],[Date]])</f>
        <v>38</v>
      </c>
    </row>
    <row r="610" spans="1:10" x14ac:dyDescent="0.25">
      <c r="A610" s="8">
        <v>45188</v>
      </c>
      <c r="B610" s="9" t="s">
        <v>23</v>
      </c>
      <c r="C610" s="10" t="s">
        <v>90</v>
      </c>
      <c r="D610" s="12">
        <v>837.9</v>
      </c>
      <c r="E610" s="4">
        <v>8</v>
      </c>
      <c r="F610" s="12">
        <f>Table7[[#This Row],[Unit Price (₹)]]*Table7[[#This Row],[Quantity]]</f>
        <v>6703.2</v>
      </c>
      <c r="G610" t="str">
        <f>VLOOKUP(Table7[[#This Row],[Customer Name]],Table6[#All],2,0)</f>
        <v>Telangana</v>
      </c>
      <c r="H610" t="str">
        <f>VLOOKUP(Table7[[#This Row],[Customer Name]],Table6[#All],3,0)</f>
        <v>South</v>
      </c>
      <c r="I610" t="str">
        <f>TEXT(Table7[[#This Row],[Date]],"mmm")</f>
        <v>Sep</v>
      </c>
      <c r="J610">
        <f>WEEKNUM(Table7[[#This Row],[Date]])</f>
        <v>38</v>
      </c>
    </row>
    <row r="611" spans="1:10" x14ac:dyDescent="0.25">
      <c r="A611" s="8">
        <v>45189</v>
      </c>
      <c r="B611" s="9" t="s">
        <v>63</v>
      </c>
      <c r="C611" s="10" t="s">
        <v>0</v>
      </c>
      <c r="D611" s="12">
        <v>7271.6</v>
      </c>
      <c r="E611" s="4">
        <v>19</v>
      </c>
      <c r="F611" s="12">
        <f>Table7[[#This Row],[Unit Price (₹)]]*Table7[[#This Row],[Quantity]]</f>
        <v>138160.4</v>
      </c>
      <c r="G611" t="str">
        <f>VLOOKUP(Table7[[#This Row],[Customer Name]],Table6[#All],2,0)</f>
        <v>Gujarat</v>
      </c>
      <c r="H611" t="str">
        <f>VLOOKUP(Table7[[#This Row],[Customer Name]],Table6[#All],3,0)</f>
        <v>West</v>
      </c>
      <c r="I611" t="str">
        <f>TEXT(Table7[[#This Row],[Date]],"mmm")</f>
        <v>Sep</v>
      </c>
      <c r="J611">
        <f>WEEKNUM(Table7[[#This Row],[Date]])</f>
        <v>38</v>
      </c>
    </row>
    <row r="612" spans="1:10" x14ac:dyDescent="0.25">
      <c r="A612" s="8">
        <v>45189</v>
      </c>
      <c r="B612" s="9" t="s">
        <v>80</v>
      </c>
      <c r="C612" s="10" t="s">
        <v>90</v>
      </c>
      <c r="D612" s="12">
        <v>837.9</v>
      </c>
      <c r="E612" s="4">
        <v>6</v>
      </c>
      <c r="F612" s="12">
        <f>Table7[[#This Row],[Unit Price (₹)]]*Table7[[#This Row],[Quantity]]</f>
        <v>5027.3999999999996</v>
      </c>
      <c r="G612" t="str">
        <f>VLOOKUP(Table7[[#This Row],[Customer Name]],Table6[#All],2,0)</f>
        <v>Kerala</v>
      </c>
      <c r="H612" t="str">
        <f>VLOOKUP(Table7[[#This Row],[Customer Name]],Table6[#All],3,0)</f>
        <v>South</v>
      </c>
      <c r="I612" t="str">
        <f>TEXT(Table7[[#This Row],[Date]],"mmm")</f>
        <v>Sep</v>
      </c>
      <c r="J612">
        <f>WEEKNUM(Table7[[#This Row],[Date]])</f>
        <v>38</v>
      </c>
    </row>
    <row r="613" spans="1:10" x14ac:dyDescent="0.25">
      <c r="A613" s="8">
        <v>45189</v>
      </c>
      <c r="B613" s="9" t="s">
        <v>22</v>
      </c>
      <c r="C613" s="10" t="s">
        <v>96</v>
      </c>
      <c r="D613" s="12">
        <v>567</v>
      </c>
      <c r="E613" s="4">
        <v>32</v>
      </c>
      <c r="F613" s="12">
        <f>Table7[[#This Row],[Unit Price (₹)]]*Table7[[#This Row],[Quantity]]</f>
        <v>18144</v>
      </c>
      <c r="G613" t="str">
        <f>VLOOKUP(Table7[[#This Row],[Customer Name]],Table6[#All],2,0)</f>
        <v>Madhya Pradesh</v>
      </c>
      <c r="H613" t="str">
        <f>VLOOKUP(Table7[[#This Row],[Customer Name]],Table6[#All],3,0)</f>
        <v>Central</v>
      </c>
      <c r="I613" t="str">
        <f>TEXT(Table7[[#This Row],[Date]],"mmm")</f>
        <v>Sep</v>
      </c>
      <c r="J613">
        <f>WEEKNUM(Table7[[#This Row],[Date]])</f>
        <v>38</v>
      </c>
    </row>
    <row r="614" spans="1:10" x14ac:dyDescent="0.25">
      <c r="A614" s="8">
        <v>45190</v>
      </c>
      <c r="B614" s="9" t="s">
        <v>71</v>
      </c>
      <c r="C614" s="10" t="s">
        <v>1</v>
      </c>
      <c r="D614" s="12">
        <v>9996</v>
      </c>
      <c r="E614" s="4">
        <v>32</v>
      </c>
      <c r="F614" s="12">
        <f>Table7[[#This Row],[Unit Price (₹)]]*Table7[[#This Row],[Quantity]]</f>
        <v>319872</v>
      </c>
      <c r="G614" t="str">
        <f>VLOOKUP(Table7[[#This Row],[Customer Name]],Table6[#All],2,0)</f>
        <v>Madhya Pradesh</v>
      </c>
      <c r="H614" t="str">
        <f>VLOOKUP(Table7[[#This Row],[Customer Name]],Table6[#All],3,0)</f>
        <v>Central</v>
      </c>
      <c r="I614" t="str">
        <f>TEXT(Table7[[#This Row],[Date]],"mmm")</f>
        <v>Sep</v>
      </c>
      <c r="J614">
        <f>WEEKNUM(Table7[[#This Row],[Date]])</f>
        <v>38</v>
      </c>
    </row>
    <row r="615" spans="1:10" x14ac:dyDescent="0.25">
      <c r="A615" s="8">
        <v>45190</v>
      </c>
      <c r="B615" s="9" t="s">
        <v>50</v>
      </c>
      <c r="C615" s="10" t="s">
        <v>116</v>
      </c>
      <c r="D615" s="12">
        <v>3444.7</v>
      </c>
      <c r="E615" s="4">
        <v>14</v>
      </c>
      <c r="F615" s="12">
        <f>Table7[[#This Row],[Unit Price (₹)]]*Table7[[#This Row],[Quantity]]</f>
        <v>48225.799999999996</v>
      </c>
      <c r="G615" t="str">
        <f>VLOOKUP(Table7[[#This Row],[Customer Name]],Table6[#All],2,0)</f>
        <v>Maharashtra</v>
      </c>
      <c r="H615" t="str">
        <f>VLOOKUP(Table7[[#This Row],[Customer Name]],Table6[#All],3,0)</f>
        <v>West</v>
      </c>
      <c r="I615" t="str">
        <f>TEXT(Table7[[#This Row],[Date]],"mmm")</f>
        <v>Sep</v>
      </c>
      <c r="J615">
        <f>WEEKNUM(Table7[[#This Row],[Date]])</f>
        <v>38</v>
      </c>
    </row>
    <row r="616" spans="1:10" x14ac:dyDescent="0.25">
      <c r="A616" s="8">
        <v>45190</v>
      </c>
      <c r="B616" s="9" t="s">
        <v>67</v>
      </c>
      <c r="C616" s="10" t="s">
        <v>110</v>
      </c>
      <c r="D616" s="12">
        <v>5337.5</v>
      </c>
      <c r="E616" s="4">
        <v>7</v>
      </c>
      <c r="F616" s="12">
        <f>Table7[[#This Row],[Unit Price (₹)]]*Table7[[#This Row],[Quantity]]</f>
        <v>37362.5</v>
      </c>
      <c r="G616" t="str">
        <f>VLOOKUP(Table7[[#This Row],[Customer Name]],Table6[#All],2,0)</f>
        <v>Madhya Pradesh</v>
      </c>
      <c r="H616" t="str">
        <f>VLOOKUP(Table7[[#This Row],[Customer Name]],Table6[#All],3,0)</f>
        <v>Central</v>
      </c>
      <c r="I616" t="str">
        <f>TEXT(Table7[[#This Row],[Date]],"mmm")</f>
        <v>Sep</v>
      </c>
      <c r="J616">
        <f>WEEKNUM(Table7[[#This Row],[Date]])</f>
        <v>38</v>
      </c>
    </row>
    <row r="617" spans="1:10" x14ac:dyDescent="0.25">
      <c r="A617" s="8">
        <v>45190</v>
      </c>
      <c r="B617" s="9" t="s">
        <v>68</v>
      </c>
      <c r="C617" s="10" t="s">
        <v>119</v>
      </c>
      <c r="D617" s="12">
        <v>1208.4000000000001</v>
      </c>
      <c r="E617" s="4">
        <v>5</v>
      </c>
      <c r="F617" s="12">
        <f>Table7[[#This Row],[Unit Price (₹)]]*Table7[[#This Row],[Quantity]]</f>
        <v>6042</v>
      </c>
      <c r="G617" t="str">
        <f>VLOOKUP(Table7[[#This Row],[Customer Name]],Table6[#All],2,0)</f>
        <v>Andhra Pradesh</v>
      </c>
      <c r="H617" t="str">
        <f>VLOOKUP(Table7[[#This Row],[Customer Name]],Table6[#All],3,0)</f>
        <v>South</v>
      </c>
      <c r="I617" t="str">
        <f>TEXT(Table7[[#This Row],[Date]],"mmm")</f>
        <v>Sep</v>
      </c>
      <c r="J617">
        <f>WEEKNUM(Table7[[#This Row],[Date]])</f>
        <v>38</v>
      </c>
    </row>
    <row r="618" spans="1:10" x14ac:dyDescent="0.25">
      <c r="A618" s="8">
        <v>45190</v>
      </c>
      <c r="B618" s="9" t="s">
        <v>61</v>
      </c>
      <c r="C618" s="10" t="s">
        <v>120</v>
      </c>
      <c r="D618" s="12">
        <v>674</v>
      </c>
      <c r="E618" s="4">
        <v>35</v>
      </c>
      <c r="F618" s="12">
        <f>Table7[[#This Row],[Unit Price (₹)]]*Table7[[#This Row],[Quantity]]</f>
        <v>23590</v>
      </c>
      <c r="G618" t="str">
        <f>VLOOKUP(Table7[[#This Row],[Customer Name]],Table6[#All],2,0)</f>
        <v>Telangana</v>
      </c>
      <c r="H618" t="str">
        <f>VLOOKUP(Table7[[#This Row],[Customer Name]],Table6[#All],3,0)</f>
        <v>South</v>
      </c>
      <c r="I618" t="str">
        <f>TEXT(Table7[[#This Row],[Date]],"mmm")</f>
        <v>Sep</v>
      </c>
      <c r="J618">
        <f>WEEKNUM(Table7[[#This Row],[Date]])</f>
        <v>38</v>
      </c>
    </row>
    <row r="619" spans="1:10" x14ac:dyDescent="0.25">
      <c r="A619" s="8">
        <v>45191</v>
      </c>
      <c r="B619" s="9" t="s">
        <v>57</v>
      </c>
      <c r="C619" s="10" t="s">
        <v>1</v>
      </c>
      <c r="D619" s="12">
        <v>9996</v>
      </c>
      <c r="E619" s="4">
        <v>88</v>
      </c>
      <c r="F619" s="12">
        <f>Table7[[#This Row],[Unit Price (₹)]]*Table7[[#This Row],[Quantity]]</f>
        <v>879648</v>
      </c>
      <c r="G619" t="str">
        <f>VLOOKUP(Table7[[#This Row],[Customer Name]],Table6[#All],2,0)</f>
        <v>Karnataka</v>
      </c>
      <c r="H619" t="str">
        <f>VLOOKUP(Table7[[#This Row],[Customer Name]],Table6[#All],3,0)</f>
        <v>South</v>
      </c>
      <c r="I619" t="str">
        <f>TEXT(Table7[[#This Row],[Date]],"mmm")</f>
        <v>Sep</v>
      </c>
      <c r="J619">
        <f>WEEKNUM(Table7[[#This Row],[Date]])</f>
        <v>38</v>
      </c>
    </row>
    <row r="620" spans="1:10" x14ac:dyDescent="0.25">
      <c r="A620" s="8">
        <v>45191</v>
      </c>
      <c r="B620" s="9" t="s">
        <v>59</v>
      </c>
      <c r="C620" s="10" t="s">
        <v>92</v>
      </c>
      <c r="D620" s="12">
        <v>3418.8</v>
      </c>
      <c r="E620" s="4">
        <v>14</v>
      </c>
      <c r="F620" s="12">
        <f>Table7[[#This Row],[Unit Price (₹)]]*Table7[[#This Row],[Quantity]]</f>
        <v>47863.200000000004</v>
      </c>
      <c r="G620" t="str">
        <f>VLOOKUP(Table7[[#This Row],[Customer Name]],Table6[#All],2,0)</f>
        <v>Telangana</v>
      </c>
      <c r="H620" t="str">
        <f>VLOOKUP(Table7[[#This Row],[Customer Name]],Table6[#All],3,0)</f>
        <v>South</v>
      </c>
      <c r="I620" t="str">
        <f>TEXT(Table7[[#This Row],[Date]],"mmm")</f>
        <v>Sep</v>
      </c>
      <c r="J620">
        <f>WEEKNUM(Table7[[#This Row],[Date]])</f>
        <v>38</v>
      </c>
    </row>
    <row r="621" spans="1:10" x14ac:dyDescent="0.25">
      <c r="A621" s="8">
        <v>45191</v>
      </c>
      <c r="B621" s="9" t="s">
        <v>53</v>
      </c>
      <c r="C621" s="10" t="s">
        <v>8</v>
      </c>
      <c r="D621" s="12">
        <v>11377.8</v>
      </c>
      <c r="E621" s="4">
        <v>21</v>
      </c>
      <c r="F621" s="12">
        <f>Table7[[#This Row],[Unit Price (₹)]]*Table7[[#This Row],[Quantity]]</f>
        <v>238933.8</v>
      </c>
      <c r="G621" t="str">
        <f>VLOOKUP(Table7[[#This Row],[Customer Name]],Table6[#All],2,0)</f>
        <v>Gujarat</v>
      </c>
      <c r="H621" t="str">
        <f>VLOOKUP(Table7[[#This Row],[Customer Name]],Table6[#All],3,0)</f>
        <v>West</v>
      </c>
      <c r="I621" t="str">
        <f>TEXT(Table7[[#This Row],[Date]],"mmm")</f>
        <v>Sep</v>
      </c>
      <c r="J621">
        <f>WEEKNUM(Table7[[#This Row],[Date]])</f>
        <v>38</v>
      </c>
    </row>
    <row r="622" spans="1:10" x14ac:dyDescent="0.25">
      <c r="A622" s="8">
        <v>45191</v>
      </c>
      <c r="B622" s="9" t="s">
        <v>86</v>
      </c>
      <c r="C622" s="10" t="s">
        <v>102</v>
      </c>
      <c r="D622" s="12">
        <v>806.4</v>
      </c>
      <c r="E622" s="4">
        <v>2</v>
      </c>
      <c r="F622" s="12">
        <f>Table7[[#This Row],[Unit Price (₹)]]*Table7[[#This Row],[Quantity]]</f>
        <v>1612.8</v>
      </c>
      <c r="G622" t="str">
        <f>VLOOKUP(Table7[[#This Row],[Customer Name]],Table6[#All],2,0)</f>
        <v>Karnataka</v>
      </c>
      <c r="H622" t="str">
        <f>VLOOKUP(Table7[[#This Row],[Customer Name]],Table6[#All],3,0)</f>
        <v>South</v>
      </c>
      <c r="I622" t="str">
        <f>TEXT(Table7[[#This Row],[Date]],"mmm")</f>
        <v>Sep</v>
      </c>
      <c r="J622">
        <f>WEEKNUM(Table7[[#This Row],[Date]])</f>
        <v>38</v>
      </c>
    </row>
    <row r="623" spans="1:10" x14ac:dyDescent="0.25">
      <c r="A623" s="8">
        <v>45191</v>
      </c>
      <c r="B623" s="9" t="s">
        <v>86</v>
      </c>
      <c r="C623" s="10" t="s">
        <v>93</v>
      </c>
      <c r="D623" s="12">
        <v>581.55999999999995</v>
      </c>
      <c r="E623" s="4">
        <v>12</v>
      </c>
      <c r="F623" s="12">
        <f>Table7[[#This Row],[Unit Price (₹)]]*Table7[[#This Row],[Quantity]]</f>
        <v>6978.7199999999993</v>
      </c>
      <c r="G623" t="str">
        <f>VLOOKUP(Table7[[#This Row],[Customer Name]],Table6[#All],2,0)</f>
        <v>Karnataka</v>
      </c>
      <c r="H623" t="str">
        <f>VLOOKUP(Table7[[#This Row],[Customer Name]],Table6[#All],3,0)</f>
        <v>South</v>
      </c>
      <c r="I623" t="str">
        <f>TEXT(Table7[[#This Row],[Date]],"mmm")</f>
        <v>Sep</v>
      </c>
      <c r="J623">
        <f>WEEKNUM(Table7[[#This Row],[Date]])</f>
        <v>38</v>
      </c>
    </row>
    <row r="624" spans="1:10" x14ac:dyDescent="0.25">
      <c r="A624" s="8">
        <v>45192</v>
      </c>
      <c r="B624" s="9" t="s">
        <v>22</v>
      </c>
      <c r="C624" s="10" t="s">
        <v>94</v>
      </c>
      <c r="D624" s="12">
        <v>6591.9</v>
      </c>
      <c r="E624" s="4">
        <v>12</v>
      </c>
      <c r="F624" s="12">
        <f>Table7[[#This Row],[Unit Price (₹)]]*Table7[[#This Row],[Quantity]]</f>
        <v>79102.799999999988</v>
      </c>
      <c r="G624" t="str">
        <f>VLOOKUP(Table7[[#This Row],[Customer Name]],Table6[#All],2,0)</f>
        <v>Madhya Pradesh</v>
      </c>
      <c r="H624" t="str">
        <f>VLOOKUP(Table7[[#This Row],[Customer Name]],Table6[#All],3,0)</f>
        <v>Central</v>
      </c>
      <c r="I624" t="str">
        <f>TEXT(Table7[[#This Row],[Date]],"mmm")</f>
        <v>Sep</v>
      </c>
      <c r="J624">
        <f>WEEKNUM(Table7[[#This Row],[Date]])</f>
        <v>38</v>
      </c>
    </row>
    <row r="625" spans="1:10" x14ac:dyDescent="0.25">
      <c r="A625" s="8">
        <v>45192</v>
      </c>
      <c r="B625" s="9" t="s">
        <v>63</v>
      </c>
      <c r="C625" s="10" t="s">
        <v>116</v>
      </c>
      <c r="D625" s="12">
        <v>3444.7</v>
      </c>
      <c r="E625" s="4">
        <v>12</v>
      </c>
      <c r="F625" s="12">
        <f>Table7[[#This Row],[Unit Price (₹)]]*Table7[[#This Row],[Quantity]]</f>
        <v>41336.399999999994</v>
      </c>
      <c r="G625" t="str">
        <f>VLOOKUP(Table7[[#This Row],[Customer Name]],Table6[#All],2,0)</f>
        <v>Gujarat</v>
      </c>
      <c r="H625" t="str">
        <f>VLOOKUP(Table7[[#This Row],[Customer Name]],Table6[#All],3,0)</f>
        <v>West</v>
      </c>
      <c r="I625" t="str">
        <f>TEXT(Table7[[#This Row],[Date]],"mmm")</f>
        <v>Sep</v>
      </c>
      <c r="J625">
        <f>WEEKNUM(Table7[[#This Row],[Date]])</f>
        <v>38</v>
      </c>
    </row>
    <row r="626" spans="1:10" x14ac:dyDescent="0.25">
      <c r="A626" s="8">
        <v>45192</v>
      </c>
      <c r="B626" s="9" t="s">
        <v>81</v>
      </c>
      <c r="C626" s="10" t="s">
        <v>8</v>
      </c>
      <c r="D626" s="12">
        <v>11377.8</v>
      </c>
      <c r="E626" s="4">
        <v>19</v>
      </c>
      <c r="F626" s="12">
        <f>Table7[[#This Row],[Unit Price (₹)]]*Table7[[#This Row],[Quantity]]</f>
        <v>216178.19999999998</v>
      </c>
      <c r="G626" t="str">
        <f>VLOOKUP(Table7[[#This Row],[Customer Name]],Table6[#All],2,0)</f>
        <v>Karnataka</v>
      </c>
      <c r="H626" t="str">
        <f>VLOOKUP(Table7[[#This Row],[Customer Name]],Table6[#All],3,0)</f>
        <v>West</v>
      </c>
      <c r="I626" t="str">
        <f>TEXT(Table7[[#This Row],[Date]],"mmm")</f>
        <v>Sep</v>
      </c>
      <c r="J626">
        <f>WEEKNUM(Table7[[#This Row],[Date]])</f>
        <v>38</v>
      </c>
    </row>
    <row r="627" spans="1:10" x14ac:dyDescent="0.25">
      <c r="A627" s="8">
        <v>45193</v>
      </c>
      <c r="B627" s="9" t="s">
        <v>64</v>
      </c>
      <c r="C627" s="10" t="s">
        <v>97</v>
      </c>
      <c r="D627" s="12">
        <v>822.36</v>
      </c>
      <c r="E627" s="4">
        <v>34</v>
      </c>
      <c r="F627" s="12">
        <f>Table7[[#This Row],[Unit Price (₹)]]*Table7[[#This Row],[Quantity]]</f>
        <v>27960.240000000002</v>
      </c>
      <c r="G627" t="str">
        <f>VLOOKUP(Table7[[#This Row],[Customer Name]],Table6[#All],2,0)</f>
        <v>Tamil Nadu</v>
      </c>
      <c r="H627" t="str">
        <f>VLOOKUP(Table7[[#This Row],[Customer Name]],Table6[#All],3,0)</f>
        <v>South</v>
      </c>
      <c r="I627" t="str">
        <f>TEXT(Table7[[#This Row],[Date]],"mmm")</f>
        <v>Sep</v>
      </c>
      <c r="J627">
        <f>WEEKNUM(Table7[[#This Row],[Date]])</f>
        <v>39</v>
      </c>
    </row>
    <row r="628" spans="1:10" x14ac:dyDescent="0.25">
      <c r="A628" s="8">
        <v>45193</v>
      </c>
      <c r="B628" s="9" t="s">
        <v>83</v>
      </c>
      <c r="C628" s="10" t="s">
        <v>97</v>
      </c>
      <c r="D628" s="12">
        <v>822.36</v>
      </c>
      <c r="E628" s="4">
        <v>8</v>
      </c>
      <c r="F628" s="12">
        <f>Table7[[#This Row],[Unit Price (₹)]]*Table7[[#This Row],[Quantity]]</f>
        <v>6578.88</v>
      </c>
      <c r="G628" t="str">
        <f>VLOOKUP(Table7[[#This Row],[Customer Name]],Table6[#All],2,0)</f>
        <v>Maharashtra</v>
      </c>
      <c r="H628" t="str">
        <f>VLOOKUP(Table7[[#This Row],[Customer Name]],Table6[#All],3,0)</f>
        <v>West</v>
      </c>
      <c r="I628" t="str">
        <f>TEXT(Table7[[#This Row],[Date]],"mmm")</f>
        <v>Sep</v>
      </c>
      <c r="J628">
        <f>WEEKNUM(Table7[[#This Row],[Date]])</f>
        <v>39</v>
      </c>
    </row>
    <row r="629" spans="1:10" x14ac:dyDescent="0.25">
      <c r="A629" s="8">
        <v>45193</v>
      </c>
      <c r="B629" s="9" t="s">
        <v>71</v>
      </c>
      <c r="C629" s="10" t="s">
        <v>97</v>
      </c>
      <c r="D629" s="12">
        <v>822.36</v>
      </c>
      <c r="E629" s="4">
        <v>14</v>
      </c>
      <c r="F629" s="12">
        <f>Table7[[#This Row],[Unit Price (₹)]]*Table7[[#This Row],[Quantity]]</f>
        <v>11513.04</v>
      </c>
      <c r="G629" t="str">
        <f>VLOOKUP(Table7[[#This Row],[Customer Name]],Table6[#All],2,0)</f>
        <v>Madhya Pradesh</v>
      </c>
      <c r="H629" t="str">
        <f>VLOOKUP(Table7[[#This Row],[Customer Name]],Table6[#All],3,0)</f>
        <v>Central</v>
      </c>
      <c r="I629" t="str">
        <f>TEXT(Table7[[#This Row],[Date]],"mmm")</f>
        <v>Sep</v>
      </c>
      <c r="J629">
        <f>WEEKNUM(Table7[[#This Row],[Date]])</f>
        <v>39</v>
      </c>
    </row>
    <row r="630" spans="1:10" x14ac:dyDescent="0.25">
      <c r="A630" s="8">
        <v>45194</v>
      </c>
      <c r="B630" s="9" t="s">
        <v>22</v>
      </c>
      <c r="C630" s="10" t="s">
        <v>98</v>
      </c>
      <c r="D630" s="12">
        <v>5665.8</v>
      </c>
      <c r="E630" s="4">
        <v>31</v>
      </c>
      <c r="F630" s="12">
        <f>Table7[[#This Row],[Unit Price (₹)]]*Table7[[#This Row],[Quantity]]</f>
        <v>175639.80000000002</v>
      </c>
      <c r="G630" t="str">
        <f>VLOOKUP(Table7[[#This Row],[Customer Name]],Table6[#All],2,0)</f>
        <v>Madhya Pradesh</v>
      </c>
      <c r="H630" t="str">
        <f>VLOOKUP(Table7[[#This Row],[Customer Name]],Table6[#All],3,0)</f>
        <v>Central</v>
      </c>
      <c r="I630" t="str">
        <f>TEXT(Table7[[#This Row],[Date]],"mmm")</f>
        <v>Sep</v>
      </c>
      <c r="J630">
        <f>WEEKNUM(Table7[[#This Row],[Date]])</f>
        <v>39</v>
      </c>
    </row>
    <row r="631" spans="1:10" x14ac:dyDescent="0.25">
      <c r="A631" s="8">
        <v>45196</v>
      </c>
      <c r="B631" s="9" t="s">
        <v>53</v>
      </c>
      <c r="C631" s="10" t="s">
        <v>2</v>
      </c>
      <c r="D631" s="12">
        <v>10892.7</v>
      </c>
      <c r="E631" s="4">
        <v>11</v>
      </c>
      <c r="F631" s="12">
        <f>Table7[[#This Row],[Unit Price (₹)]]*Table7[[#This Row],[Quantity]]</f>
        <v>119819.70000000001</v>
      </c>
      <c r="G631" t="str">
        <f>VLOOKUP(Table7[[#This Row],[Customer Name]],Table6[#All],2,0)</f>
        <v>Gujarat</v>
      </c>
      <c r="H631" t="str">
        <f>VLOOKUP(Table7[[#This Row],[Customer Name]],Table6[#All],3,0)</f>
        <v>West</v>
      </c>
      <c r="I631" t="str">
        <f>TEXT(Table7[[#This Row],[Date]],"mmm")</f>
        <v>Sep</v>
      </c>
      <c r="J631">
        <f>WEEKNUM(Table7[[#This Row],[Date]])</f>
        <v>39</v>
      </c>
    </row>
    <row r="632" spans="1:10" x14ac:dyDescent="0.25">
      <c r="A632" s="8">
        <v>45196</v>
      </c>
      <c r="B632" s="9" t="s">
        <v>79</v>
      </c>
      <c r="C632" s="10" t="s">
        <v>103</v>
      </c>
      <c r="D632" s="12">
        <v>934.1</v>
      </c>
      <c r="E632" s="4">
        <v>1</v>
      </c>
      <c r="F632" s="12">
        <f>Table7[[#This Row],[Unit Price (₹)]]*Table7[[#This Row],[Quantity]]</f>
        <v>934.1</v>
      </c>
      <c r="G632" t="str">
        <f>VLOOKUP(Table7[[#This Row],[Customer Name]],Table6[#All],2,0)</f>
        <v>Kerala</v>
      </c>
      <c r="H632" t="str">
        <f>VLOOKUP(Table7[[#This Row],[Customer Name]],Table6[#All],3,0)</f>
        <v>South</v>
      </c>
      <c r="I632" t="str">
        <f>TEXT(Table7[[#This Row],[Date]],"mmm")</f>
        <v>Sep</v>
      </c>
      <c r="J632">
        <f>WEEKNUM(Table7[[#This Row],[Date]])</f>
        <v>39</v>
      </c>
    </row>
    <row r="633" spans="1:10" x14ac:dyDescent="0.25">
      <c r="A633" s="8">
        <v>45196</v>
      </c>
      <c r="B633" s="9" t="s">
        <v>70</v>
      </c>
      <c r="C633" s="10" t="s">
        <v>120</v>
      </c>
      <c r="D633" s="12">
        <v>674</v>
      </c>
      <c r="E633" s="4">
        <v>4</v>
      </c>
      <c r="F633" s="12">
        <f>Table7[[#This Row],[Unit Price (₹)]]*Table7[[#This Row],[Quantity]]</f>
        <v>2696</v>
      </c>
      <c r="G633" t="str">
        <f>VLOOKUP(Table7[[#This Row],[Customer Name]],Table6[#All],2,0)</f>
        <v>Kerala</v>
      </c>
      <c r="H633" t="str">
        <f>VLOOKUP(Table7[[#This Row],[Customer Name]],Table6[#All],3,0)</f>
        <v>South</v>
      </c>
      <c r="I633" t="str">
        <f>TEXT(Table7[[#This Row],[Date]],"mmm")</f>
        <v>Sep</v>
      </c>
      <c r="J633">
        <f>WEEKNUM(Table7[[#This Row],[Date]])</f>
        <v>39</v>
      </c>
    </row>
    <row r="634" spans="1:10" x14ac:dyDescent="0.25">
      <c r="A634" s="8">
        <v>45196</v>
      </c>
      <c r="B634" s="9" t="s">
        <v>60</v>
      </c>
      <c r="C634" s="10" t="s">
        <v>91</v>
      </c>
      <c r="D634" s="12">
        <v>559.44000000000005</v>
      </c>
      <c r="E634" s="4">
        <v>3</v>
      </c>
      <c r="F634" s="12">
        <f>Table7[[#This Row],[Unit Price (₹)]]*Table7[[#This Row],[Quantity]]</f>
        <v>1678.3200000000002</v>
      </c>
      <c r="G634" t="str">
        <f>VLOOKUP(Table7[[#This Row],[Customer Name]],Table6[#All],2,0)</f>
        <v>Karnataka</v>
      </c>
      <c r="H634" t="str">
        <f>VLOOKUP(Table7[[#This Row],[Customer Name]],Table6[#All],3,0)</f>
        <v>West</v>
      </c>
      <c r="I634" t="str">
        <f>TEXT(Table7[[#This Row],[Date]],"mmm")</f>
        <v>Sep</v>
      </c>
      <c r="J634">
        <f>WEEKNUM(Table7[[#This Row],[Date]])</f>
        <v>39</v>
      </c>
    </row>
    <row r="635" spans="1:10" x14ac:dyDescent="0.25">
      <c r="A635" s="8">
        <v>45196</v>
      </c>
      <c r="B635" s="9" t="s">
        <v>81</v>
      </c>
      <c r="C635" s="10" t="s">
        <v>115</v>
      </c>
      <c r="D635" s="12">
        <v>1217.1600000000001</v>
      </c>
      <c r="E635" s="4">
        <v>23</v>
      </c>
      <c r="F635" s="12">
        <f>Table7[[#This Row],[Unit Price (₹)]]*Table7[[#This Row],[Quantity]]</f>
        <v>27994.68</v>
      </c>
      <c r="G635" t="str">
        <f>VLOOKUP(Table7[[#This Row],[Customer Name]],Table6[#All],2,0)</f>
        <v>Karnataka</v>
      </c>
      <c r="H635" t="str">
        <f>VLOOKUP(Table7[[#This Row],[Customer Name]],Table6[#All],3,0)</f>
        <v>West</v>
      </c>
      <c r="I635" t="str">
        <f>TEXT(Table7[[#This Row],[Date]],"mmm")</f>
        <v>Sep</v>
      </c>
      <c r="J635">
        <f>WEEKNUM(Table7[[#This Row],[Date]])</f>
        <v>39</v>
      </c>
    </row>
    <row r="636" spans="1:10" x14ac:dyDescent="0.25">
      <c r="A636" s="8">
        <v>45196</v>
      </c>
      <c r="B636" s="9" t="s">
        <v>86</v>
      </c>
      <c r="C636" s="10" t="s">
        <v>109</v>
      </c>
      <c r="D636" s="12">
        <v>574.55999999999995</v>
      </c>
      <c r="E636" s="4">
        <v>9</v>
      </c>
      <c r="F636" s="12">
        <f>Table7[[#This Row],[Unit Price (₹)]]*Table7[[#This Row],[Quantity]]</f>
        <v>5171.0399999999991</v>
      </c>
      <c r="G636" t="str">
        <f>VLOOKUP(Table7[[#This Row],[Customer Name]],Table6[#All],2,0)</f>
        <v>Karnataka</v>
      </c>
      <c r="H636" t="str">
        <f>VLOOKUP(Table7[[#This Row],[Customer Name]],Table6[#All],3,0)</f>
        <v>South</v>
      </c>
      <c r="I636" t="str">
        <f>TEXT(Table7[[#This Row],[Date]],"mmm")</f>
        <v>Sep</v>
      </c>
      <c r="J636">
        <f>WEEKNUM(Table7[[#This Row],[Date]])</f>
        <v>39</v>
      </c>
    </row>
    <row r="637" spans="1:10" x14ac:dyDescent="0.25">
      <c r="A637" s="8">
        <v>45198</v>
      </c>
      <c r="B637" s="9" t="s">
        <v>74</v>
      </c>
      <c r="C637" s="10" t="s">
        <v>103</v>
      </c>
      <c r="D637" s="12">
        <v>934.1</v>
      </c>
      <c r="E637" s="4">
        <v>13</v>
      </c>
      <c r="F637" s="12">
        <f>Table7[[#This Row],[Unit Price (₹)]]*Table7[[#This Row],[Quantity]]</f>
        <v>12143.300000000001</v>
      </c>
      <c r="G637" t="str">
        <f>VLOOKUP(Table7[[#This Row],[Customer Name]],Table6[#All],2,0)</f>
        <v>Andhra Pradesh</v>
      </c>
      <c r="H637" t="str">
        <f>VLOOKUP(Table7[[#This Row],[Customer Name]],Table6[#All],3,0)</f>
        <v>South</v>
      </c>
      <c r="I637" t="str">
        <f>TEXT(Table7[[#This Row],[Date]],"mmm")</f>
        <v>Sep</v>
      </c>
      <c r="J637">
        <f>WEEKNUM(Table7[[#This Row],[Date]])</f>
        <v>39</v>
      </c>
    </row>
    <row r="638" spans="1:10" x14ac:dyDescent="0.25">
      <c r="A638" s="8">
        <v>45199</v>
      </c>
      <c r="B638" s="9" t="s">
        <v>57</v>
      </c>
      <c r="C638" s="10" t="s">
        <v>112</v>
      </c>
      <c r="D638" s="12">
        <v>5985</v>
      </c>
      <c r="E638" s="4">
        <v>5</v>
      </c>
      <c r="F638" s="12">
        <f>Table7[[#This Row],[Unit Price (₹)]]*Table7[[#This Row],[Quantity]]</f>
        <v>29925</v>
      </c>
      <c r="G638" t="str">
        <f>VLOOKUP(Table7[[#This Row],[Customer Name]],Table6[#All],2,0)</f>
        <v>Karnataka</v>
      </c>
      <c r="H638" t="str">
        <f>VLOOKUP(Table7[[#This Row],[Customer Name]],Table6[#All],3,0)</f>
        <v>South</v>
      </c>
      <c r="I638" t="str">
        <f>TEXT(Table7[[#This Row],[Date]],"mmm")</f>
        <v>Sep</v>
      </c>
      <c r="J638">
        <f>WEEKNUM(Table7[[#This Row],[Date]])</f>
        <v>39</v>
      </c>
    </row>
    <row r="639" spans="1:10" x14ac:dyDescent="0.25">
      <c r="A639" s="8">
        <v>45199</v>
      </c>
      <c r="B639" s="9" t="s">
        <v>65</v>
      </c>
      <c r="C639" s="10" t="s">
        <v>5</v>
      </c>
      <c r="D639" s="12">
        <v>10270.4</v>
      </c>
      <c r="E639" s="4">
        <v>9</v>
      </c>
      <c r="F639" s="12">
        <f>Table7[[#This Row],[Unit Price (₹)]]*Table7[[#This Row],[Quantity]]</f>
        <v>92433.599999999991</v>
      </c>
      <c r="G639" t="str">
        <f>VLOOKUP(Table7[[#This Row],[Customer Name]],Table6[#All],2,0)</f>
        <v>Tamil Nadu</v>
      </c>
      <c r="H639" t="str">
        <f>VLOOKUP(Table7[[#This Row],[Customer Name]],Table6[#All],3,0)</f>
        <v>South</v>
      </c>
      <c r="I639" t="str">
        <f>TEXT(Table7[[#This Row],[Date]],"mmm")</f>
        <v>Sep</v>
      </c>
      <c r="J639">
        <f>WEEKNUM(Table7[[#This Row],[Date]])</f>
        <v>39</v>
      </c>
    </row>
    <row r="640" spans="1:10" x14ac:dyDescent="0.25">
      <c r="A640" s="8">
        <v>45200</v>
      </c>
      <c r="B640" s="9" t="s">
        <v>50</v>
      </c>
      <c r="C640" s="10" t="s">
        <v>111</v>
      </c>
      <c r="D640" s="12">
        <v>2602.39</v>
      </c>
      <c r="E640" s="4">
        <v>14</v>
      </c>
      <c r="F640" s="12">
        <f>Table7[[#This Row],[Unit Price (₹)]]*Table7[[#This Row],[Quantity]]</f>
        <v>36433.46</v>
      </c>
      <c r="G640" t="str">
        <f>VLOOKUP(Table7[[#This Row],[Customer Name]],Table6[#All],2,0)</f>
        <v>Maharashtra</v>
      </c>
      <c r="H640" t="str">
        <f>VLOOKUP(Table7[[#This Row],[Customer Name]],Table6[#All],3,0)</f>
        <v>West</v>
      </c>
      <c r="I640" t="str">
        <f>TEXT(Table7[[#This Row],[Date]],"mmm")</f>
        <v>Oct</v>
      </c>
      <c r="J640">
        <f>WEEKNUM(Table7[[#This Row],[Date]])</f>
        <v>40</v>
      </c>
    </row>
    <row r="641" spans="1:10" x14ac:dyDescent="0.25">
      <c r="A641" s="8">
        <v>45201</v>
      </c>
      <c r="B641" s="9" t="s">
        <v>69</v>
      </c>
      <c r="C641" s="10" t="s">
        <v>1</v>
      </c>
      <c r="D641" s="12">
        <v>9996</v>
      </c>
      <c r="E641" s="4">
        <v>22</v>
      </c>
      <c r="F641" s="12">
        <f>Table7[[#This Row],[Unit Price (₹)]]*Table7[[#This Row],[Quantity]]</f>
        <v>219912</v>
      </c>
      <c r="G641" t="str">
        <f>VLOOKUP(Table7[[#This Row],[Customer Name]],Table6[#All],2,0)</f>
        <v>Kerala</v>
      </c>
      <c r="H641" t="str">
        <f>VLOOKUP(Table7[[#This Row],[Customer Name]],Table6[#All],3,0)</f>
        <v>South</v>
      </c>
      <c r="I641" t="str">
        <f>TEXT(Table7[[#This Row],[Date]],"mmm")</f>
        <v>Oct</v>
      </c>
      <c r="J641">
        <f>WEEKNUM(Table7[[#This Row],[Date]])</f>
        <v>40</v>
      </c>
    </row>
    <row r="642" spans="1:10" x14ac:dyDescent="0.25">
      <c r="A642" s="8">
        <v>45201</v>
      </c>
      <c r="B642" s="9" t="s">
        <v>72</v>
      </c>
      <c r="C642" s="10" t="s">
        <v>5</v>
      </c>
      <c r="D642" s="12">
        <v>10270.4</v>
      </c>
      <c r="E642" s="4">
        <v>15</v>
      </c>
      <c r="F642" s="12">
        <f>Table7[[#This Row],[Unit Price (₹)]]*Table7[[#This Row],[Quantity]]</f>
        <v>154056</v>
      </c>
      <c r="G642" t="str">
        <f>VLOOKUP(Table7[[#This Row],[Customer Name]],Table6[#All],2,0)</f>
        <v>Telangana</v>
      </c>
      <c r="H642" t="str">
        <f>VLOOKUP(Table7[[#This Row],[Customer Name]],Table6[#All],3,0)</f>
        <v>South</v>
      </c>
      <c r="I642" t="str">
        <f>TEXT(Table7[[#This Row],[Date]],"mmm")</f>
        <v>Oct</v>
      </c>
      <c r="J642">
        <f>WEEKNUM(Table7[[#This Row],[Date]])</f>
        <v>40</v>
      </c>
    </row>
    <row r="643" spans="1:10" x14ac:dyDescent="0.25">
      <c r="A643" s="8">
        <v>45202</v>
      </c>
      <c r="B643" s="9" t="s">
        <v>71</v>
      </c>
      <c r="C643" s="10" t="s">
        <v>104</v>
      </c>
      <c r="D643" s="12">
        <v>3388</v>
      </c>
      <c r="E643" s="4">
        <v>5</v>
      </c>
      <c r="F643" s="12">
        <f>Table7[[#This Row],[Unit Price (₹)]]*Table7[[#This Row],[Quantity]]</f>
        <v>16940</v>
      </c>
      <c r="G643" t="str">
        <f>VLOOKUP(Table7[[#This Row],[Customer Name]],Table6[#All],2,0)</f>
        <v>Madhya Pradesh</v>
      </c>
      <c r="H643" t="str">
        <f>VLOOKUP(Table7[[#This Row],[Customer Name]],Table6[#All],3,0)</f>
        <v>Central</v>
      </c>
      <c r="I643" t="str">
        <f>TEXT(Table7[[#This Row],[Date]],"mmm")</f>
        <v>Oct</v>
      </c>
      <c r="J643">
        <f>WEEKNUM(Table7[[#This Row],[Date]])</f>
        <v>40</v>
      </c>
    </row>
    <row r="644" spans="1:10" x14ac:dyDescent="0.25">
      <c r="A644" s="8">
        <v>45202</v>
      </c>
      <c r="B644" s="9" t="s">
        <v>62</v>
      </c>
      <c r="C644" s="10" t="s">
        <v>7</v>
      </c>
      <c r="D644" s="12">
        <v>14700</v>
      </c>
      <c r="E644" s="4">
        <v>9</v>
      </c>
      <c r="F644" s="12">
        <f>Table7[[#This Row],[Unit Price (₹)]]*Table7[[#This Row],[Quantity]]</f>
        <v>132300</v>
      </c>
      <c r="G644" t="str">
        <f>VLOOKUP(Table7[[#This Row],[Customer Name]],Table6[#All],2,0)</f>
        <v>Tamil Nadu</v>
      </c>
      <c r="H644" t="str">
        <f>VLOOKUP(Table7[[#This Row],[Customer Name]],Table6[#All],3,0)</f>
        <v>South</v>
      </c>
      <c r="I644" t="str">
        <f>TEXT(Table7[[#This Row],[Date]],"mmm")</f>
        <v>Oct</v>
      </c>
      <c r="J644">
        <f>WEEKNUM(Table7[[#This Row],[Date]])</f>
        <v>40</v>
      </c>
    </row>
    <row r="645" spans="1:10" x14ac:dyDescent="0.25">
      <c r="A645" s="8">
        <v>45202</v>
      </c>
      <c r="B645" s="9" t="s">
        <v>64</v>
      </c>
      <c r="C645" s="10" t="s">
        <v>115</v>
      </c>
      <c r="D645" s="12">
        <v>1217.1600000000001</v>
      </c>
      <c r="E645" s="4">
        <v>23</v>
      </c>
      <c r="F645" s="12">
        <f>Table7[[#This Row],[Unit Price (₹)]]*Table7[[#This Row],[Quantity]]</f>
        <v>27994.68</v>
      </c>
      <c r="G645" t="str">
        <f>VLOOKUP(Table7[[#This Row],[Customer Name]],Table6[#All],2,0)</f>
        <v>Tamil Nadu</v>
      </c>
      <c r="H645" t="str">
        <f>VLOOKUP(Table7[[#This Row],[Customer Name]],Table6[#All],3,0)</f>
        <v>South</v>
      </c>
      <c r="I645" t="str">
        <f>TEXT(Table7[[#This Row],[Date]],"mmm")</f>
        <v>Oct</v>
      </c>
      <c r="J645">
        <f>WEEKNUM(Table7[[#This Row],[Date]])</f>
        <v>40</v>
      </c>
    </row>
    <row r="646" spans="1:10" x14ac:dyDescent="0.25">
      <c r="A646" s="8">
        <v>45203</v>
      </c>
      <c r="B646" s="9" t="s">
        <v>78</v>
      </c>
      <c r="C646" s="10" t="s">
        <v>99</v>
      </c>
      <c r="D646" s="12">
        <v>3341.1</v>
      </c>
      <c r="E646" s="4">
        <v>15</v>
      </c>
      <c r="F646" s="12">
        <f>Table7[[#This Row],[Unit Price (₹)]]*Table7[[#This Row],[Quantity]]</f>
        <v>50116.5</v>
      </c>
      <c r="G646" t="str">
        <f>VLOOKUP(Table7[[#This Row],[Customer Name]],Table6[#All],2,0)</f>
        <v>Madhya Pradesh</v>
      </c>
      <c r="H646" t="str">
        <f>VLOOKUP(Table7[[#This Row],[Customer Name]],Table6[#All],3,0)</f>
        <v>Central</v>
      </c>
      <c r="I646" t="str">
        <f>TEXT(Table7[[#This Row],[Date]],"mmm")</f>
        <v>Oct</v>
      </c>
      <c r="J646">
        <f>WEEKNUM(Table7[[#This Row],[Date]])</f>
        <v>40</v>
      </c>
    </row>
    <row r="647" spans="1:10" x14ac:dyDescent="0.25">
      <c r="A647" s="8">
        <v>45204</v>
      </c>
      <c r="B647" s="9" t="s">
        <v>81</v>
      </c>
      <c r="C647" s="10" t="s">
        <v>87</v>
      </c>
      <c r="D647" s="12">
        <v>1098.72</v>
      </c>
      <c r="E647" s="4">
        <v>36</v>
      </c>
      <c r="F647" s="12">
        <f>Table7[[#This Row],[Unit Price (₹)]]*Table7[[#This Row],[Quantity]]</f>
        <v>39553.919999999998</v>
      </c>
      <c r="G647" t="str">
        <f>VLOOKUP(Table7[[#This Row],[Customer Name]],Table6[#All],2,0)</f>
        <v>Karnataka</v>
      </c>
      <c r="H647" t="str">
        <f>VLOOKUP(Table7[[#This Row],[Customer Name]],Table6[#All],3,0)</f>
        <v>West</v>
      </c>
      <c r="I647" t="str">
        <f>TEXT(Table7[[#This Row],[Date]],"mmm")</f>
        <v>Oct</v>
      </c>
      <c r="J647">
        <f>WEEKNUM(Table7[[#This Row],[Date]])</f>
        <v>40</v>
      </c>
    </row>
    <row r="648" spans="1:10" x14ac:dyDescent="0.25">
      <c r="A648" s="8">
        <v>45204</v>
      </c>
      <c r="B648" s="9" t="s">
        <v>63</v>
      </c>
      <c r="C648" s="10" t="s">
        <v>87</v>
      </c>
      <c r="D648" s="12">
        <v>1098.72</v>
      </c>
      <c r="E648" s="4">
        <v>23</v>
      </c>
      <c r="F648" s="12">
        <f>Table7[[#This Row],[Unit Price (₹)]]*Table7[[#This Row],[Quantity]]</f>
        <v>25270.560000000001</v>
      </c>
      <c r="G648" t="str">
        <f>VLOOKUP(Table7[[#This Row],[Customer Name]],Table6[#All],2,0)</f>
        <v>Gujarat</v>
      </c>
      <c r="H648" t="str">
        <f>VLOOKUP(Table7[[#This Row],[Customer Name]],Table6[#All],3,0)</f>
        <v>West</v>
      </c>
      <c r="I648" t="str">
        <f>TEXT(Table7[[#This Row],[Date]],"mmm")</f>
        <v>Oct</v>
      </c>
      <c r="J648">
        <f>WEEKNUM(Table7[[#This Row],[Date]])</f>
        <v>40</v>
      </c>
    </row>
    <row r="649" spans="1:10" x14ac:dyDescent="0.25">
      <c r="A649" s="8">
        <v>45205</v>
      </c>
      <c r="B649" s="9" t="s">
        <v>69</v>
      </c>
      <c r="C649" s="10" t="s">
        <v>3</v>
      </c>
      <c r="D649" s="12">
        <v>6623.4</v>
      </c>
      <c r="E649" s="4">
        <v>23</v>
      </c>
      <c r="F649" s="12">
        <f>Table7[[#This Row],[Unit Price (₹)]]*Table7[[#This Row],[Quantity]]</f>
        <v>152338.19999999998</v>
      </c>
      <c r="G649" t="str">
        <f>VLOOKUP(Table7[[#This Row],[Customer Name]],Table6[#All],2,0)</f>
        <v>Kerala</v>
      </c>
      <c r="H649" t="str">
        <f>VLOOKUP(Table7[[#This Row],[Customer Name]],Table6[#All],3,0)</f>
        <v>South</v>
      </c>
      <c r="I649" t="str">
        <f>TEXT(Table7[[#This Row],[Date]],"mmm")</f>
        <v>Oct</v>
      </c>
      <c r="J649">
        <f>WEEKNUM(Table7[[#This Row],[Date]])</f>
        <v>40</v>
      </c>
    </row>
    <row r="650" spans="1:10" x14ac:dyDescent="0.25">
      <c r="A650" s="8">
        <v>45205</v>
      </c>
      <c r="B650" s="9" t="s">
        <v>76</v>
      </c>
      <c r="C650" s="10" t="s">
        <v>8</v>
      </c>
      <c r="D650" s="12">
        <v>11377.8</v>
      </c>
      <c r="E650" s="4">
        <v>10</v>
      </c>
      <c r="F650" s="12">
        <f>Table7[[#This Row],[Unit Price (₹)]]*Table7[[#This Row],[Quantity]]</f>
        <v>113778</v>
      </c>
      <c r="G650" t="str">
        <f>VLOOKUP(Table7[[#This Row],[Customer Name]],Table6[#All],2,0)</f>
        <v>Karnataka</v>
      </c>
      <c r="H650" t="str">
        <f>VLOOKUP(Table7[[#This Row],[Customer Name]],Table6[#All],3,0)</f>
        <v>South</v>
      </c>
      <c r="I650" t="str">
        <f>TEXT(Table7[[#This Row],[Date]],"mmm")</f>
        <v>Oct</v>
      </c>
      <c r="J650">
        <f>WEEKNUM(Table7[[#This Row],[Date]])</f>
        <v>40</v>
      </c>
    </row>
    <row r="651" spans="1:10" x14ac:dyDescent="0.25">
      <c r="A651" s="8">
        <v>45205</v>
      </c>
      <c r="B651" s="9" t="s">
        <v>79</v>
      </c>
      <c r="C651" s="10" t="s">
        <v>96</v>
      </c>
      <c r="D651" s="12">
        <v>567</v>
      </c>
      <c r="E651" s="4">
        <v>1</v>
      </c>
      <c r="F651" s="12">
        <f>Table7[[#This Row],[Unit Price (₹)]]*Table7[[#This Row],[Quantity]]</f>
        <v>567</v>
      </c>
      <c r="G651" t="str">
        <f>VLOOKUP(Table7[[#This Row],[Customer Name]],Table6[#All],2,0)</f>
        <v>Kerala</v>
      </c>
      <c r="H651" t="str">
        <f>VLOOKUP(Table7[[#This Row],[Customer Name]],Table6[#All],3,0)</f>
        <v>South</v>
      </c>
      <c r="I651" t="str">
        <f>TEXT(Table7[[#This Row],[Date]],"mmm")</f>
        <v>Oct</v>
      </c>
      <c r="J651">
        <f>WEEKNUM(Table7[[#This Row],[Date]])</f>
        <v>40</v>
      </c>
    </row>
    <row r="652" spans="1:10" x14ac:dyDescent="0.25">
      <c r="A652" s="8">
        <v>45205</v>
      </c>
      <c r="B652" s="9" t="s">
        <v>86</v>
      </c>
      <c r="C652" s="10" t="s">
        <v>96</v>
      </c>
      <c r="D652" s="12">
        <v>567</v>
      </c>
      <c r="E652" s="4">
        <v>1</v>
      </c>
      <c r="F652" s="12">
        <f>Table7[[#This Row],[Unit Price (₹)]]*Table7[[#This Row],[Quantity]]</f>
        <v>567</v>
      </c>
      <c r="G652" t="str">
        <f>VLOOKUP(Table7[[#This Row],[Customer Name]],Table6[#All],2,0)</f>
        <v>Karnataka</v>
      </c>
      <c r="H652" t="str">
        <f>VLOOKUP(Table7[[#This Row],[Customer Name]],Table6[#All],3,0)</f>
        <v>South</v>
      </c>
      <c r="I652" t="str">
        <f>TEXT(Table7[[#This Row],[Date]],"mmm")</f>
        <v>Oct</v>
      </c>
      <c r="J652">
        <f>WEEKNUM(Table7[[#This Row],[Date]])</f>
        <v>40</v>
      </c>
    </row>
    <row r="653" spans="1:10" x14ac:dyDescent="0.25">
      <c r="A653" s="8">
        <v>45205</v>
      </c>
      <c r="B653" s="9" t="s">
        <v>60</v>
      </c>
      <c r="C653" s="10" t="s">
        <v>120</v>
      </c>
      <c r="D653" s="12">
        <v>674</v>
      </c>
      <c r="E653" s="4">
        <v>12</v>
      </c>
      <c r="F653" s="12">
        <f>Table7[[#This Row],[Unit Price (₹)]]*Table7[[#This Row],[Quantity]]</f>
        <v>8088</v>
      </c>
      <c r="G653" t="str">
        <f>VLOOKUP(Table7[[#This Row],[Customer Name]],Table6[#All],2,0)</f>
        <v>Karnataka</v>
      </c>
      <c r="H653" t="str">
        <f>VLOOKUP(Table7[[#This Row],[Customer Name]],Table6[#All],3,0)</f>
        <v>West</v>
      </c>
      <c r="I653" t="str">
        <f>TEXT(Table7[[#This Row],[Date]],"mmm")</f>
        <v>Oct</v>
      </c>
      <c r="J653">
        <f>WEEKNUM(Table7[[#This Row],[Date]])</f>
        <v>40</v>
      </c>
    </row>
    <row r="654" spans="1:10" x14ac:dyDescent="0.25">
      <c r="A654" s="8">
        <v>45205</v>
      </c>
      <c r="B654" s="9" t="s">
        <v>22</v>
      </c>
      <c r="C654" s="10" t="s">
        <v>93</v>
      </c>
      <c r="D654" s="12">
        <v>581.55999999999995</v>
      </c>
      <c r="E654" s="4">
        <v>17</v>
      </c>
      <c r="F654" s="12">
        <f>Table7[[#This Row],[Unit Price (₹)]]*Table7[[#This Row],[Quantity]]</f>
        <v>9886.5199999999986</v>
      </c>
      <c r="G654" t="str">
        <f>VLOOKUP(Table7[[#This Row],[Customer Name]],Table6[#All],2,0)</f>
        <v>Madhya Pradesh</v>
      </c>
      <c r="H654" t="str">
        <f>VLOOKUP(Table7[[#This Row],[Customer Name]],Table6[#All],3,0)</f>
        <v>Central</v>
      </c>
      <c r="I654" t="str">
        <f>TEXT(Table7[[#This Row],[Date]],"mmm")</f>
        <v>Oct</v>
      </c>
      <c r="J654">
        <f>WEEKNUM(Table7[[#This Row],[Date]])</f>
        <v>40</v>
      </c>
    </row>
    <row r="655" spans="1:10" x14ac:dyDescent="0.25">
      <c r="A655" s="8">
        <v>45206</v>
      </c>
      <c r="B655" s="9" t="s">
        <v>76</v>
      </c>
      <c r="C655" s="10" t="s">
        <v>119</v>
      </c>
      <c r="D655" s="12">
        <v>1208.4000000000001</v>
      </c>
      <c r="E655" s="4">
        <v>6</v>
      </c>
      <c r="F655" s="12">
        <f>Table7[[#This Row],[Unit Price (₹)]]*Table7[[#This Row],[Quantity]]</f>
        <v>7250.4000000000005</v>
      </c>
      <c r="G655" t="str">
        <f>VLOOKUP(Table7[[#This Row],[Customer Name]],Table6[#All],2,0)</f>
        <v>Karnataka</v>
      </c>
      <c r="H655" t="str">
        <f>VLOOKUP(Table7[[#This Row],[Customer Name]],Table6[#All],3,0)</f>
        <v>South</v>
      </c>
      <c r="I655" t="str">
        <f>TEXT(Table7[[#This Row],[Date]],"mmm")</f>
        <v>Oct</v>
      </c>
      <c r="J655">
        <f>WEEKNUM(Table7[[#This Row],[Date]])</f>
        <v>40</v>
      </c>
    </row>
    <row r="656" spans="1:10" x14ac:dyDescent="0.25">
      <c r="A656" s="8">
        <v>45208</v>
      </c>
      <c r="B656" s="9" t="s">
        <v>71</v>
      </c>
      <c r="C656" s="10" t="s">
        <v>97</v>
      </c>
      <c r="D656" s="12">
        <v>822.36</v>
      </c>
      <c r="E656" s="4">
        <v>11</v>
      </c>
      <c r="F656" s="12">
        <f>Table7[[#This Row],[Unit Price (₹)]]*Table7[[#This Row],[Quantity]]</f>
        <v>9045.9600000000009</v>
      </c>
      <c r="G656" t="str">
        <f>VLOOKUP(Table7[[#This Row],[Customer Name]],Table6[#All],2,0)</f>
        <v>Madhya Pradesh</v>
      </c>
      <c r="H656" t="str">
        <f>VLOOKUP(Table7[[#This Row],[Customer Name]],Table6[#All],3,0)</f>
        <v>Central</v>
      </c>
      <c r="I656" t="str">
        <f>TEXT(Table7[[#This Row],[Date]],"mmm")</f>
        <v>Oct</v>
      </c>
      <c r="J656">
        <f>WEEKNUM(Table7[[#This Row],[Date]])</f>
        <v>41</v>
      </c>
    </row>
    <row r="657" spans="1:10" x14ac:dyDescent="0.25">
      <c r="A657" s="8">
        <v>45208</v>
      </c>
      <c r="B657" s="9" t="s">
        <v>65</v>
      </c>
      <c r="C657" s="10" t="s">
        <v>91</v>
      </c>
      <c r="D657" s="12">
        <v>559.44000000000005</v>
      </c>
      <c r="E657" s="4">
        <v>14</v>
      </c>
      <c r="F657" s="12">
        <f>Table7[[#This Row],[Unit Price (₹)]]*Table7[[#This Row],[Quantity]]</f>
        <v>7832.1600000000008</v>
      </c>
      <c r="G657" t="str">
        <f>VLOOKUP(Table7[[#This Row],[Customer Name]],Table6[#All],2,0)</f>
        <v>Tamil Nadu</v>
      </c>
      <c r="H657" t="str">
        <f>VLOOKUP(Table7[[#This Row],[Customer Name]],Table6[#All],3,0)</f>
        <v>South</v>
      </c>
      <c r="I657" t="str">
        <f>TEXT(Table7[[#This Row],[Date]],"mmm")</f>
        <v>Oct</v>
      </c>
      <c r="J657">
        <f>WEEKNUM(Table7[[#This Row],[Date]])</f>
        <v>41</v>
      </c>
    </row>
    <row r="658" spans="1:10" x14ac:dyDescent="0.25">
      <c r="A658" s="8">
        <v>45208</v>
      </c>
      <c r="B658" s="9" t="s">
        <v>80</v>
      </c>
      <c r="C658" s="10" t="s">
        <v>91</v>
      </c>
      <c r="D658" s="12">
        <v>559.44000000000005</v>
      </c>
      <c r="E658" s="4">
        <v>5</v>
      </c>
      <c r="F658" s="12">
        <f>Table7[[#This Row],[Unit Price (₹)]]*Table7[[#This Row],[Quantity]]</f>
        <v>2797.2000000000003</v>
      </c>
      <c r="G658" t="str">
        <f>VLOOKUP(Table7[[#This Row],[Customer Name]],Table6[#All],2,0)</f>
        <v>Kerala</v>
      </c>
      <c r="H658" t="str">
        <f>VLOOKUP(Table7[[#This Row],[Customer Name]],Table6[#All],3,0)</f>
        <v>South</v>
      </c>
      <c r="I658" t="str">
        <f>TEXT(Table7[[#This Row],[Date]],"mmm")</f>
        <v>Oct</v>
      </c>
      <c r="J658">
        <f>WEEKNUM(Table7[[#This Row],[Date]])</f>
        <v>41</v>
      </c>
    </row>
    <row r="659" spans="1:10" x14ac:dyDescent="0.25">
      <c r="A659" s="8">
        <v>45209</v>
      </c>
      <c r="B659" s="9" t="s">
        <v>79</v>
      </c>
      <c r="C659" s="10" t="s">
        <v>7</v>
      </c>
      <c r="D659" s="12">
        <v>14700</v>
      </c>
      <c r="E659" s="4">
        <v>9</v>
      </c>
      <c r="F659" s="12">
        <f>Table7[[#This Row],[Unit Price (₹)]]*Table7[[#This Row],[Quantity]]</f>
        <v>132300</v>
      </c>
      <c r="G659" t="str">
        <f>VLOOKUP(Table7[[#This Row],[Customer Name]],Table6[#All],2,0)</f>
        <v>Kerala</v>
      </c>
      <c r="H659" t="str">
        <f>VLOOKUP(Table7[[#This Row],[Customer Name]],Table6[#All],3,0)</f>
        <v>South</v>
      </c>
      <c r="I659" t="str">
        <f>TEXT(Table7[[#This Row],[Date]],"mmm")</f>
        <v>Oct</v>
      </c>
      <c r="J659">
        <f>WEEKNUM(Table7[[#This Row],[Date]])</f>
        <v>41</v>
      </c>
    </row>
    <row r="660" spans="1:10" x14ac:dyDescent="0.25">
      <c r="A660" s="8">
        <v>45209</v>
      </c>
      <c r="B660" s="9" t="s">
        <v>79</v>
      </c>
      <c r="C660" s="10" t="s">
        <v>96</v>
      </c>
      <c r="D660" s="12">
        <v>567</v>
      </c>
      <c r="E660" s="4">
        <v>14</v>
      </c>
      <c r="F660" s="12">
        <f>Table7[[#This Row],[Unit Price (₹)]]*Table7[[#This Row],[Quantity]]</f>
        <v>7938</v>
      </c>
      <c r="G660" t="str">
        <f>VLOOKUP(Table7[[#This Row],[Customer Name]],Table6[#All],2,0)</f>
        <v>Kerala</v>
      </c>
      <c r="H660" t="str">
        <f>VLOOKUP(Table7[[#This Row],[Customer Name]],Table6[#All],3,0)</f>
        <v>South</v>
      </c>
      <c r="I660" t="str">
        <f>TEXT(Table7[[#This Row],[Date]],"mmm")</f>
        <v>Oct</v>
      </c>
      <c r="J660">
        <f>WEEKNUM(Table7[[#This Row],[Date]])</f>
        <v>41</v>
      </c>
    </row>
    <row r="661" spans="1:10" x14ac:dyDescent="0.25">
      <c r="A661" s="8">
        <v>45209</v>
      </c>
      <c r="B661" s="9" t="s">
        <v>76</v>
      </c>
      <c r="C661" s="10" t="s">
        <v>109</v>
      </c>
      <c r="D661" s="12">
        <v>574.55999999999995</v>
      </c>
      <c r="E661" s="4">
        <v>12</v>
      </c>
      <c r="F661" s="12">
        <f>Table7[[#This Row],[Unit Price (₹)]]*Table7[[#This Row],[Quantity]]</f>
        <v>6894.7199999999993</v>
      </c>
      <c r="G661" t="str">
        <f>VLOOKUP(Table7[[#This Row],[Customer Name]],Table6[#All],2,0)</f>
        <v>Karnataka</v>
      </c>
      <c r="H661" t="str">
        <f>VLOOKUP(Table7[[#This Row],[Customer Name]],Table6[#All],3,0)</f>
        <v>South</v>
      </c>
      <c r="I661" t="str">
        <f>TEXT(Table7[[#This Row],[Date]],"mmm")</f>
        <v>Oct</v>
      </c>
      <c r="J661">
        <f>WEEKNUM(Table7[[#This Row],[Date]])</f>
        <v>41</v>
      </c>
    </row>
    <row r="662" spans="1:10" x14ac:dyDescent="0.25">
      <c r="A662" s="8">
        <v>45210</v>
      </c>
      <c r="B662" s="9" t="s">
        <v>81</v>
      </c>
      <c r="C662" s="10" t="s">
        <v>3</v>
      </c>
      <c r="D662" s="12">
        <v>6623.4</v>
      </c>
      <c r="E662" s="4">
        <v>10</v>
      </c>
      <c r="F662" s="12">
        <f>Table7[[#This Row],[Unit Price (₹)]]*Table7[[#This Row],[Quantity]]</f>
        <v>66234</v>
      </c>
      <c r="G662" t="str">
        <f>VLOOKUP(Table7[[#This Row],[Customer Name]],Table6[#All],2,0)</f>
        <v>Karnataka</v>
      </c>
      <c r="H662" t="str">
        <f>VLOOKUP(Table7[[#This Row],[Customer Name]],Table6[#All],3,0)</f>
        <v>West</v>
      </c>
      <c r="I662" t="str">
        <f>TEXT(Table7[[#This Row],[Date]],"mmm")</f>
        <v>Oct</v>
      </c>
      <c r="J662">
        <f>WEEKNUM(Table7[[#This Row],[Date]])</f>
        <v>41</v>
      </c>
    </row>
    <row r="663" spans="1:10" x14ac:dyDescent="0.25">
      <c r="A663" s="8">
        <v>45210</v>
      </c>
      <c r="B663" s="9" t="s">
        <v>74</v>
      </c>
      <c r="C663" s="10" t="s">
        <v>104</v>
      </c>
      <c r="D663" s="12">
        <v>3388</v>
      </c>
      <c r="E663" s="4">
        <v>15</v>
      </c>
      <c r="F663" s="12">
        <f>Table7[[#This Row],[Unit Price (₹)]]*Table7[[#This Row],[Quantity]]</f>
        <v>50820</v>
      </c>
      <c r="G663" t="str">
        <f>VLOOKUP(Table7[[#This Row],[Customer Name]],Table6[#All],2,0)</f>
        <v>Andhra Pradesh</v>
      </c>
      <c r="H663" t="str">
        <f>VLOOKUP(Table7[[#This Row],[Customer Name]],Table6[#All],3,0)</f>
        <v>South</v>
      </c>
      <c r="I663" t="str">
        <f>TEXT(Table7[[#This Row],[Date]],"mmm")</f>
        <v>Oct</v>
      </c>
      <c r="J663">
        <f>WEEKNUM(Table7[[#This Row],[Date]])</f>
        <v>41</v>
      </c>
    </row>
    <row r="664" spans="1:10" x14ac:dyDescent="0.25">
      <c r="A664" s="8">
        <v>45211</v>
      </c>
      <c r="B664" s="9" t="s">
        <v>23</v>
      </c>
      <c r="C664" s="10" t="s">
        <v>113</v>
      </c>
      <c r="D664" s="12">
        <v>1798.88</v>
      </c>
      <c r="E664" s="4">
        <v>8</v>
      </c>
      <c r="F664" s="12">
        <f>Table7[[#This Row],[Unit Price (₹)]]*Table7[[#This Row],[Quantity]]</f>
        <v>14391.04</v>
      </c>
      <c r="G664" t="str">
        <f>VLOOKUP(Table7[[#This Row],[Customer Name]],Table6[#All],2,0)</f>
        <v>Telangana</v>
      </c>
      <c r="H664" t="str">
        <f>VLOOKUP(Table7[[#This Row],[Customer Name]],Table6[#All],3,0)</f>
        <v>South</v>
      </c>
      <c r="I664" t="str">
        <f>TEXT(Table7[[#This Row],[Date]],"mmm")</f>
        <v>Oct</v>
      </c>
      <c r="J664">
        <f>WEEKNUM(Table7[[#This Row],[Date]])</f>
        <v>41</v>
      </c>
    </row>
    <row r="665" spans="1:10" x14ac:dyDescent="0.25">
      <c r="A665" s="8">
        <v>45212</v>
      </c>
      <c r="B665" s="9" t="s">
        <v>80</v>
      </c>
      <c r="C665" s="10" t="s">
        <v>1</v>
      </c>
      <c r="D665" s="12">
        <v>9996</v>
      </c>
      <c r="E665" s="4">
        <v>15</v>
      </c>
      <c r="F665" s="12">
        <f>Table7[[#This Row],[Unit Price (₹)]]*Table7[[#This Row],[Quantity]]</f>
        <v>149940</v>
      </c>
      <c r="G665" t="str">
        <f>VLOOKUP(Table7[[#This Row],[Customer Name]],Table6[#All],2,0)</f>
        <v>Kerala</v>
      </c>
      <c r="H665" t="str">
        <f>VLOOKUP(Table7[[#This Row],[Customer Name]],Table6[#All],3,0)</f>
        <v>South</v>
      </c>
      <c r="I665" t="str">
        <f>TEXT(Table7[[#This Row],[Date]],"mmm")</f>
        <v>Oct</v>
      </c>
      <c r="J665">
        <f>WEEKNUM(Table7[[#This Row],[Date]])</f>
        <v>41</v>
      </c>
    </row>
    <row r="666" spans="1:10" x14ac:dyDescent="0.25">
      <c r="A666" s="8">
        <v>45212</v>
      </c>
      <c r="B666" s="9" t="s">
        <v>60</v>
      </c>
      <c r="C666" s="10" t="s">
        <v>91</v>
      </c>
      <c r="D666" s="12">
        <v>559.44000000000005</v>
      </c>
      <c r="E666" s="4">
        <v>18</v>
      </c>
      <c r="F666" s="12">
        <f>Table7[[#This Row],[Unit Price (₹)]]*Table7[[#This Row],[Quantity]]</f>
        <v>10069.920000000002</v>
      </c>
      <c r="G666" t="str">
        <f>VLOOKUP(Table7[[#This Row],[Customer Name]],Table6[#All],2,0)</f>
        <v>Karnataka</v>
      </c>
      <c r="H666" t="str">
        <f>VLOOKUP(Table7[[#This Row],[Customer Name]],Table6[#All],3,0)</f>
        <v>West</v>
      </c>
      <c r="I666" t="str">
        <f>TEXT(Table7[[#This Row],[Date]],"mmm")</f>
        <v>Oct</v>
      </c>
      <c r="J666">
        <f>WEEKNUM(Table7[[#This Row],[Date]])</f>
        <v>41</v>
      </c>
    </row>
    <row r="667" spans="1:10" x14ac:dyDescent="0.25">
      <c r="A667" s="8">
        <v>45213</v>
      </c>
      <c r="B667" s="9" t="s">
        <v>84</v>
      </c>
      <c r="C667" s="10" t="s">
        <v>109</v>
      </c>
      <c r="D667" s="12">
        <v>574.55999999999995</v>
      </c>
      <c r="E667" s="4">
        <v>15</v>
      </c>
      <c r="F667" s="12">
        <f>Table7[[#This Row],[Unit Price (₹)]]*Table7[[#This Row],[Quantity]]</f>
        <v>8618.4</v>
      </c>
      <c r="G667" t="str">
        <f>VLOOKUP(Table7[[#This Row],[Customer Name]],Table6[#All],2,0)</f>
        <v>Andhra Pradesh</v>
      </c>
      <c r="H667" t="str">
        <f>VLOOKUP(Table7[[#This Row],[Customer Name]],Table6[#All],3,0)</f>
        <v>South</v>
      </c>
      <c r="I667" t="str">
        <f>TEXT(Table7[[#This Row],[Date]],"mmm")</f>
        <v>Oct</v>
      </c>
      <c r="J667">
        <f>WEEKNUM(Table7[[#This Row],[Date]])</f>
        <v>41</v>
      </c>
    </row>
    <row r="668" spans="1:10" x14ac:dyDescent="0.25">
      <c r="A668" s="8">
        <v>45214</v>
      </c>
      <c r="B668" s="9" t="s">
        <v>83</v>
      </c>
      <c r="C668" s="10" t="s">
        <v>89</v>
      </c>
      <c r="D668" s="12">
        <v>1100.4000000000001</v>
      </c>
      <c r="E668" s="4">
        <v>10</v>
      </c>
      <c r="F668" s="12">
        <f>Table7[[#This Row],[Unit Price (₹)]]*Table7[[#This Row],[Quantity]]</f>
        <v>11004</v>
      </c>
      <c r="G668" t="str">
        <f>VLOOKUP(Table7[[#This Row],[Customer Name]],Table6[#All],2,0)</f>
        <v>Maharashtra</v>
      </c>
      <c r="H668" t="str">
        <f>VLOOKUP(Table7[[#This Row],[Customer Name]],Table6[#All],3,0)</f>
        <v>West</v>
      </c>
      <c r="I668" t="str">
        <f>TEXT(Table7[[#This Row],[Date]],"mmm")</f>
        <v>Oct</v>
      </c>
      <c r="J668">
        <f>WEEKNUM(Table7[[#This Row],[Date]])</f>
        <v>42</v>
      </c>
    </row>
    <row r="669" spans="1:10" x14ac:dyDescent="0.25">
      <c r="A669" s="8">
        <v>45215</v>
      </c>
      <c r="B669" s="9" t="s">
        <v>74</v>
      </c>
      <c r="C669" s="10" t="s">
        <v>87</v>
      </c>
      <c r="D669" s="12">
        <v>1098.72</v>
      </c>
      <c r="E669" s="4">
        <v>18</v>
      </c>
      <c r="F669" s="12">
        <f>Table7[[#This Row],[Unit Price (₹)]]*Table7[[#This Row],[Quantity]]</f>
        <v>19776.96</v>
      </c>
      <c r="G669" t="str">
        <f>VLOOKUP(Table7[[#This Row],[Customer Name]],Table6[#All],2,0)</f>
        <v>Andhra Pradesh</v>
      </c>
      <c r="H669" t="str">
        <f>VLOOKUP(Table7[[#This Row],[Customer Name]],Table6[#All],3,0)</f>
        <v>South</v>
      </c>
      <c r="I669" t="str">
        <f>TEXT(Table7[[#This Row],[Date]],"mmm")</f>
        <v>Oct</v>
      </c>
      <c r="J669">
        <f>WEEKNUM(Table7[[#This Row],[Date]])</f>
        <v>42</v>
      </c>
    </row>
    <row r="670" spans="1:10" x14ac:dyDescent="0.25">
      <c r="A670" s="8">
        <v>45215</v>
      </c>
      <c r="B670" s="9" t="s">
        <v>68</v>
      </c>
      <c r="C670" s="10" t="s">
        <v>120</v>
      </c>
      <c r="D670" s="12">
        <v>674</v>
      </c>
      <c r="E670" s="4">
        <v>3</v>
      </c>
      <c r="F670" s="12">
        <f>Table7[[#This Row],[Unit Price (₹)]]*Table7[[#This Row],[Quantity]]</f>
        <v>2022</v>
      </c>
      <c r="G670" t="str">
        <f>VLOOKUP(Table7[[#This Row],[Customer Name]],Table6[#All],2,0)</f>
        <v>Andhra Pradesh</v>
      </c>
      <c r="H670" t="str">
        <f>VLOOKUP(Table7[[#This Row],[Customer Name]],Table6[#All],3,0)</f>
        <v>South</v>
      </c>
      <c r="I670" t="str">
        <f>TEXT(Table7[[#This Row],[Date]],"mmm")</f>
        <v>Oct</v>
      </c>
      <c r="J670">
        <f>WEEKNUM(Table7[[#This Row],[Date]])</f>
        <v>42</v>
      </c>
    </row>
    <row r="671" spans="1:10" x14ac:dyDescent="0.25">
      <c r="A671" s="8">
        <v>45215</v>
      </c>
      <c r="B671" s="9" t="s">
        <v>63</v>
      </c>
      <c r="C671" s="10" t="s">
        <v>109</v>
      </c>
      <c r="D671" s="12">
        <v>574.55999999999995</v>
      </c>
      <c r="E671" s="4">
        <v>18</v>
      </c>
      <c r="F671" s="12">
        <f>Table7[[#This Row],[Unit Price (₹)]]*Table7[[#This Row],[Quantity]]</f>
        <v>10342.079999999998</v>
      </c>
      <c r="G671" t="str">
        <f>VLOOKUP(Table7[[#This Row],[Customer Name]],Table6[#All],2,0)</f>
        <v>Gujarat</v>
      </c>
      <c r="H671" t="str">
        <f>VLOOKUP(Table7[[#This Row],[Customer Name]],Table6[#All],3,0)</f>
        <v>West</v>
      </c>
      <c r="I671" t="str">
        <f>TEXT(Table7[[#This Row],[Date]],"mmm")</f>
        <v>Oct</v>
      </c>
      <c r="J671">
        <f>WEEKNUM(Table7[[#This Row],[Date]])</f>
        <v>42</v>
      </c>
    </row>
    <row r="672" spans="1:10" x14ac:dyDescent="0.25">
      <c r="A672" s="8">
        <v>45216</v>
      </c>
      <c r="B672" s="9" t="s">
        <v>74</v>
      </c>
      <c r="C672" s="10" t="s">
        <v>0</v>
      </c>
      <c r="D672" s="12">
        <v>7271.6</v>
      </c>
      <c r="E672" s="4">
        <v>13</v>
      </c>
      <c r="F672" s="12">
        <f>Table7[[#This Row],[Unit Price (₹)]]*Table7[[#This Row],[Quantity]]</f>
        <v>94530.8</v>
      </c>
      <c r="G672" t="str">
        <f>VLOOKUP(Table7[[#This Row],[Customer Name]],Table6[#All],2,0)</f>
        <v>Andhra Pradesh</v>
      </c>
      <c r="H672" t="str">
        <f>VLOOKUP(Table7[[#This Row],[Customer Name]],Table6[#All],3,0)</f>
        <v>South</v>
      </c>
      <c r="I672" t="str">
        <f>TEXT(Table7[[#This Row],[Date]],"mmm")</f>
        <v>Oct</v>
      </c>
      <c r="J672">
        <f>WEEKNUM(Table7[[#This Row],[Date]])</f>
        <v>42</v>
      </c>
    </row>
    <row r="673" spans="1:10" x14ac:dyDescent="0.25">
      <c r="A673" s="8">
        <v>45217</v>
      </c>
      <c r="B673" s="9" t="s">
        <v>61</v>
      </c>
      <c r="C673" s="10" t="s">
        <v>98</v>
      </c>
      <c r="D673" s="12">
        <v>5665.8</v>
      </c>
      <c r="E673" s="4">
        <v>6</v>
      </c>
      <c r="F673" s="12">
        <f>Table7[[#This Row],[Unit Price (₹)]]*Table7[[#This Row],[Quantity]]</f>
        <v>33994.800000000003</v>
      </c>
      <c r="G673" t="str">
        <f>VLOOKUP(Table7[[#This Row],[Customer Name]],Table6[#All],2,0)</f>
        <v>Telangana</v>
      </c>
      <c r="H673" t="str">
        <f>VLOOKUP(Table7[[#This Row],[Customer Name]],Table6[#All],3,0)</f>
        <v>South</v>
      </c>
      <c r="I673" t="str">
        <f>TEXT(Table7[[#This Row],[Date]],"mmm")</f>
        <v>Oct</v>
      </c>
      <c r="J673">
        <f>WEEKNUM(Table7[[#This Row],[Date]])</f>
        <v>42</v>
      </c>
    </row>
    <row r="674" spans="1:10" x14ac:dyDescent="0.25">
      <c r="A674" s="8">
        <v>45217</v>
      </c>
      <c r="B674" s="9" t="s">
        <v>62</v>
      </c>
      <c r="C674" s="10" t="s">
        <v>3</v>
      </c>
      <c r="D674" s="12">
        <v>6623.4</v>
      </c>
      <c r="E674" s="4">
        <v>11</v>
      </c>
      <c r="F674" s="12">
        <f>Table7[[#This Row],[Unit Price (₹)]]*Table7[[#This Row],[Quantity]]</f>
        <v>72857.399999999994</v>
      </c>
      <c r="G674" t="str">
        <f>VLOOKUP(Table7[[#This Row],[Customer Name]],Table6[#All],2,0)</f>
        <v>Tamil Nadu</v>
      </c>
      <c r="H674" t="str">
        <f>VLOOKUP(Table7[[#This Row],[Customer Name]],Table6[#All],3,0)</f>
        <v>South</v>
      </c>
      <c r="I674" t="str">
        <f>TEXT(Table7[[#This Row],[Date]],"mmm")</f>
        <v>Oct</v>
      </c>
      <c r="J674">
        <f>WEEKNUM(Table7[[#This Row],[Date]])</f>
        <v>42</v>
      </c>
    </row>
    <row r="675" spans="1:10" x14ac:dyDescent="0.25">
      <c r="A675" s="8">
        <v>45217</v>
      </c>
      <c r="B675" s="9" t="s">
        <v>81</v>
      </c>
      <c r="C675" s="10" t="s">
        <v>8</v>
      </c>
      <c r="D675" s="12">
        <v>11377.8</v>
      </c>
      <c r="E675" s="4">
        <v>13</v>
      </c>
      <c r="F675" s="12">
        <f>Table7[[#This Row],[Unit Price (₹)]]*Table7[[#This Row],[Quantity]]</f>
        <v>147911.4</v>
      </c>
      <c r="G675" t="str">
        <f>VLOOKUP(Table7[[#This Row],[Customer Name]],Table6[#All],2,0)</f>
        <v>Karnataka</v>
      </c>
      <c r="H675" t="str">
        <f>VLOOKUP(Table7[[#This Row],[Customer Name]],Table6[#All],3,0)</f>
        <v>West</v>
      </c>
      <c r="I675" t="str">
        <f>TEXT(Table7[[#This Row],[Date]],"mmm")</f>
        <v>Oct</v>
      </c>
      <c r="J675">
        <f>WEEKNUM(Table7[[#This Row],[Date]])</f>
        <v>42</v>
      </c>
    </row>
    <row r="676" spans="1:10" x14ac:dyDescent="0.25">
      <c r="A676" s="8">
        <v>45217</v>
      </c>
      <c r="B676" s="9" t="s">
        <v>25</v>
      </c>
      <c r="C676" s="10" t="s">
        <v>100</v>
      </c>
      <c r="D676" s="12">
        <v>934.11</v>
      </c>
      <c r="E676" s="4">
        <v>16</v>
      </c>
      <c r="F676" s="12">
        <f>Table7[[#This Row],[Unit Price (₹)]]*Table7[[#This Row],[Quantity]]</f>
        <v>14945.76</v>
      </c>
      <c r="G676" t="str">
        <f>VLOOKUP(Table7[[#This Row],[Customer Name]],Table6[#All],2,0)</f>
        <v>Karnataka</v>
      </c>
      <c r="H676" t="str">
        <f>VLOOKUP(Table7[[#This Row],[Customer Name]],Table6[#All],3,0)</f>
        <v>West</v>
      </c>
      <c r="I676" t="str">
        <f>TEXT(Table7[[#This Row],[Date]],"mmm")</f>
        <v>Oct</v>
      </c>
      <c r="J676">
        <f>WEEKNUM(Table7[[#This Row],[Date]])</f>
        <v>42</v>
      </c>
    </row>
    <row r="677" spans="1:10" x14ac:dyDescent="0.25">
      <c r="A677" s="8">
        <v>45217</v>
      </c>
      <c r="B677" s="9" t="s">
        <v>81</v>
      </c>
      <c r="C677" s="10" t="s">
        <v>100</v>
      </c>
      <c r="D677" s="12">
        <v>934.11</v>
      </c>
      <c r="E677" s="4">
        <v>6</v>
      </c>
      <c r="F677" s="12">
        <f>Table7[[#This Row],[Unit Price (₹)]]*Table7[[#This Row],[Quantity]]</f>
        <v>5604.66</v>
      </c>
      <c r="G677" t="str">
        <f>VLOOKUP(Table7[[#This Row],[Customer Name]],Table6[#All],2,0)</f>
        <v>Karnataka</v>
      </c>
      <c r="H677" t="str">
        <f>VLOOKUP(Table7[[#This Row],[Customer Name]],Table6[#All],3,0)</f>
        <v>West</v>
      </c>
      <c r="I677" t="str">
        <f>TEXT(Table7[[#This Row],[Date]],"mmm")</f>
        <v>Oct</v>
      </c>
      <c r="J677">
        <f>WEEKNUM(Table7[[#This Row],[Date]])</f>
        <v>42</v>
      </c>
    </row>
    <row r="678" spans="1:10" x14ac:dyDescent="0.25">
      <c r="A678" s="8">
        <v>45217</v>
      </c>
      <c r="B678" s="9" t="s">
        <v>65</v>
      </c>
      <c r="C678" s="10" t="s">
        <v>106</v>
      </c>
      <c r="D678" s="12">
        <v>1134</v>
      </c>
      <c r="E678" s="4">
        <v>31</v>
      </c>
      <c r="F678" s="12">
        <f>Table7[[#This Row],[Unit Price (₹)]]*Table7[[#This Row],[Quantity]]</f>
        <v>35154</v>
      </c>
      <c r="G678" t="str">
        <f>VLOOKUP(Table7[[#This Row],[Customer Name]],Table6[#All],2,0)</f>
        <v>Tamil Nadu</v>
      </c>
      <c r="H678" t="str">
        <f>VLOOKUP(Table7[[#This Row],[Customer Name]],Table6[#All],3,0)</f>
        <v>South</v>
      </c>
      <c r="I678" t="str">
        <f>TEXT(Table7[[#This Row],[Date]],"mmm")</f>
        <v>Oct</v>
      </c>
      <c r="J678">
        <f>WEEKNUM(Table7[[#This Row],[Date]])</f>
        <v>42</v>
      </c>
    </row>
    <row r="679" spans="1:10" x14ac:dyDescent="0.25">
      <c r="A679" s="8">
        <v>45221</v>
      </c>
      <c r="B679" s="9" t="s">
        <v>64</v>
      </c>
      <c r="C679" s="10" t="s">
        <v>118</v>
      </c>
      <c r="D679" s="12">
        <v>550.20000000000005</v>
      </c>
      <c r="E679" s="4">
        <v>1</v>
      </c>
      <c r="F679" s="12">
        <f>Table7[[#This Row],[Unit Price (₹)]]*Table7[[#This Row],[Quantity]]</f>
        <v>550.20000000000005</v>
      </c>
      <c r="G679" t="str">
        <f>VLOOKUP(Table7[[#This Row],[Customer Name]],Table6[#All],2,0)</f>
        <v>Tamil Nadu</v>
      </c>
      <c r="H679" t="str">
        <f>VLOOKUP(Table7[[#This Row],[Customer Name]],Table6[#All],3,0)</f>
        <v>South</v>
      </c>
      <c r="I679" t="str">
        <f>TEXT(Table7[[#This Row],[Date]],"mmm")</f>
        <v>Oct</v>
      </c>
      <c r="J679">
        <f>WEEKNUM(Table7[[#This Row],[Date]])</f>
        <v>43</v>
      </c>
    </row>
    <row r="680" spans="1:10" x14ac:dyDescent="0.25">
      <c r="A680" s="8">
        <v>45221</v>
      </c>
      <c r="B680" s="9" t="s">
        <v>79</v>
      </c>
      <c r="C680" s="10" t="s">
        <v>104</v>
      </c>
      <c r="D680" s="12">
        <v>3388</v>
      </c>
      <c r="E680" s="4">
        <v>7</v>
      </c>
      <c r="F680" s="12">
        <f>Table7[[#This Row],[Unit Price (₹)]]*Table7[[#This Row],[Quantity]]</f>
        <v>23716</v>
      </c>
      <c r="G680" t="str">
        <f>VLOOKUP(Table7[[#This Row],[Customer Name]],Table6[#All],2,0)</f>
        <v>Kerala</v>
      </c>
      <c r="H680" t="str">
        <f>VLOOKUP(Table7[[#This Row],[Customer Name]],Table6[#All],3,0)</f>
        <v>South</v>
      </c>
      <c r="I680" t="str">
        <f>TEXT(Table7[[#This Row],[Date]],"mmm")</f>
        <v>Oct</v>
      </c>
      <c r="J680">
        <f>WEEKNUM(Table7[[#This Row],[Date]])</f>
        <v>43</v>
      </c>
    </row>
    <row r="681" spans="1:10" x14ac:dyDescent="0.25">
      <c r="A681" s="8">
        <v>45221</v>
      </c>
      <c r="B681" s="9" t="s">
        <v>72</v>
      </c>
      <c r="C681" s="10" t="s">
        <v>87</v>
      </c>
      <c r="D681" s="12">
        <v>1098.72</v>
      </c>
      <c r="E681" s="4">
        <v>13</v>
      </c>
      <c r="F681" s="12">
        <f>Table7[[#This Row],[Unit Price (₹)]]*Table7[[#This Row],[Quantity]]</f>
        <v>14283.36</v>
      </c>
      <c r="G681" t="str">
        <f>VLOOKUP(Table7[[#This Row],[Customer Name]],Table6[#All],2,0)</f>
        <v>Telangana</v>
      </c>
      <c r="H681" t="str">
        <f>VLOOKUP(Table7[[#This Row],[Customer Name]],Table6[#All],3,0)</f>
        <v>South</v>
      </c>
      <c r="I681" t="str">
        <f>TEXT(Table7[[#This Row],[Date]],"mmm")</f>
        <v>Oct</v>
      </c>
      <c r="J681">
        <f>WEEKNUM(Table7[[#This Row],[Date]])</f>
        <v>43</v>
      </c>
    </row>
    <row r="682" spans="1:10" x14ac:dyDescent="0.25">
      <c r="A682" s="8">
        <v>45221</v>
      </c>
      <c r="B682" s="9" t="s">
        <v>69</v>
      </c>
      <c r="C682" s="10" t="s">
        <v>97</v>
      </c>
      <c r="D682" s="12">
        <v>822.36</v>
      </c>
      <c r="E682" s="4">
        <v>34</v>
      </c>
      <c r="F682" s="12">
        <f>Table7[[#This Row],[Unit Price (₹)]]*Table7[[#This Row],[Quantity]]</f>
        <v>27960.240000000002</v>
      </c>
      <c r="G682" t="str">
        <f>VLOOKUP(Table7[[#This Row],[Customer Name]],Table6[#All],2,0)</f>
        <v>Kerala</v>
      </c>
      <c r="H682" t="str">
        <f>VLOOKUP(Table7[[#This Row],[Customer Name]],Table6[#All],3,0)</f>
        <v>South</v>
      </c>
      <c r="I682" t="str">
        <f>TEXT(Table7[[#This Row],[Date]],"mmm")</f>
        <v>Oct</v>
      </c>
      <c r="J682">
        <f>WEEKNUM(Table7[[#This Row],[Date]])</f>
        <v>43</v>
      </c>
    </row>
    <row r="683" spans="1:10" x14ac:dyDescent="0.25">
      <c r="A683" s="8">
        <v>45221</v>
      </c>
      <c r="B683" s="9" t="s">
        <v>70</v>
      </c>
      <c r="C683" s="10" t="s">
        <v>117</v>
      </c>
      <c r="D683" s="12">
        <v>927.85</v>
      </c>
      <c r="E683" s="4">
        <v>24</v>
      </c>
      <c r="F683" s="12">
        <f>Table7[[#This Row],[Unit Price (₹)]]*Table7[[#This Row],[Quantity]]</f>
        <v>22268.400000000001</v>
      </c>
      <c r="G683" t="str">
        <f>VLOOKUP(Table7[[#This Row],[Customer Name]],Table6[#All],2,0)</f>
        <v>Kerala</v>
      </c>
      <c r="H683" t="str">
        <f>VLOOKUP(Table7[[#This Row],[Customer Name]],Table6[#All],3,0)</f>
        <v>South</v>
      </c>
      <c r="I683" t="str">
        <f>TEXT(Table7[[#This Row],[Date]],"mmm")</f>
        <v>Oct</v>
      </c>
      <c r="J683">
        <f>WEEKNUM(Table7[[#This Row],[Date]])</f>
        <v>43</v>
      </c>
    </row>
    <row r="684" spans="1:10" x14ac:dyDescent="0.25">
      <c r="A684" s="8">
        <v>45222</v>
      </c>
      <c r="B684" s="9" t="s">
        <v>78</v>
      </c>
      <c r="C684" s="10" t="s">
        <v>87</v>
      </c>
      <c r="D684" s="12">
        <v>1098.72</v>
      </c>
      <c r="E684" s="4">
        <v>14</v>
      </c>
      <c r="F684" s="12">
        <f>Table7[[#This Row],[Unit Price (₹)]]*Table7[[#This Row],[Quantity]]</f>
        <v>15382.08</v>
      </c>
      <c r="G684" t="str">
        <f>VLOOKUP(Table7[[#This Row],[Customer Name]],Table6[#All],2,0)</f>
        <v>Madhya Pradesh</v>
      </c>
      <c r="H684" t="str">
        <f>VLOOKUP(Table7[[#This Row],[Customer Name]],Table6[#All],3,0)</f>
        <v>Central</v>
      </c>
      <c r="I684" t="str">
        <f>TEXT(Table7[[#This Row],[Date]],"mmm")</f>
        <v>Oct</v>
      </c>
      <c r="J684">
        <f>WEEKNUM(Table7[[#This Row],[Date]])</f>
        <v>43</v>
      </c>
    </row>
    <row r="685" spans="1:10" x14ac:dyDescent="0.25">
      <c r="A685" s="8">
        <v>45223</v>
      </c>
      <c r="B685" s="9" t="s">
        <v>81</v>
      </c>
      <c r="C685" s="10" t="s">
        <v>104</v>
      </c>
      <c r="D685" s="12">
        <v>3388</v>
      </c>
      <c r="E685" s="4">
        <v>3</v>
      </c>
      <c r="F685" s="12">
        <f>Table7[[#This Row],[Unit Price (₹)]]*Table7[[#This Row],[Quantity]]</f>
        <v>10164</v>
      </c>
      <c r="G685" t="str">
        <f>VLOOKUP(Table7[[#This Row],[Customer Name]],Table6[#All],2,0)</f>
        <v>Karnataka</v>
      </c>
      <c r="H685" t="str">
        <f>VLOOKUP(Table7[[#This Row],[Customer Name]],Table6[#All],3,0)</f>
        <v>West</v>
      </c>
      <c r="I685" t="str">
        <f>TEXT(Table7[[#This Row],[Date]],"mmm")</f>
        <v>Oct</v>
      </c>
      <c r="J685">
        <f>WEEKNUM(Table7[[#This Row],[Date]])</f>
        <v>43</v>
      </c>
    </row>
    <row r="686" spans="1:10" x14ac:dyDescent="0.25">
      <c r="A686" s="8">
        <v>45223</v>
      </c>
      <c r="B686" s="9" t="s">
        <v>81</v>
      </c>
      <c r="C686" s="10" t="s">
        <v>100</v>
      </c>
      <c r="D686" s="12">
        <v>934.11</v>
      </c>
      <c r="E686" s="4">
        <v>21</v>
      </c>
      <c r="F686" s="12">
        <f>Table7[[#This Row],[Unit Price (₹)]]*Table7[[#This Row],[Quantity]]</f>
        <v>19616.310000000001</v>
      </c>
      <c r="G686" t="str">
        <f>VLOOKUP(Table7[[#This Row],[Customer Name]],Table6[#All],2,0)</f>
        <v>Karnataka</v>
      </c>
      <c r="H686" t="str">
        <f>VLOOKUP(Table7[[#This Row],[Customer Name]],Table6[#All],3,0)</f>
        <v>West</v>
      </c>
      <c r="I686" t="str">
        <f>TEXT(Table7[[#This Row],[Date]],"mmm")</f>
        <v>Oct</v>
      </c>
      <c r="J686">
        <f>WEEKNUM(Table7[[#This Row],[Date]])</f>
        <v>43</v>
      </c>
    </row>
    <row r="687" spans="1:10" x14ac:dyDescent="0.25">
      <c r="A687" s="8">
        <v>45223</v>
      </c>
      <c r="B687" s="9" t="s">
        <v>86</v>
      </c>
      <c r="C687" s="10" t="s">
        <v>90</v>
      </c>
      <c r="D687" s="12">
        <v>837.9</v>
      </c>
      <c r="E687" s="4">
        <v>4</v>
      </c>
      <c r="F687" s="12">
        <f>Table7[[#This Row],[Unit Price (₹)]]*Table7[[#This Row],[Quantity]]</f>
        <v>3351.6</v>
      </c>
      <c r="G687" t="str">
        <f>VLOOKUP(Table7[[#This Row],[Customer Name]],Table6[#All],2,0)</f>
        <v>Karnataka</v>
      </c>
      <c r="H687" t="str">
        <f>VLOOKUP(Table7[[#This Row],[Customer Name]],Table6[#All],3,0)</f>
        <v>South</v>
      </c>
      <c r="I687" t="str">
        <f>TEXT(Table7[[#This Row],[Date]],"mmm")</f>
        <v>Oct</v>
      </c>
      <c r="J687">
        <f>WEEKNUM(Table7[[#This Row],[Date]])</f>
        <v>43</v>
      </c>
    </row>
    <row r="688" spans="1:10" x14ac:dyDescent="0.25">
      <c r="A688" s="8">
        <v>45223</v>
      </c>
      <c r="B688" s="9" t="s">
        <v>25</v>
      </c>
      <c r="C688" s="10" t="s">
        <v>120</v>
      </c>
      <c r="D688" s="12">
        <v>674</v>
      </c>
      <c r="E688" s="4">
        <v>22</v>
      </c>
      <c r="F688" s="12">
        <f>Table7[[#This Row],[Unit Price (₹)]]*Table7[[#This Row],[Quantity]]</f>
        <v>14828</v>
      </c>
      <c r="G688" t="str">
        <f>VLOOKUP(Table7[[#This Row],[Customer Name]],Table6[#All],2,0)</f>
        <v>Karnataka</v>
      </c>
      <c r="H688" t="str">
        <f>VLOOKUP(Table7[[#This Row],[Customer Name]],Table6[#All],3,0)</f>
        <v>West</v>
      </c>
      <c r="I688" t="str">
        <f>TEXT(Table7[[#This Row],[Date]],"mmm")</f>
        <v>Oct</v>
      </c>
      <c r="J688">
        <f>WEEKNUM(Table7[[#This Row],[Date]])</f>
        <v>43</v>
      </c>
    </row>
    <row r="689" spans="1:10" x14ac:dyDescent="0.25">
      <c r="A689" s="8">
        <v>45224</v>
      </c>
      <c r="B689" s="9" t="s">
        <v>78</v>
      </c>
      <c r="C689" s="10" t="s">
        <v>0</v>
      </c>
      <c r="D689" s="12">
        <v>7271.6</v>
      </c>
      <c r="E689" s="4">
        <v>18</v>
      </c>
      <c r="F689" s="12">
        <f>Table7[[#This Row],[Unit Price (₹)]]*Table7[[#This Row],[Quantity]]</f>
        <v>130888.8</v>
      </c>
      <c r="G689" t="str">
        <f>VLOOKUP(Table7[[#This Row],[Customer Name]],Table6[#All],2,0)</f>
        <v>Madhya Pradesh</v>
      </c>
      <c r="H689" t="str">
        <f>VLOOKUP(Table7[[#This Row],[Customer Name]],Table6[#All],3,0)</f>
        <v>Central</v>
      </c>
      <c r="I689" t="str">
        <f>TEXT(Table7[[#This Row],[Date]],"mmm")</f>
        <v>Oct</v>
      </c>
      <c r="J689">
        <f>WEEKNUM(Table7[[#This Row],[Date]])</f>
        <v>43</v>
      </c>
    </row>
    <row r="690" spans="1:10" x14ac:dyDescent="0.25">
      <c r="A690" s="8">
        <v>45224</v>
      </c>
      <c r="B690" s="9" t="s">
        <v>76</v>
      </c>
      <c r="C690" s="10" t="s">
        <v>109</v>
      </c>
      <c r="D690" s="12">
        <v>574.55999999999995</v>
      </c>
      <c r="E690" s="4">
        <v>9</v>
      </c>
      <c r="F690" s="12">
        <f>Table7[[#This Row],[Unit Price (₹)]]*Table7[[#This Row],[Quantity]]</f>
        <v>5171.0399999999991</v>
      </c>
      <c r="G690" t="str">
        <f>VLOOKUP(Table7[[#This Row],[Customer Name]],Table6[#All],2,0)</f>
        <v>Karnataka</v>
      </c>
      <c r="H690" t="str">
        <f>VLOOKUP(Table7[[#This Row],[Customer Name]],Table6[#All],3,0)</f>
        <v>South</v>
      </c>
      <c r="I690" t="str">
        <f>TEXT(Table7[[#This Row],[Date]],"mmm")</f>
        <v>Oct</v>
      </c>
      <c r="J690">
        <f>WEEKNUM(Table7[[#This Row],[Date]])</f>
        <v>43</v>
      </c>
    </row>
    <row r="691" spans="1:10" x14ac:dyDescent="0.25">
      <c r="A691" s="8">
        <v>45225</v>
      </c>
      <c r="B691" s="9" t="s">
        <v>84</v>
      </c>
      <c r="C691" s="10" t="s">
        <v>92</v>
      </c>
      <c r="D691" s="12">
        <v>3418.8</v>
      </c>
      <c r="E691" s="4">
        <v>6</v>
      </c>
      <c r="F691" s="12">
        <f>Table7[[#This Row],[Unit Price (₹)]]*Table7[[#This Row],[Quantity]]</f>
        <v>20512.800000000003</v>
      </c>
      <c r="G691" t="str">
        <f>VLOOKUP(Table7[[#This Row],[Customer Name]],Table6[#All],2,0)</f>
        <v>Andhra Pradesh</v>
      </c>
      <c r="H691" t="str">
        <f>VLOOKUP(Table7[[#This Row],[Customer Name]],Table6[#All],3,0)</f>
        <v>South</v>
      </c>
      <c r="I691" t="str">
        <f>TEXT(Table7[[#This Row],[Date]],"mmm")</f>
        <v>Oct</v>
      </c>
      <c r="J691">
        <f>WEEKNUM(Table7[[#This Row],[Date]])</f>
        <v>43</v>
      </c>
    </row>
    <row r="692" spans="1:10" x14ac:dyDescent="0.25">
      <c r="A692" s="8">
        <v>45227</v>
      </c>
      <c r="B692" s="9" t="s">
        <v>57</v>
      </c>
      <c r="C692" s="10" t="s">
        <v>3</v>
      </c>
      <c r="D692" s="12">
        <v>6623.4</v>
      </c>
      <c r="E692" s="4">
        <v>1</v>
      </c>
      <c r="F692" s="12">
        <f>Table7[[#This Row],[Unit Price (₹)]]*Table7[[#This Row],[Quantity]]</f>
        <v>6623.4</v>
      </c>
      <c r="G692" t="str">
        <f>VLOOKUP(Table7[[#This Row],[Customer Name]],Table6[#All],2,0)</f>
        <v>Karnataka</v>
      </c>
      <c r="H692" t="str">
        <f>VLOOKUP(Table7[[#This Row],[Customer Name]],Table6[#All],3,0)</f>
        <v>South</v>
      </c>
      <c r="I692" t="str">
        <f>TEXT(Table7[[#This Row],[Date]],"mmm")</f>
        <v>Oct</v>
      </c>
      <c r="J692">
        <f>WEEKNUM(Table7[[#This Row],[Date]])</f>
        <v>43</v>
      </c>
    </row>
    <row r="693" spans="1:10" x14ac:dyDescent="0.25">
      <c r="A693" s="8">
        <v>45227</v>
      </c>
      <c r="B693" s="9" t="s">
        <v>74</v>
      </c>
      <c r="C693" s="10" t="s">
        <v>96</v>
      </c>
      <c r="D693" s="12">
        <v>567</v>
      </c>
      <c r="E693" s="4">
        <v>39</v>
      </c>
      <c r="F693" s="12">
        <f>Table7[[#This Row],[Unit Price (₹)]]*Table7[[#This Row],[Quantity]]</f>
        <v>22113</v>
      </c>
      <c r="G693" t="str">
        <f>VLOOKUP(Table7[[#This Row],[Customer Name]],Table6[#All],2,0)</f>
        <v>Andhra Pradesh</v>
      </c>
      <c r="H693" t="str">
        <f>VLOOKUP(Table7[[#This Row],[Customer Name]],Table6[#All],3,0)</f>
        <v>South</v>
      </c>
      <c r="I693" t="str">
        <f>TEXT(Table7[[#This Row],[Date]],"mmm")</f>
        <v>Oct</v>
      </c>
      <c r="J693">
        <f>WEEKNUM(Table7[[#This Row],[Date]])</f>
        <v>43</v>
      </c>
    </row>
    <row r="694" spans="1:10" x14ac:dyDescent="0.25">
      <c r="A694" s="8">
        <v>45228</v>
      </c>
      <c r="B694" s="9" t="s">
        <v>83</v>
      </c>
      <c r="C694" s="10" t="s">
        <v>1</v>
      </c>
      <c r="D694" s="12">
        <v>9996</v>
      </c>
      <c r="E694" s="4">
        <v>23</v>
      </c>
      <c r="F694" s="12">
        <f>Table7[[#This Row],[Unit Price (₹)]]*Table7[[#This Row],[Quantity]]</f>
        <v>229908</v>
      </c>
      <c r="G694" t="str">
        <f>VLOOKUP(Table7[[#This Row],[Customer Name]],Table6[#All],2,0)</f>
        <v>Maharashtra</v>
      </c>
      <c r="H694" t="str">
        <f>VLOOKUP(Table7[[#This Row],[Customer Name]],Table6[#All],3,0)</f>
        <v>West</v>
      </c>
      <c r="I694" t="str">
        <f>TEXT(Table7[[#This Row],[Date]],"mmm")</f>
        <v>Oct</v>
      </c>
      <c r="J694">
        <f>WEEKNUM(Table7[[#This Row],[Date]])</f>
        <v>44</v>
      </c>
    </row>
    <row r="695" spans="1:10" x14ac:dyDescent="0.25">
      <c r="A695" s="8">
        <v>45228</v>
      </c>
      <c r="B695" s="9" t="s">
        <v>71</v>
      </c>
      <c r="C695" s="10" t="s">
        <v>91</v>
      </c>
      <c r="D695" s="12">
        <v>559.44000000000005</v>
      </c>
      <c r="E695" s="4">
        <v>14</v>
      </c>
      <c r="F695" s="12">
        <f>Table7[[#This Row],[Unit Price (₹)]]*Table7[[#This Row],[Quantity]]</f>
        <v>7832.1600000000008</v>
      </c>
      <c r="G695" t="str">
        <f>VLOOKUP(Table7[[#This Row],[Customer Name]],Table6[#All],2,0)</f>
        <v>Madhya Pradesh</v>
      </c>
      <c r="H695" t="str">
        <f>VLOOKUP(Table7[[#This Row],[Customer Name]],Table6[#All],3,0)</f>
        <v>Central</v>
      </c>
      <c r="I695" t="str">
        <f>TEXT(Table7[[#This Row],[Date]],"mmm")</f>
        <v>Oct</v>
      </c>
      <c r="J695">
        <f>WEEKNUM(Table7[[#This Row],[Date]])</f>
        <v>44</v>
      </c>
    </row>
    <row r="696" spans="1:10" x14ac:dyDescent="0.25">
      <c r="A696" s="8">
        <v>45229</v>
      </c>
      <c r="B696" s="9" t="s">
        <v>63</v>
      </c>
      <c r="C696" s="10" t="s">
        <v>118</v>
      </c>
      <c r="D696" s="12">
        <v>550.20000000000005</v>
      </c>
      <c r="E696" s="4">
        <v>6</v>
      </c>
      <c r="F696" s="12">
        <f>Table7[[#This Row],[Unit Price (₹)]]*Table7[[#This Row],[Quantity]]</f>
        <v>3301.2000000000003</v>
      </c>
      <c r="G696" t="str">
        <f>VLOOKUP(Table7[[#This Row],[Customer Name]],Table6[#All],2,0)</f>
        <v>Gujarat</v>
      </c>
      <c r="H696" t="str">
        <f>VLOOKUP(Table7[[#This Row],[Customer Name]],Table6[#All],3,0)</f>
        <v>West</v>
      </c>
      <c r="I696" t="str">
        <f>TEXT(Table7[[#This Row],[Date]],"mmm")</f>
        <v>Oct</v>
      </c>
      <c r="J696">
        <f>WEEKNUM(Table7[[#This Row],[Date]])</f>
        <v>44</v>
      </c>
    </row>
    <row r="697" spans="1:10" x14ac:dyDescent="0.25">
      <c r="A697" s="8">
        <v>45229</v>
      </c>
      <c r="B697" s="9" t="s">
        <v>76</v>
      </c>
      <c r="C697" s="10" t="s">
        <v>100</v>
      </c>
      <c r="D697" s="12">
        <v>934.11</v>
      </c>
      <c r="E697" s="4">
        <v>37</v>
      </c>
      <c r="F697" s="12">
        <f>Table7[[#This Row],[Unit Price (₹)]]*Table7[[#This Row],[Quantity]]</f>
        <v>34562.07</v>
      </c>
      <c r="G697" t="str">
        <f>VLOOKUP(Table7[[#This Row],[Customer Name]],Table6[#All],2,0)</f>
        <v>Karnataka</v>
      </c>
      <c r="H697" t="str">
        <f>VLOOKUP(Table7[[#This Row],[Customer Name]],Table6[#All],3,0)</f>
        <v>South</v>
      </c>
      <c r="I697" t="str">
        <f>TEXT(Table7[[#This Row],[Date]],"mmm")</f>
        <v>Oct</v>
      </c>
      <c r="J697">
        <f>WEEKNUM(Table7[[#This Row],[Date]])</f>
        <v>44</v>
      </c>
    </row>
    <row r="698" spans="1:10" x14ac:dyDescent="0.25">
      <c r="A698" s="8">
        <v>45229</v>
      </c>
      <c r="B698" s="9" t="s">
        <v>65</v>
      </c>
      <c r="C698" s="10" t="s">
        <v>111</v>
      </c>
      <c r="D698" s="12">
        <v>2602.39</v>
      </c>
      <c r="E698" s="4">
        <v>30</v>
      </c>
      <c r="F698" s="12">
        <f>Table7[[#This Row],[Unit Price (₹)]]*Table7[[#This Row],[Quantity]]</f>
        <v>78071.7</v>
      </c>
      <c r="G698" t="str">
        <f>VLOOKUP(Table7[[#This Row],[Customer Name]],Table6[#All],2,0)</f>
        <v>Tamil Nadu</v>
      </c>
      <c r="H698" t="str">
        <f>VLOOKUP(Table7[[#This Row],[Customer Name]],Table6[#All],3,0)</f>
        <v>South</v>
      </c>
      <c r="I698" t="str">
        <f>TEXT(Table7[[#This Row],[Date]],"mmm")</f>
        <v>Oct</v>
      </c>
      <c r="J698">
        <f>WEEKNUM(Table7[[#This Row],[Date]])</f>
        <v>44</v>
      </c>
    </row>
    <row r="699" spans="1:10" x14ac:dyDescent="0.25">
      <c r="A699" s="8">
        <v>45229</v>
      </c>
      <c r="B699" s="9" t="s">
        <v>23</v>
      </c>
      <c r="C699" s="10" t="s">
        <v>106</v>
      </c>
      <c r="D699" s="12">
        <v>1134</v>
      </c>
      <c r="E699" s="4">
        <v>3</v>
      </c>
      <c r="F699" s="12">
        <f>Table7[[#This Row],[Unit Price (₹)]]*Table7[[#This Row],[Quantity]]</f>
        <v>3402</v>
      </c>
      <c r="G699" t="str">
        <f>VLOOKUP(Table7[[#This Row],[Customer Name]],Table6[#All],2,0)</f>
        <v>Telangana</v>
      </c>
      <c r="H699" t="str">
        <f>VLOOKUP(Table7[[#This Row],[Customer Name]],Table6[#All],3,0)</f>
        <v>South</v>
      </c>
      <c r="I699" t="str">
        <f>TEXT(Table7[[#This Row],[Date]],"mmm")</f>
        <v>Oct</v>
      </c>
      <c r="J699">
        <f>WEEKNUM(Table7[[#This Row],[Date]])</f>
        <v>44</v>
      </c>
    </row>
    <row r="700" spans="1:10" x14ac:dyDescent="0.25">
      <c r="A700" s="8">
        <v>45230</v>
      </c>
      <c r="B700" s="9" t="s">
        <v>84</v>
      </c>
      <c r="C700" s="10" t="s">
        <v>8</v>
      </c>
      <c r="D700" s="12">
        <v>11377.8</v>
      </c>
      <c r="E700" s="4">
        <v>6</v>
      </c>
      <c r="F700" s="12">
        <f>Table7[[#This Row],[Unit Price (₹)]]*Table7[[#This Row],[Quantity]]</f>
        <v>68266.799999999988</v>
      </c>
      <c r="G700" t="str">
        <f>VLOOKUP(Table7[[#This Row],[Customer Name]],Table6[#All],2,0)</f>
        <v>Andhra Pradesh</v>
      </c>
      <c r="H700" t="str">
        <f>VLOOKUP(Table7[[#This Row],[Customer Name]],Table6[#All],3,0)</f>
        <v>South</v>
      </c>
      <c r="I700" t="str">
        <f>TEXT(Table7[[#This Row],[Date]],"mmm")</f>
        <v>Oct</v>
      </c>
      <c r="J700">
        <f>WEEKNUM(Table7[[#This Row],[Date]])</f>
        <v>44</v>
      </c>
    </row>
    <row r="701" spans="1:10" x14ac:dyDescent="0.25">
      <c r="A701" s="8">
        <v>45230</v>
      </c>
      <c r="B701" s="9" t="s">
        <v>65</v>
      </c>
      <c r="C701" s="10" t="s">
        <v>91</v>
      </c>
      <c r="D701" s="12">
        <v>559.44000000000005</v>
      </c>
      <c r="E701" s="4">
        <v>8</v>
      </c>
      <c r="F701" s="12">
        <f>Table7[[#This Row],[Unit Price (₹)]]*Table7[[#This Row],[Quantity]]</f>
        <v>4475.5200000000004</v>
      </c>
      <c r="G701" t="str">
        <f>VLOOKUP(Table7[[#This Row],[Customer Name]],Table6[#All],2,0)</f>
        <v>Tamil Nadu</v>
      </c>
      <c r="H701" t="str">
        <f>VLOOKUP(Table7[[#This Row],[Customer Name]],Table6[#All],3,0)</f>
        <v>South</v>
      </c>
      <c r="I701" t="str">
        <f>TEXT(Table7[[#This Row],[Date]],"mmm")</f>
        <v>Oct</v>
      </c>
      <c r="J701">
        <f>WEEKNUM(Table7[[#This Row],[Date]])</f>
        <v>44</v>
      </c>
    </row>
    <row r="702" spans="1:10" x14ac:dyDescent="0.25">
      <c r="A702" s="8">
        <v>45231</v>
      </c>
      <c r="B702" s="9" t="s">
        <v>53</v>
      </c>
      <c r="C702" s="10" t="s">
        <v>94</v>
      </c>
      <c r="D702" s="12">
        <v>6591.9</v>
      </c>
      <c r="E702" s="4">
        <v>15</v>
      </c>
      <c r="F702" s="12">
        <f>Table7[[#This Row],[Unit Price (₹)]]*Table7[[#This Row],[Quantity]]</f>
        <v>98878.5</v>
      </c>
      <c r="G702" t="str">
        <f>VLOOKUP(Table7[[#This Row],[Customer Name]],Table6[#All],2,0)</f>
        <v>Gujarat</v>
      </c>
      <c r="H702" t="str">
        <f>VLOOKUP(Table7[[#This Row],[Customer Name]],Table6[#All],3,0)</f>
        <v>West</v>
      </c>
      <c r="I702" t="str">
        <f>TEXT(Table7[[#This Row],[Date]],"mmm")</f>
        <v>Nov</v>
      </c>
      <c r="J702">
        <f>WEEKNUM(Table7[[#This Row],[Date]])</f>
        <v>44</v>
      </c>
    </row>
    <row r="703" spans="1:10" x14ac:dyDescent="0.25">
      <c r="A703" s="8">
        <v>45232</v>
      </c>
      <c r="B703" s="9" t="s">
        <v>71</v>
      </c>
      <c r="C703" s="10" t="s">
        <v>89</v>
      </c>
      <c r="D703" s="12">
        <v>1100.4000000000001</v>
      </c>
      <c r="E703" s="4">
        <v>15</v>
      </c>
      <c r="F703" s="12">
        <f>Table7[[#This Row],[Unit Price (₹)]]*Table7[[#This Row],[Quantity]]</f>
        <v>16506</v>
      </c>
      <c r="G703" t="str">
        <f>VLOOKUP(Table7[[#This Row],[Customer Name]],Table6[#All],2,0)</f>
        <v>Madhya Pradesh</v>
      </c>
      <c r="H703" t="str">
        <f>VLOOKUP(Table7[[#This Row],[Customer Name]],Table6[#All],3,0)</f>
        <v>Central</v>
      </c>
      <c r="I703" t="str">
        <f>TEXT(Table7[[#This Row],[Date]],"mmm")</f>
        <v>Nov</v>
      </c>
      <c r="J703">
        <f>WEEKNUM(Table7[[#This Row],[Date]])</f>
        <v>44</v>
      </c>
    </row>
    <row r="704" spans="1:10" x14ac:dyDescent="0.25">
      <c r="A704" s="8">
        <v>45232</v>
      </c>
      <c r="B704" s="9" t="s">
        <v>81</v>
      </c>
      <c r="C704" s="10" t="s">
        <v>111</v>
      </c>
      <c r="D704" s="12">
        <v>2602.39</v>
      </c>
      <c r="E704" s="4">
        <v>15</v>
      </c>
      <c r="F704" s="12">
        <f>Table7[[#This Row],[Unit Price (₹)]]*Table7[[#This Row],[Quantity]]</f>
        <v>39035.85</v>
      </c>
      <c r="G704" t="str">
        <f>VLOOKUP(Table7[[#This Row],[Customer Name]],Table6[#All],2,0)</f>
        <v>Karnataka</v>
      </c>
      <c r="H704" t="str">
        <f>VLOOKUP(Table7[[#This Row],[Customer Name]],Table6[#All],3,0)</f>
        <v>West</v>
      </c>
      <c r="I704" t="str">
        <f>TEXT(Table7[[#This Row],[Date]],"mmm")</f>
        <v>Nov</v>
      </c>
      <c r="J704">
        <f>WEEKNUM(Table7[[#This Row],[Date]])</f>
        <v>44</v>
      </c>
    </row>
    <row r="705" spans="1:10" x14ac:dyDescent="0.25">
      <c r="A705" s="8">
        <v>45232</v>
      </c>
      <c r="B705" s="9" t="s">
        <v>78</v>
      </c>
      <c r="C705" s="10" t="s">
        <v>96</v>
      </c>
      <c r="D705" s="12">
        <v>567</v>
      </c>
      <c r="E705" s="4">
        <v>5</v>
      </c>
      <c r="F705" s="12">
        <f>Table7[[#This Row],[Unit Price (₹)]]*Table7[[#This Row],[Quantity]]</f>
        <v>2835</v>
      </c>
      <c r="G705" t="str">
        <f>VLOOKUP(Table7[[#This Row],[Customer Name]],Table6[#All],2,0)</f>
        <v>Madhya Pradesh</v>
      </c>
      <c r="H705" t="str">
        <f>VLOOKUP(Table7[[#This Row],[Customer Name]],Table6[#All],3,0)</f>
        <v>Central</v>
      </c>
      <c r="I705" t="str">
        <f>TEXT(Table7[[#This Row],[Date]],"mmm")</f>
        <v>Nov</v>
      </c>
      <c r="J705">
        <f>WEEKNUM(Table7[[#This Row],[Date]])</f>
        <v>44</v>
      </c>
    </row>
    <row r="706" spans="1:10" x14ac:dyDescent="0.25">
      <c r="A706" s="8">
        <v>45233</v>
      </c>
      <c r="B706" s="9" t="s">
        <v>59</v>
      </c>
      <c r="C706" s="10" t="s">
        <v>88</v>
      </c>
      <c r="D706" s="12">
        <v>8545.6</v>
      </c>
      <c r="E706" s="4">
        <v>12</v>
      </c>
      <c r="F706" s="12">
        <f>Table7[[#This Row],[Unit Price (₹)]]*Table7[[#This Row],[Quantity]]</f>
        <v>102547.20000000001</v>
      </c>
      <c r="G706" t="str">
        <f>VLOOKUP(Table7[[#This Row],[Customer Name]],Table6[#All],2,0)</f>
        <v>Telangana</v>
      </c>
      <c r="H706" t="str">
        <f>VLOOKUP(Table7[[#This Row],[Customer Name]],Table6[#All],3,0)</f>
        <v>South</v>
      </c>
      <c r="I706" t="str">
        <f>TEXT(Table7[[#This Row],[Date]],"mmm")</f>
        <v>Nov</v>
      </c>
      <c r="J706">
        <f>WEEKNUM(Table7[[#This Row],[Date]])</f>
        <v>44</v>
      </c>
    </row>
    <row r="707" spans="1:10" x14ac:dyDescent="0.25">
      <c r="A707" s="8">
        <v>45233</v>
      </c>
      <c r="B707" s="9" t="s">
        <v>64</v>
      </c>
      <c r="C707" s="10" t="s">
        <v>110</v>
      </c>
      <c r="D707" s="12">
        <v>5337.5</v>
      </c>
      <c r="E707" s="4">
        <v>11</v>
      </c>
      <c r="F707" s="12">
        <f>Table7[[#This Row],[Unit Price (₹)]]*Table7[[#This Row],[Quantity]]</f>
        <v>58712.5</v>
      </c>
      <c r="G707" t="str">
        <f>VLOOKUP(Table7[[#This Row],[Customer Name]],Table6[#All],2,0)</f>
        <v>Tamil Nadu</v>
      </c>
      <c r="H707" t="str">
        <f>VLOOKUP(Table7[[#This Row],[Customer Name]],Table6[#All],3,0)</f>
        <v>South</v>
      </c>
      <c r="I707" t="str">
        <f>TEXT(Table7[[#This Row],[Date]],"mmm")</f>
        <v>Nov</v>
      </c>
      <c r="J707">
        <f>WEEKNUM(Table7[[#This Row],[Date]])</f>
        <v>44</v>
      </c>
    </row>
    <row r="708" spans="1:10" x14ac:dyDescent="0.25">
      <c r="A708" s="8">
        <v>45234</v>
      </c>
      <c r="B708" s="9" t="s">
        <v>83</v>
      </c>
      <c r="C708" s="10" t="s">
        <v>3</v>
      </c>
      <c r="D708" s="12">
        <v>6623.4</v>
      </c>
      <c r="E708" s="4">
        <v>10</v>
      </c>
      <c r="F708" s="12">
        <f>Table7[[#This Row],[Unit Price (₹)]]*Table7[[#This Row],[Quantity]]</f>
        <v>66234</v>
      </c>
      <c r="G708" t="str">
        <f>VLOOKUP(Table7[[#This Row],[Customer Name]],Table6[#All],2,0)</f>
        <v>Maharashtra</v>
      </c>
      <c r="H708" t="str">
        <f>VLOOKUP(Table7[[#This Row],[Customer Name]],Table6[#All],3,0)</f>
        <v>West</v>
      </c>
      <c r="I708" t="str">
        <f>TEXT(Table7[[#This Row],[Date]],"mmm")</f>
        <v>Nov</v>
      </c>
      <c r="J708">
        <f>WEEKNUM(Table7[[#This Row],[Date]])</f>
        <v>44</v>
      </c>
    </row>
    <row r="709" spans="1:10" x14ac:dyDescent="0.25">
      <c r="A709" s="8">
        <v>45235</v>
      </c>
      <c r="B709" s="9" t="s">
        <v>71</v>
      </c>
      <c r="C709" s="10" t="s">
        <v>7</v>
      </c>
      <c r="D709" s="12">
        <v>14700</v>
      </c>
      <c r="E709" s="4">
        <v>15</v>
      </c>
      <c r="F709" s="12">
        <f>Table7[[#This Row],[Unit Price (₹)]]*Table7[[#This Row],[Quantity]]</f>
        <v>220500</v>
      </c>
      <c r="G709" t="str">
        <f>VLOOKUP(Table7[[#This Row],[Customer Name]],Table6[#All],2,0)</f>
        <v>Madhya Pradesh</v>
      </c>
      <c r="H709" t="str">
        <f>VLOOKUP(Table7[[#This Row],[Customer Name]],Table6[#All],3,0)</f>
        <v>Central</v>
      </c>
      <c r="I709" t="str">
        <f>TEXT(Table7[[#This Row],[Date]],"mmm")</f>
        <v>Nov</v>
      </c>
      <c r="J709">
        <f>WEEKNUM(Table7[[#This Row],[Date]])</f>
        <v>45</v>
      </c>
    </row>
    <row r="710" spans="1:10" x14ac:dyDescent="0.25">
      <c r="A710" s="8">
        <v>45236</v>
      </c>
      <c r="B710" s="9" t="s">
        <v>68</v>
      </c>
      <c r="C710" s="10" t="s">
        <v>89</v>
      </c>
      <c r="D710" s="12">
        <v>1100.4000000000001</v>
      </c>
      <c r="E710" s="4">
        <v>13</v>
      </c>
      <c r="F710" s="12">
        <f>Table7[[#This Row],[Unit Price (₹)]]*Table7[[#This Row],[Quantity]]</f>
        <v>14305.2</v>
      </c>
      <c r="G710" t="str">
        <f>VLOOKUP(Table7[[#This Row],[Customer Name]],Table6[#All],2,0)</f>
        <v>Andhra Pradesh</v>
      </c>
      <c r="H710" t="str">
        <f>VLOOKUP(Table7[[#This Row],[Customer Name]],Table6[#All],3,0)</f>
        <v>South</v>
      </c>
      <c r="I710" t="str">
        <f>TEXT(Table7[[#This Row],[Date]],"mmm")</f>
        <v>Nov</v>
      </c>
      <c r="J710">
        <f>WEEKNUM(Table7[[#This Row],[Date]])</f>
        <v>45</v>
      </c>
    </row>
    <row r="711" spans="1:10" x14ac:dyDescent="0.25">
      <c r="A711" s="8">
        <v>45236</v>
      </c>
      <c r="B711" s="9" t="s">
        <v>60</v>
      </c>
      <c r="C711" s="10" t="s">
        <v>120</v>
      </c>
      <c r="D711" s="12">
        <v>674</v>
      </c>
      <c r="E711" s="4">
        <v>10</v>
      </c>
      <c r="F711" s="12">
        <f>Table7[[#This Row],[Unit Price (₹)]]*Table7[[#This Row],[Quantity]]</f>
        <v>6740</v>
      </c>
      <c r="G711" t="str">
        <f>VLOOKUP(Table7[[#This Row],[Customer Name]],Table6[#All],2,0)</f>
        <v>Karnataka</v>
      </c>
      <c r="H711" t="str">
        <f>VLOOKUP(Table7[[#This Row],[Customer Name]],Table6[#All],3,0)</f>
        <v>West</v>
      </c>
      <c r="I711" t="str">
        <f>TEXT(Table7[[#This Row],[Date]],"mmm")</f>
        <v>Nov</v>
      </c>
      <c r="J711">
        <f>WEEKNUM(Table7[[#This Row],[Date]])</f>
        <v>45</v>
      </c>
    </row>
    <row r="712" spans="1:10" x14ac:dyDescent="0.25">
      <c r="A712" s="8">
        <v>45236</v>
      </c>
      <c r="B712" s="9" t="s">
        <v>53</v>
      </c>
      <c r="C712" s="10" t="s">
        <v>106</v>
      </c>
      <c r="D712" s="12">
        <v>1134</v>
      </c>
      <c r="E712" s="4">
        <v>13</v>
      </c>
      <c r="F712" s="12">
        <f>Table7[[#This Row],[Unit Price (₹)]]*Table7[[#This Row],[Quantity]]</f>
        <v>14742</v>
      </c>
      <c r="G712" t="str">
        <f>VLOOKUP(Table7[[#This Row],[Customer Name]],Table6[#All],2,0)</f>
        <v>Gujarat</v>
      </c>
      <c r="H712" t="str">
        <f>VLOOKUP(Table7[[#This Row],[Customer Name]],Table6[#All],3,0)</f>
        <v>West</v>
      </c>
      <c r="I712" t="str">
        <f>TEXT(Table7[[#This Row],[Date]],"mmm")</f>
        <v>Nov</v>
      </c>
      <c r="J712">
        <f>WEEKNUM(Table7[[#This Row],[Date]])</f>
        <v>45</v>
      </c>
    </row>
    <row r="713" spans="1:10" x14ac:dyDescent="0.25">
      <c r="A713" s="8">
        <v>45236</v>
      </c>
      <c r="B713" s="9" t="s">
        <v>65</v>
      </c>
      <c r="C713" s="10" t="s">
        <v>93</v>
      </c>
      <c r="D713" s="12">
        <v>581.55999999999995</v>
      </c>
      <c r="E713" s="4">
        <v>13</v>
      </c>
      <c r="F713" s="12">
        <f>Table7[[#This Row],[Unit Price (₹)]]*Table7[[#This Row],[Quantity]]</f>
        <v>7560.2799999999988</v>
      </c>
      <c r="G713" t="str">
        <f>VLOOKUP(Table7[[#This Row],[Customer Name]],Table6[#All],2,0)</f>
        <v>Tamil Nadu</v>
      </c>
      <c r="H713" t="str">
        <f>VLOOKUP(Table7[[#This Row],[Customer Name]],Table6[#All],3,0)</f>
        <v>South</v>
      </c>
      <c r="I713" t="str">
        <f>TEXT(Table7[[#This Row],[Date]],"mmm")</f>
        <v>Nov</v>
      </c>
      <c r="J713">
        <f>WEEKNUM(Table7[[#This Row],[Date]])</f>
        <v>45</v>
      </c>
    </row>
    <row r="714" spans="1:10" x14ac:dyDescent="0.25">
      <c r="A714" s="8">
        <v>45237</v>
      </c>
      <c r="B714" s="9" t="s">
        <v>57</v>
      </c>
      <c r="C714" s="10" t="s">
        <v>2</v>
      </c>
      <c r="D714" s="12">
        <v>10892.7</v>
      </c>
      <c r="E714" s="4">
        <v>53</v>
      </c>
      <c r="F714" s="12">
        <f>Table7[[#This Row],[Unit Price (₹)]]*Table7[[#This Row],[Quantity]]</f>
        <v>577313.10000000009</v>
      </c>
      <c r="G714" t="str">
        <f>VLOOKUP(Table7[[#This Row],[Customer Name]],Table6[#All],2,0)</f>
        <v>Karnataka</v>
      </c>
      <c r="H714" t="str">
        <f>VLOOKUP(Table7[[#This Row],[Customer Name]],Table6[#All],3,0)</f>
        <v>South</v>
      </c>
      <c r="I714" t="str">
        <f>TEXT(Table7[[#This Row],[Date]],"mmm")</f>
        <v>Nov</v>
      </c>
      <c r="J714">
        <f>WEEKNUM(Table7[[#This Row],[Date]])</f>
        <v>45</v>
      </c>
    </row>
    <row r="715" spans="1:10" x14ac:dyDescent="0.25">
      <c r="A715" s="8">
        <v>45237</v>
      </c>
      <c r="B715" s="9" t="s">
        <v>71</v>
      </c>
      <c r="C715" s="10" t="s">
        <v>111</v>
      </c>
      <c r="D715" s="12">
        <v>2602.39</v>
      </c>
      <c r="E715" s="4">
        <v>11</v>
      </c>
      <c r="F715" s="12">
        <f>Table7[[#This Row],[Unit Price (₹)]]*Table7[[#This Row],[Quantity]]</f>
        <v>28626.289999999997</v>
      </c>
      <c r="G715" t="str">
        <f>VLOOKUP(Table7[[#This Row],[Customer Name]],Table6[#All],2,0)</f>
        <v>Madhya Pradesh</v>
      </c>
      <c r="H715" t="str">
        <f>VLOOKUP(Table7[[#This Row],[Customer Name]],Table6[#All],3,0)</f>
        <v>Central</v>
      </c>
      <c r="I715" t="str">
        <f>TEXT(Table7[[#This Row],[Date]],"mmm")</f>
        <v>Nov</v>
      </c>
      <c r="J715">
        <f>WEEKNUM(Table7[[#This Row],[Date]])</f>
        <v>45</v>
      </c>
    </row>
    <row r="716" spans="1:10" x14ac:dyDescent="0.25">
      <c r="A716" s="8">
        <v>45237</v>
      </c>
      <c r="B716" s="9" t="s">
        <v>50</v>
      </c>
      <c r="C716" s="10" t="s">
        <v>102</v>
      </c>
      <c r="D716" s="12">
        <v>806.4</v>
      </c>
      <c r="E716" s="4">
        <v>13</v>
      </c>
      <c r="F716" s="12">
        <f>Table7[[#This Row],[Unit Price (₹)]]*Table7[[#This Row],[Quantity]]</f>
        <v>10483.199999999999</v>
      </c>
      <c r="G716" t="str">
        <f>VLOOKUP(Table7[[#This Row],[Customer Name]],Table6[#All],2,0)</f>
        <v>Maharashtra</v>
      </c>
      <c r="H716" t="str">
        <f>VLOOKUP(Table7[[#This Row],[Customer Name]],Table6[#All],3,0)</f>
        <v>West</v>
      </c>
      <c r="I716" t="str">
        <f>TEXT(Table7[[#This Row],[Date]],"mmm")</f>
        <v>Nov</v>
      </c>
      <c r="J716">
        <f>WEEKNUM(Table7[[#This Row],[Date]])</f>
        <v>45</v>
      </c>
    </row>
    <row r="717" spans="1:10" x14ac:dyDescent="0.25">
      <c r="A717" s="8">
        <v>45238</v>
      </c>
      <c r="B717" s="9" t="s">
        <v>25</v>
      </c>
      <c r="C717" s="10" t="s">
        <v>99</v>
      </c>
      <c r="D717" s="12">
        <v>3341.1</v>
      </c>
      <c r="E717" s="4">
        <v>15</v>
      </c>
      <c r="F717" s="12">
        <f>Table7[[#This Row],[Unit Price (₹)]]*Table7[[#This Row],[Quantity]]</f>
        <v>50116.5</v>
      </c>
      <c r="G717" t="str">
        <f>VLOOKUP(Table7[[#This Row],[Customer Name]],Table6[#All],2,0)</f>
        <v>Karnataka</v>
      </c>
      <c r="H717" t="str">
        <f>VLOOKUP(Table7[[#This Row],[Customer Name]],Table6[#All],3,0)</f>
        <v>West</v>
      </c>
      <c r="I717" t="str">
        <f>TEXT(Table7[[#This Row],[Date]],"mmm")</f>
        <v>Nov</v>
      </c>
      <c r="J717">
        <f>WEEKNUM(Table7[[#This Row],[Date]])</f>
        <v>45</v>
      </c>
    </row>
    <row r="718" spans="1:10" x14ac:dyDescent="0.25">
      <c r="A718" s="8">
        <v>45238</v>
      </c>
      <c r="B718" s="9" t="s">
        <v>63</v>
      </c>
      <c r="C718" s="10" t="s">
        <v>94</v>
      </c>
      <c r="D718" s="12">
        <v>6591.9</v>
      </c>
      <c r="E718" s="4">
        <v>10</v>
      </c>
      <c r="F718" s="12">
        <f>Table7[[#This Row],[Unit Price (₹)]]*Table7[[#This Row],[Quantity]]</f>
        <v>65919</v>
      </c>
      <c r="G718" t="str">
        <f>VLOOKUP(Table7[[#This Row],[Customer Name]],Table6[#All],2,0)</f>
        <v>Gujarat</v>
      </c>
      <c r="H718" t="str">
        <f>VLOOKUP(Table7[[#This Row],[Customer Name]],Table6[#All],3,0)</f>
        <v>West</v>
      </c>
      <c r="I718" t="str">
        <f>TEXT(Table7[[#This Row],[Date]],"mmm")</f>
        <v>Nov</v>
      </c>
      <c r="J718">
        <f>WEEKNUM(Table7[[#This Row],[Date]])</f>
        <v>45</v>
      </c>
    </row>
    <row r="719" spans="1:10" x14ac:dyDescent="0.25">
      <c r="A719" s="8">
        <v>45238</v>
      </c>
      <c r="B719" s="9" t="s">
        <v>74</v>
      </c>
      <c r="C719" s="10" t="s">
        <v>116</v>
      </c>
      <c r="D719" s="12">
        <v>3444.7</v>
      </c>
      <c r="E719" s="4">
        <v>26</v>
      </c>
      <c r="F719" s="12">
        <f>Table7[[#This Row],[Unit Price (₹)]]*Table7[[#This Row],[Quantity]]</f>
        <v>89562.2</v>
      </c>
      <c r="G719" t="str">
        <f>VLOOKUP(Table7[[#This Row],[Customer Name]],Table6[#All],2,0)</f>
        <v>Andhra Pradesh</v>
      </c>
      <c r="H719" t="str">
        <f>VLOOKUP(Table7[[#This Row],[Customer Name]],Table6[#All],3,0)</f>
        <v>South</v>
      </c>
      <c r="I719" t="str">
        <f>TEXT(Table7[[#This Row],[Date]],"mmm")</f>
        <v>Nov</v>
      </c>
      <c r="J719">
        <f>WEEKNUM(Table7[[#This Row],[Date]])</f>
        <v>45</v>
      </c>
    </row>
    <row r="720" spans="1:10" x14ac:dyDescent="0.25">
      <c r="A720" s="8">
        <v>45238</v>
      </c>
      <c r="B720" s="9" t="s">
        <v>59</v>
      </c>
      <c r="C720" s="10" t="s">
        <v>7</v>
      </c>
      <c r="D720" s="12">
        <v>14700</v>
      </c>
      <c r="E720" s="4">
        <v>10</v>
      </c>
      <c r="F720" s="12">
        <f>Table7[[#This Row],[Unit Price (₹)]]*Table7[[#This Row],[Quantity]]</f>
        <v>147000</v>
      </c>
      <c r="G720" t="str">
        <f>VLOOKUP(Table7[[#This Row],[Customer Name]],Table6[#All],2,0)</f>
        <v>Telangana</v>
      </c>
      <c r="H720" t="str">
        <f>VLOOKUP(Table7[[#This Row],[Customer Name]],Table6[#All],3,0)</f>
        <v>South</v>
      </c>
      <c r="I720" t="str">
        <f>TEXT(Table7[[#This Row],[Date]],"mmm")</f>
        <v>Nov</v>
      </c>
      <c r="J720">
        <f>WEEKNUM(Table7[[#This Row],[Date]])</f>
        <v>45</v>
      </c>
    </row>
    <row r="721" spans="1:10" x14ac:dyDescent="0.25">
      <c r="A721" s="8">
        <v>45238</v>
      </c>
      <c r="B721" s="9" t="s">
        <v>85</v>
      </c>
      <c r="C721" s="10" t="s">
        <v>120</v>
      </c>
      <c r="D721" s="12">
        <v>674</v>
      </c>
      <c r="E721" s="4">
        <v>11</v>
      </c>
      <c r="F721" s="12">
        <f>Table7[[#This Row],[Unit Price (₹)]]*Table7[[#This Row],[Quantity]]</f>
        <v>7414</v>
      </c>
      <c r="G721" t="str">
        <f>VLOOKUP(Table7[[#This Row],[Customer Name]],Table6[#All],2,0)</f>
        <v>Karnataka</v>
      </c>
      <c r="H721" t="str">
        <f>VLOOKUP(Table7[[#This Row],[Customer Name]],Table6[#All],3,0)</f>
        <v>South</v>
      </c>
      <c r="I721" t="str">
        <f>TEXT(Table7[[#This Row],[Date]],"mmm")</f>
        <v>Nov</v>
      </c>
      <c r="J721">
        <f>WEEKNUM(Table7[[#This Row],[Date]])</f>
        <v>45</v>
      </c>
    </row>
    <row r="722" spans="1:10" x14ac:dyDescent="0.25">
      <c r="A722" s="8">
        <v>45239</v>
      </c>
      <c r="B722" s="9" t="s">
        <v>68</v>
      </c>
      <c r="C722" s="10" t="s">
        <v>104</v>
      </c>
      <c r="D722" s="12">
        <v>3388</v>
      </c>
      <c r="E722" s="4">
        <v>6</v>
      </c>
      <c r="F722" s="12">
        <f>Table7[[#This Row],[Unit Price (₹)]]*Table7[[#This Row],[Quantity]]</f>
        <v>20328</v>
      </c>
      <c r="G722" t="str">
        <f>VLOOKUP(Table7[[#This Row],[Customer Name]],Table6[#All],2,0)</f>
        <v>Andhra Pradesh</v>
      </c>
      <c r="H722" t="str">
        <f>VLOOKUP(Table7[[#This Row],[Customer Name]],Table6[#All],3,0)</f>
        <v>South</v>
      </c>
      <c r="I722" t="str">
        <f>TEXT(Table7[[#This Row],[Date]],"mmm")</f>
        <v>Nov</v>
      </c>
      <c r="J722">
        <f>WEEKNUM(Table7[[#This Row],[Date]])</f>
        <v>45</v>
      </c>
    </row>
    <row r="723" spans="1:10" x14ac:dyDescent="0.25">
      <c r="A723" s="8">
        <v>45239</v>
      </c>
      <c r="B723" s="9" t="s">
        <v>68</v>
      </c>
      <c r="C723" s="10" t="s">
        <v>113</v>
      </c>
      <c r="D723" s="12">
        <v>1798.88</v>
      </c>
      <c r="E723" s="4">
        <v>8</v>
      </c>
      <c r="F723" s="12">
        <f>Table7[[#This Row],[Unit Price (₹)]]*Table7[[#This Row],[Quantity]]</f>
        <v>14391.04</v>
      </c>
      <c r="G723" t="str">
        <f>VLOOKUP(Table7[[#This Row],[Customer Name]],Table6[#All],2,0)</f>
        <v>Andhra Pradesh</v>
      </c>
      <c r="H723" t="str">
        <f>VLOOKUP(Table7[[#This Row],[Customer Name]],Table6[#All],3,0)</f>
        <v>South</v>
      </c>
      <c r="I723" t="str">
        <f>TEXT(Table7[[#This Row],[Date]],"mmm")</f>
        <v>Nov</v>
      </c>
      <c r="J723">
        <f>WEEKNUM(Table7[[#This Row],[Date]])</f>
        <v>45</v>
      </c>
    </row>
    <row r="724" spans="1:10" x14ac:dyDescent="0.25">
      <c r="A724" s="8">
        <v>45240</v>
      </c>
      <c r="B724" s="9" t="s">
        <v>79</v>
      </c>
      <c r="C724" s="10" t="s">
        <v>116</v>
      </c>
      <c r="D724" s="12">
        <v>3444.7</v>
      </c>
      <c r="E724" s="4">
        <v>7</v>
      </c>
      <c r="F724" s="12">
        <f>Table7[[#This Row],[Unit Price (₹)]]*Table7[[#This Row],[Quantity]]</f>
        <v>24112.899999999998</v>
      </c>
      <c r="G724" t="str">
        <f>VLOOKUP(Table7[[#This Row],[Customer Name]],Table6[#All],2,0)</f>
        <v>Kerala</v>
      </c>
      <c r="H724" t="str">
        <f>VLOOKUP(Table7[[#This Row],[Customer Name]],Table6[#All],3,0)</f>
        <v>South</v>
      </c>
      <c r="I724" t="str">
        <f>TEXT(Table7[[#This Row],[Date]],"mmm")</f>
        <v>Nov</v>
      </c>
      <c r="J724">
        <f>WEEKNUM(Table7[[#This Row],[Date]])</f>
        <v>45</v>
      </c>
    </row>
    <row r="725" spans="1:10" x14ac:dyDescent="0.25">
      <c r="A725" s="8">
        <v>45240</v>
      </c>
      <c r="B725" s="9" t="s">
        <v>72</v>
      </c>
      <c r="C725" s="10" t="s">
        <v>106</v>
      </c>
      <c r="D725" s="12">
        <v>1134</v>
      </c>
      <c r="E725" s="4">
        <v>6</v>
      </c>
      <c r="F725" s="12">
        <f>Table7[[#This Row],[Unit Price (₹)]]*Table7[[#This Row],[Quantity]]</f>
        <v>6804</v>
      </c>
      <c r="G725" t="str">
        <f>VLOOKUP(Table7[[#This Row],[Customer Name]],Table6[#All],2,0)</f>
        <v>Telangana</v>
      </c>
      <c r="H725" t="str">
        <f>VLOOKUP(Table7[[#This Row],[Customer Name]],Table6[#All],3,0)</f>
        <v>South</v>
      </c>
      <c r="I725" t="str">
        <f>TEXT(Table7[[#This Row],[Date]],"mmm")</f>
        <v>Nov</v>
      </c>
      <c r="J725">
        <f>WEEKNUM(Table7[[#This Row],[Date]])</f>
        <v>45</v>
      </c>
    </row>
    <row r="726" spans="1:10" x14ac:dyDescent="0.25">
      <c r="A726" s="8">
        <v>45241</v>
      </c>
      <c r="B726" s="9" t="s">
        <v>74</v>
      </c>
      <c r="C726" s="10" t="s">
        <v>91</v>
      </c>
      <c r="D726" s="12">
        <v>559.44000000000005</v>
      </c>
      <c r="E726" s="4">
        <v>16</v>
      </c>
      <c r="F726" s="12">
        <f>Table7[[#This Row],[Unit Price (₹)]]*Table7[[#This Row],[Quantity]]</f>
        <v>8951.0400000000009</v>
      </c>
      <c r="G726" t="str">
        <f>VLOOKUP(Table7[[#This Row],[Customer Name]],Table6[#All],2,0)</f>
        <v>Andhra Pradesh</v>
      </c>
      <c r="H726" t="str">
        <f>VLOOKUP(Table7[[#This Row],[Customer Name]],Table6[#All],3,0)</f>
        <v>South</v>
      </c>
      <c r="I726" t="str">
        <f>TEXT(Table7[[#This Row],[Date]],"mmm")</f>
        <v>Nov</v>
      </c>
      <c r="J726">
        <f>WEEKNUM(Table7[[#This Row],[Date]])</f>
        <v>45</v>
      </c>
    </row>
    <row r="727" spans="1:10" x14ac:dyDescent="0.25">
      <c r="A727" s="8">
        <v>45241</v>
      </c>
      <c r="B727" s="9" t="s">
        <v>51</v>
      </c>
      <c r="C727" s="10" t="s">
        <v>102</v>
      </c>
      <c r="D727" s="12">
        <v>806.4</v>
      </c>
      <c r="E727" s="4">
        <v>12</v>
      </c>
      <c r="F727" s="12">
        <f>Table7[[#This Row],[Unit Price (₹)]]*Table7[[#This Row],[Quantity]]</f>
        <v>9676.7999999999993</v>
      </c>
      <c r="G727" t="str">
        <f>VLOOKUP(Table7[[#This Row],[Customer Name]],Table6[#All],2,0)</f>
        <v>Maharashtra</v>
      </c>
      <c r="H727" t="str">
        <f>VLOOKUP(Table7[[#This Row],[Customer Name]],Table6[#All],3,0)</f>
        <v>West</v>
      </c>
      <c r="I727" t="str">
        <f>TEXT(Table7[[#This Row],[Date]],"mmm")</f>
        <v>Nov</v>
      </c>
      <c r="J727">
        <f>WEEKNUM(Table7[[#This Row],[Date]])</f>
        <v>45</v>
      </c>
    </row>
    <row r="728" spans="1:10" x14ac:dyDescent="0.25">
      <c r="A728" s="8">
        <v>45242</v>
      </c>
      <c r="B728" s="9" t="s">
        <v>63</v>
      </c>
      <c r="C728" s="10" t="s">
        <v>4</v>
      </c>
      <c r="D728" s="12">
        <v>11499</v>
      </c>
      <c r="E728" s="4">
        <v>75</v>
      </c>
      <c r="F728" s="12">
        <f>Table7[[#This Row],[Unit Price (₹)]]*Table7[[#This Row],[Quantity]]</f>
        <v>862425</v>
      </c>
      <c r="G728" t="str">
        <f>VLOOKUP(Table7[[#This Row],[Customer Name]],Table6[#All],2,0)</f>
        <v>Gujarat</v>
      </c>
      <c r="H728" t="str">
        <f>VLOOKUP(Table7[[#This Row],[Customer Name]],Table6[#All],3,0)</f>
        <v>West</v>
      </c>
      <c r="I728" t="str">
        <f>TEXT(Table7[[#This Row],[Date]],"mmm")</f>
        <v>Nov</v>
      </c>
      <c r="J728">
        <f>WEEKNUM(Table7[[#This Row],[Date]])</f>
        <v>46</v>
      </c>
    </row>
    <row r="729" spans="1:10" x14ac:dyDescent="0.25">
      <c r="A729" s="8">
        <v>45242</v>
      </c>
      <c r="B729" s="9" t="s">
        <v>80</v>
      </c>
      <c r="C729" s="10" t="s">
        <v>96</v>
      </c>
      <c r="D729" s="12">
        <v>567</v>
      </c>
      <c r="E729" s="4">
        <v>6</v>
      </c>
      <c r="F729" s="12">
        <f>Table7[[#This Row],[Unit Price (₹)]]*Table7[[#This Row],[Quantity]]</f>
        <v>3402</v>
      </c>
      <c r="G729" t="str">
        <f>VLOOKUP(Table7[[#This Row],[Customer Name]],Table6[#All],2,0)</f>
        <v>Kerala</v>
      </c>
      <c r="H729" t="str">
        <f>VLOOKUP(Table7[[#This Row],[Customer Name]],Table6[#All],3,0)</f>
        <v>South</v>
      </c>
      <c r="I729" t="str">
        <f>TEXT(Table7[[#This Row],[Date]],"mmm")</f>
        <v>Nov</v>
      </c>
      <c r="J729">
        <f>WEEKNUM(Table7[[#This Row],[Date]])</f>
        <v>46</v>
      </c>
    </row>
    <row r="730" spans="1:10" x14ac:dyDescent="0.25">
      <c r="A730" s="8">
        <v>45243</v>
      </c>
      <c r="B730" s="9" t="s">
        <v>85</v>
      </c>
      <c r="C730" s="10" t="s">
        <v>113</v>
      </c>
      <c r="D730" s="12">
        <v>1798.88</v>
      </c>
      <c r="E730" s="4">
        <v>10</v>
      </c>
      <c r="F730" s="12">
        <f>Table7[[#This Row],[Unit Price (₹)]]*Table7[[#This Row],[Quantity]]</f>
        <v>17988.800000000003</v>
      </c>
      <c r="G730" t="str">
        <f>VLOOKUP(Table7[[#This Row],[Customer Name]],Table6[#All],2,0)</f>
        <v>Karnataka</v>
      </c>
      <c r="H730" t="str">
        <f>VLOOKUP(Table7[[#This Row],[Customer Name]],Table6[#All],3,0)</f>
        <v>South</v>
      </c>
      <c r="I730" t="str">
        <f>TEXT(Table7[[#This Row],[Date]],"mmm")</f>
        <v>Nov</v>
      </c>
      <c r="J730">
        <f>WEEKNUM(Table7[[#This Row],[Date]])</f>
        <v>46</v>
      </c>
    </row>
    <row r="731" spans="1:10" x14ac:dyDescent="0.25">
      <c r="A731" s="8">
        <v>45244</v>
      </c>
      <c r="B731" s="9" t="s">
        <v>83</v>
      </c>
      <c r="C731" s="10" t="s">
        <v>1</v>
      </c>
      <c r="D731" s="12">
        <v>9996</v>
      </c>
      <c r="E731" s="4">
        <v>1</v>
      </c>
      <c r="F731" s="12">
        <f>Table7[[#This Row],[Unit Price (₹)]]*Table7[[#This Row],[Quantity]]</f>
        <v>9996</v>
      </c>
      <c r="G731" t="str">
        <f>VLOOKUP(Table7[[#This Row],[Customer Name]],Table6[#All],2,0)</f>
        <v>Maharashtra</v>
      </c>
      <c r="H731" t="str">
        <f>VLOOKUP(Table7[[#This Row],[Customer Name]],Table6[#All],3,0)</f>
        <v>West</v>
      </c>
      <c r="I731" t="str">
        <f>TEXT(Table7[[#This Row],[Date]],"mmm")</f>
        <v>Nov</v>
      </c>
      <c r="J731">
        <f>WEEKNUM(Table7[[#This Row],[Date]])</f>
        <v>46</v>
      </c>
    </row>
    <row r="732" spans="1:10" x14ac:dyDescent="0.25">
      <c r="A732" s="8">
        <v>45245</v>
      </c>
      <c r="B732" s="9" t="s">
        <v>78</v>
      </c>
      <c r="C732" s="10" t="s">
        <v>94</v>
      </c>
      <c r="D732" s="12">
        <v>6591.9</v>
      </c>
      <c r="E732" s="4">
        <v>14</v>
      </c>
      <c r="F732" s="12">
        <f>Table7[[#This Row],[Unit Price (₹)]]*Table7[[#This Row],[Quantity]]</f>
        <v>92286.599999999991</v>
      </c>
      <c r="G732" t="str">
        <f>VLOOKUP(Table7[[#This Row],[Customer Name]],Table6[#All],2,0)</f>
        <v>Madhya Pradesh</v>
      </c>
      <c r="H732" t="str">
        <f>VLOOKUP(Table7[[#This Row],[Customer Name]],Table6[#All],3,0)</f>
        <v>Central</v>
      </c>
      <c r="I732" t="str">
        <f>TEXT(Table7[[#This Row],[Date]],"mmm")</f>
        <v>Nov</v>
      </c>
      <c r="J732">
        <f>WEEKNUM(Table7[[#This Row],[Date]])</f>
        <v>46</v>
      </c>
    </row>
    <row r="733" spans="1:10" x14ac:dyDescent="0.25">
      <c r="A733" s="8">
        <v>45245</v>
      </c>
      <c r="B733" s="9" t="s">
        <v>65</v>
      </c>
      <c r="C733" s="10" t="s">
        <v>113</v>
      </c>
      <c r="D733" s="12">
        <v>1798.88</v>
      </c>
      <c r="E733" s="4">
        <v>36</v>
      </c>
      <c r="F733" s="12">
        <f>Table7[[#This Row],[Unit Price (₹)]]*Table7[[#This Row],[Quantity]]</f>
        <v>64759.680000000008</v>
      </c>
      <c r="G733" t="str">
        <f>VLOOKUP(Table7[[#This Row],[Customer Name]],Table6[#All],2,0)</f>
        <v>Tamil Nadu</v>
      </c>
      <c r="H733" t="str">
        <f>VLOOKUP(Table7[[#This Row],[Customer Name]],Table6[#All],3,0)</f>
        <v>South</v>
      </c>
      <c r="I733" t="str">
        <f>TEXT(Table7[[#This Row],[Date]],"mmm")</f>
        <v>Nov</v>
      </c>
      <c r="J733">
        <f>WEEKNUM(Table7[[#This Row],[Date]])</f>
        <v>46</v>
      </c>
    </row>
    <row r="734" spans="1:10" x14ac:dyDescent="0.25">
      <c r="A734" s="8">
        <v>45246</v>
      </c>
      <c r="B734" s="9" t="s">
        <v>78</v>
      </c>
      <c r="C734" s="10" t="s">
        <v>6</v>
      </c>
      <c r="D734" s="12">
        <v>10974.6</v>
      </c>
      <c r="E734" s="4">
        <v>8</v>
      </c>
      <c r="F734" s="12">
        <f>Table7[[#This Row],[Unit Price (₹)]]*Table7[[#This Row],[Quantity]]</f>
        <v>87796.800000000003</v>
      </c>
      <c r="G734" t="str">
        <f>VLOOKUP(Table7[[#This Row],[Customer Name]],Table6[#All],2,0)</f>
        <v>Madhya Pradesh</v>
      </c>
      <c r="H734" t="str">
        <f>VLOOKUP(Table7[[#This Row],[Customer Name]],Table6[#All],3,0)</f>
        <v>Central</v>
      </c>
      <c r="I734" t="str">
        <f>TEXT(Table7[[#This Row],[Date]],"mmm")</f>
        <v>Nov</v>
      </c>
      <c r="J734">
        <f>WEEKNUM(Table7[[#This Row],[Date]])</f>
        <v>46</v>
      </c>
    </row>
    <row r="735" spans="1:10" x14ac:dyDescent="0.25">
      <c r="A735" s="8">
        <v>45247</v>
      </c>
      <c r="B735" s="9" t="s">
        <v>56</v>
      </c>
      <c r="C735" s="10" t="s">
        <v>91</v>
      </c>
      <c r="D735" s="12">
        <v>559.44000000000005</v>
      </c>
      <c r="E735" s="4">
        <v>33</v>
      </c>
      <c r="F735" s="12">
        <f>Table7[[#This Row],[Unit Price (₹)]]*Table7[[#This Row],[Quantity]]</f>
        <v>18461.52</v>
      </c>
      <c r="G735" t="str">
        <f>VLOOKUP(Table7[[#This Row],[Customer Name]],Table6[#All],2,0)</f>
        <v>Gujarat</v>
      </c>
      <c r="H735" t="str">
        <f>VLOOKUP(Table7[[#This Row],[Customer Name]],Table6[#All],3,0)</f>
        <v>West</v>
      </c>
      <c r="I735" t="str">
        <f>TEXT(Table7[[#This Row],[Date]],"mmm")</f>
        <v>Nov</v>
      </c>
      <c r="J735">
        <f>WEEKNUM(Table7[[#This Row],[Date]])</f>
        <v>46</v>
      </c>
    </row>
    <row r="736" spans="1:10" x14ac:dyDescent="0.25">
      <c r="A736" s="8">
        <v>45248</v>
      </c>
      <c r="B736" s="9" t="s">
        <v>68</v>
      </c>
      <c r="C736" s="10" t="s">
        <v>103</v>
      </c>
      <c r="D736" s="12">
        <v>934.1</v>
      </c>
      <c r="E736" s="4">
        <v>8</v>
      </c>
      <c r="F736" s="12">
        <f>Table7[[#This Row],[Unit Price (₹)]]*Table7[[#This Row],[Quantity]]</f>
        <v>7472.8</v>
      </c>
      <c r="G736" t="str">
        <f>VLOOKUP(Table7[[#This Row],[Customer Name]],Table6[#All],2,0)</f>
        <v>Andhra Pradesh</v>
      </c>
      <c r="H736" t="str">
        <f>VLOOKUP(Table7[[#This Row],[Customer Name]],Table6[#All],3,0)</f>
        <v>South</v>
      </c>
      <c r="I736" t="str">
        <f>TEXT(Table7[[#This Row],[Date]],"mmm")</f>
        <v>Nov</v>
      </c>
      <c r="J736">
        <f>WEEKNUM(Table7[[#This Row],[Date]])</f>
        <v>46</v>
      </c>
    </row>
    <row r="737" spans="1:10" x14ac:dyDescent="0.25">
      <c r="A737" s="8">
        <v>45248</v>
      </c>
      <c r="B737" s="9" t="s">
        <v>52</v>
      </c>
      <c r="C737" s="10" t="s">
        <v>117</v>
      </c>
      <c r="D737" s="12">
        <v>927.85</v>
      </c>
      <c r="E737" s="4">
        <v>4</v>
      </c>
      <c r="F737" s="12">
        <f>Table7[[#This Row],[Unit Price (₹)]]*Table7[[#This Row],[Quantity]]</f>
        <v>3711.4</v>
      </c>
      <c r="G737" t="str">
        <f>VLOOKUP(Table7[[#This Row],[Customer Name]],Table6[#All],2,0)</f>
        <v>Gujarat</v>
      </c>
      <c r="H737" t="str">
        <f>VLOOKUP(Table7[[#This Row],[Customer Name]],Table6[#All],3,0)</f>
        <v>West</v>
      </c>
      <c r="I737" t="str">
        <f>TEXT(Table7[[#This Row],[Date]],"mmm")</f>
        <v>Nov</v>
      </c>
      <c r="J737">
        <f>WEEKNUM(Table7[[#This Row],[Date]])</f>
        <v>46</v>
      </c>
    </row>
    <row r="738" spans="1:10" x14ac:dyDescent="0.25">
      <c r="A738" s="8">
        <v>45248</v>
      </c>
      <c r="B738" s="9" t="s">
        <v>64</v>
      </c>
      <c r="C738" s="10" t="s">
        <v>109</v>
      </c>
      <c r="D738" s="12">
        <v>574.55999999999995</v>
      </c>
      <c r="E738" s="4">
        <v>18</v>
      </c>
      <c r="F738" s="12">
        <f>Table7[[#This Row],[Unit Price (₹)]]*Table7[[#This Row],[Quantity]]</f>
        <v>10342.079999999998</v>
      </c>
      <c r="G738" t="str">
        <f>VLOOKUP(Table7[[#This Row],[Customer Name]],Table6[#All],2,0)</f>
        <v>Tamil Nadu</v>
      </c>
      <c r="H738" t="str">
        <f>VLOOKUP(Table7[[#This Row],[Customer Name]],Table6[#All],3,0)</f>
        <v>South</v>
      </c>
      <c r="I738" t="str">
        <f>TEXT(Table7[[#This Row],[Date]],"mmm")</f>
        <v>Nov</v>
      </c>
      <c r="J738">
        <f>WEEKNUM(Table7[[#This Row],[Date]])</f>
        <v>46</v>
      </c>
    </row>
    <row r="739" spans="1:10" x14ac:dyDescent="0.25">
      <c r="A739" s="8">
        <v>45249</v>
      </c>
      <c r="B739" s="9" t="s">
        <v>82</v>
      </c>
      <c r="C739" s="10" t="s">
        <v>116</v>
      </c>
      <c r="D739" s="12">
        <v>3444.7</v>
      </c>
      <c r="E739" s="4">
        <v>4</v>
      </c>
      <c r="F739" s="12">
        <f>Table7[[#This Row],[Unit Price (₹)]]*Table7[[#This Row],[Quantity]]</f>
        <v>13778.8</v>
      </c>
      <c r="G739" t="str">
        <f>VLOOKUP(Table7[[#This Row],[Customer Name]],Table6[#All],2,0)</f>
        <v>Karnataka</v>
      </c>
      <c r="H739" t="str">
        <f>VLOOKUP(Table7[[#This Row],[Customer Name]],Table6[#All],3,0)</f>
        <v>South</v>
      </c>
      <c r="I739" t="str">
        <f>TEXT(Table7[[#This Row],[Date]],"mmm")</f>
        <v>Nov</v>
      </c>
      <c r="J739">
        <f>WEEKNUM(Table7[[#This Row],[Date]])</f>
        <v>47</v>
      </c>
    </row>
    <row r="740" spans="1:10" x14ac:dyDescent="0.25">
      <c r="A740" s="8">
        <v>45250</v>
      </c>
      <c r="B740" s="9" t="s">
        <v>83</v>
      </c>
      <c r="C740" s="10" t="s">
        <v>3</v>
      </c>
      <c r="D740" s="12">
        <v>6623.4</v>
      </c>
      <c r="E740" s="4">
        <v>11</v>
      </c>
      <c r="F740" s="12">
        <f>Table7[[#This Row],[Unit Price (₹)]]*Table7[[#This Row],[Quantity]]</f>
        <v>72857.399999999994</v>
      </c>
      <c r="G740" t="str">
        <f>VLOOKUP(Table7[[#This Row],[Customer Name]],Table6[#All],2,0)</f>
        <v>Maharashtra</v>
      </c>
      <c r="H740" t="str">
        <f>VLOOKUP(Table7[[#This Row],[Customer Name]],Table6[#All],3,0)</f>
        <v>West</v>
      </c>
      <c r="I740" t="str">
        <f>TEXT(Table7[[#This Row],[Date]],"mmm")</f>
        <v>Nov</v>
      </c>
      <c r="J740">
        <f>WEEKNUM(Table7[[#This Row],[Date]])</f>
        <v>47</v>
      </c>
    </row>
    <row r="741" spans="1:10" x14ac:dyDescent="0.25">
      <c r="A741" s="8">
        <v>45250</v>
      </c>
      <c r="B741" s="9" t="s">
        <v>66</v>
      </c>
      <c r="C741" s="10" t="s">
        <v>9</v>
      </c>
      <c r="D741" s="12">
        <v>10462.200000000001</v>
      </c>
      <c r="E741" s="4">
        <v>34</v>
      </c>
      <c r="F741" s="12">
        <f>Table7[[#This Row],[Unit Price (₹)]]*Table7[[#This Row],[Quantity]]</f>
        <v>355714.80000000005</v>
      </c>
      <c r="G741" t="str">
        <f>VLOOKUP(Table7[[#This Row],[Customer Name]],Table6[#All],2,0)</f>
        <v>Tamil Nadu</v>
      </c>
      <c r="H741" t="str">
        <f>VLOOKUP(Table7[[#This Row],[Customer Name]],Table6[#All],3,0)</f>
        <v>South</v>
      </c>
      <c r="I741" t="str">
        <f>TEXT(Table7[[#This Row],[Date]],"mmm")</f>
        <v>Nov</v>
      </c>
      <c r="J741">
        <f>WEEKNUM(Table7[[#This Row],[Date]])</f>
        <v>47</v>
      </c>
    </row>
    <row r="742" spans="1:10" x14ac:dyDescent="0.25">
      <c r="A742" s="8">
        <v>45250</v>
      </c>
      <c r="B742" s="9" t="s">
        <v>82</v>
      </c>
      <c r="C742" s="10" t="s">
        <v>103</v>
      </c>
      <c r="D742" s="12">
        <v>934.1</v>
      </c>
      <c r="E742" s="4">
        <v>14</v>
      </c>
      <c r="F742" s="12">
        <f>Table7[[#This Row],[Unit Price (₹)]]*Table7[[#This Row],[Quantity]]</f>
        <v>13077.4</v>
      </c>
      <c r="G742" t="str">
        <f>VLOOKUP(Table7[[#This Row],[Customer Name]],Table6[#All],2,0)</f>
        <v>Karnataka</v>
      </c>
      <c r="H742" t="str">
        <f>VLOOKUP(Table7[[#This Row],[Customer Name]],Table6[#All],3,0)</f>
        <v>South</v>
      </c>
      <c r="I742" t="str">
        <f>TEXT(Table7[[#This Row],[Date]],"mmm")</f>
        <v>Nov</v>
      </c>
      <c r="J742">
        <f>WEEKNUM(Table7[[#This Row],[Date]])</f>
        <v>47</v>
      </c>
    </row>
    <row r="743" spans="1:10" x14ac:dyDescent="0.25">
      <c r="A743" s="8">
        <v>45251</v>
      </c>
      <c r="B743" s="9" t="s">
        <v>56</v>
      </c>
      <c r="C743" s="10" t="s">
        <v>112</v>
      </c>
      <c r="D743" s="12">
        <v>5985</v>
      </c>
      <c r="E743" s="4">
        <v>1</v>
      </c>
      <c r="F743" s="12">
        <f>Table7[[#This Row],[Unit Price (₹)]]*Table7[[#This Row],[Quantity]]</f>
        <v>5985</v>
      </c>
      <c r="G743" t="str">
        <f>VLOOKUP(Table7[[#This Row],[Customer Name]],Table6[#All],2,0)</f>
        <v>Gujarat</v>
      </c>
      <c r="H743" t="str">
        <f>VLOOKUP(Table7[[#This Row],[Customer Name]],Table6[#All],3,0)</f>
        <v>West</v>
      </c>
      <c r="I743" t="str">
        <f>TEXT(Table7[[#This Row],[Date]],"mmm")</f>
        <v>Nov</v>
      </c>
      <c r="J743">
        <f>WEEKNUM(Table7[[#This Row],[Date]])</f>
        <v>47</v>
      </c>
    </row>
    <row r="744" spans="1:10" x14ac:dyDescent="0.25">
      <c r="A744" s="8">
        <v>45251</v>
      </c>
      <c r="B744" s="9" t="s">
        <v>54</v>
      </c>
      <c r="C744" s="10" t="s">
        <v>5</v>
      </c>
      <c r="D744" s="12">
        <v>10270.4</v>
      </c>
      <c r="E744" s="4">
        <v>1</v>
      </c>
      <c r="F744" s="12">
        <f>Table7[[#This Row],[Unit Price (₹)]]*Table7[[#This Row],[Quantity]]</f>
        <v>10270.4</v>
      </c>
      <c r="G744" t="str">
        <f>VLOOKUP(Table7[[#This Row],[Customer Name]],Table6[#All],2,0)</f>
        <v>Andhra Pradesh</v>
      </c>
      <c r="H744" t="str">
        <f>VLOOKUP(Table7[[#This Row],[Customer Name]],Table6[#All],3,0)</f>
        <v>South</v>
      </c>
      <c r="I744" t="str">
        <f>TEXT(Table7[[#This Row],[Date]],"mmm")</f>
        <v>Nov</v>
      </c>
      <c r="J744">
        <f>WEEKNUM(Table7[[#This Row],[Date]])</f>
        <v>47</v>
      </c>
    </row>
    <row r="745" spans="1:10" x14ac:dyDescent="0.25">
      <c r="A745" s="8">
        <v>45251</v>
      </c>
      <c r="B745" s="9" t="s">
        <v>72</v>
      </c>
      <c r="C745" s="10" t="s">
        <v>110</v>
      </c>
      <c r="D745" s="12">
        <v>5337.5</v>
      </c>
      <c r="E745" s="4">
        <v>6</v>
      </c>
      <c r="F745" s="12">
        <f>Table7[[#This Row],[Unit Price (₹)]]*Table7[[#This Row],[Quantity]]</f>
        <v>32025</v>
      </c>
      <c r="G745" t="str">
        <f>VLOOKUP(Table7[[#This Row],[Customer Name]],Table6[#All],2,0)</f>
        <v>Telangana</v>
      </c>
      <c r="H745" t="str">
        <f>VLOOKUP(Table7[[#This Row],[Customer Name]],Table6[#All],3,0)</f>
        <v>South</v>
      </c>
      <c r="I745" t="str">
        <f>TEXT(Table7[[#This Row],[Date]],"mmm")</f>
        <v>Nov</v>
      </c>
      <c r="J745">
        <f>WEEKNUM(Table7[[#This Row],[Date]])</f>
        <v>47</v>
      </c>
    </row>
    <row r="746" spans="1:10" x14ac:dyDescent="0.25">
      <c r="A746" s="8">
        <v>45251</v>
      </c>
      <c r="B746" s="9" t="s">
        <v>25</v>
      </c>
      <c r="C746" s="10" t="s">
        <v>115</v>
      </c>
      <c r="D746" s="12">
        <v>1217.1600000000001</v>
      </c>
      <c r="E746" s="4">
        <v>24</v>
      </c>
      <c r="F746" s="12">
        <f>Table7[[#This Row],[Unit Price (₹)]]*Table7[[#This Row],[Quantity]]</f>
        <v>29211.840000000004</v>
      </c>
      <c r="G746" t="str">
        <f>VLOOKUP(Table7[[#This Row],[Customer Name]],Table6[#All],2,0)</f>
        <v>Karnataka</v>
      </c>
      <c r="H746" t="str">
        <f>VLOOKUP(Table7[[#This Row],[Customer Name]],Table6[#All],3,0)</f>
        <v>West</v>
      </c>
      <c r="I746" t="str">
        <f>TEXT(Table7[[#This Row],[Date]],"mmm")</f>
        <v>Nov</v>
      </c>
      <c r="J746">
        <f>WEEKNUM(Table7[[#This Row],[Date]])</f>
        <v>47</v>
      </c>
    </row>
    <row r="747" spans="1:10" x14ac:dyDescent="0.25">
      <c r="A747" s="8">
        <v>45251</v>
      </c>
      <c r="B747" s="9" t="s">
        <v>67</v>
      </c>
      <c r="C747" s="10" t="s">
        <v>106</v>
      </c>
      <c r="D747" s="12">
        <v>1134</v>
      </c>
      <c r="E747" s="4">
        <v>10</v>
      </c>
      <c r="F747" s="12">
        <f>Table7[[#This Row],[Unit Price (₹)]]*Table7[[#This Row],[Quantity]]</f>
        <v>11340</v>
      </c>
      <c r="G747" t="str">
        <f>VLOOKUP(Table7[[#This Row],[Customer Name]],Table6[#All],2,0)</f>
        <v>Madhya Pradesh</v>
      </c>
      <c r="H747" t="str">
        <f>VLOOKUP(Table7[[#This Row],[Customer Name]],Table6[#All],3,0)</f>
        <v>Central</v>
      </c>
      <c r="I747" t="str">
        <f>TEXT(Table7[[#This Row],[Date]],"mmm")</f>
        <v>Nov</v>
      </c>
      <c r="J747">
        <f>WEEKNUM(Table7[[#This Row],[Date]])</f>
        <v>47</v>
      </c>
    </row>
    <row r="748" spans="1:10" x14ac:dyDescent="0.25">
      <c r="A748" s="8">
        <v>45252</v>
      </c>
      <c r="B748" s="9" t="s">
        <v>81</v>
      </c>
      <c r="C748" s="10" t="s">
        <v>6</v>
      </c>
      <c r="D748" s="12">
        <v>10974.6</v>
      </c>
      <c r="E748" s="4">
        <v>35</v>
      </c>
      <c r="F748" s="12">
        <f>Table7[[#This Row],[Unit Price (₹)]]*Table7[[#This Row],[Quantity]]</f>
        <v>384111</v>
      </c>
      <c r="G748" t="str">
        <f>VLOOKUP(Table7[[#This Row],[Customer Name]],Table6[#All],2,0)</f>
        <v>Karnataka</v>
      </c>
      <c r="H748" t="str">
        <f>VLOOKUP(Table7[[#This Row],[Customer Name]],Table6[#All],3,0)</f>
        <v>West</v>
      </c>
      <c r="I748" t="str">
        <f>TEXT(Table7[[#This Row],[Date]],"mmm")</f>
        <v>Nov</v>
      </c>
      <c r="J748">
        <f>WEEKNUM(Table7[[#This Row],[Date]])</f>
        <v>47</v>
      </c>
    </row>
    <row r="749" spans="1:10" x14ac:dyDescent="0.25">
      <c r="A749" s="8">
        <v>45253</v>
      </c>
      <c r="B749" s="9" t="s">
        <v>23</v>
      </c>
      <c r="C749" s="10" t="s">
        <v>120</v>
      </c>
      <c r="D749" s="12">
        <v>674</v>
      </c>
      <c r="E749" s="4">
        <v>12</v>
      </c>
      <c r="F749" s="12">
        <f>Table7[[#This Row],[Unit Price (₹)]]*Table7[[#This Row],[Quantity]]</f>
        <v>8088</v>
      </c>
      <c r="G749" t="str">
        <f>VLOOKUP(Table7[[#This Row],[Customer Name]],Table6[#All],2,0)</f>
        <v>Telangana</v>
      </c>
      <c r="H749" t="str">
        <f>VLOOKUP(Table7[[#This Row],[Customer Name]],Table6[#All],3,0)</f>
        <v>South</v>
      </c>
      <c r="I749" t="str">
        <f>TEXT(Table7[[#This Row],[Date]],"mmm")</f>
        <v>Nov</v>
      </c>
      <c r="J749">
        <f>WEEKNUM(Table7[[#This Row],[Date]])</f>
        <v>47</v>
      </c>
    </row>
    <row r="750" spans="1:10" x14ac:dyDescent="0.25">
      <c r="A750" s="8">
        <v>45255</v>
      </c>
      <c r="B750" s="9" t="s">
        <v>81</v>
      </c>
      <c r="C750" s="10" t="s">
        <v>98</v>
      </c>
      <c r="D750" s="12">
        <v>5665.8</v>
      </c>
      <c r="E750" s="4">
        <v>10</v>
      </c>
      <c r="F750" s="12">
        <f>Table7[[#This Row],[Unit Price (₹)]]*Table7[[#This Row],[Quantity]]</f>
        <v>56658</v>
      </c>
      <c r="G750" t="str">
        <f>VLOOKUP(Table7[[#This Row],[Customer Name]],Table6[#All],2,0)</f>
        <v>Karnataka</v>
      </c>
      <c r="H750" t="str">
        <f>VLOOKUP(Table7[[#This Row],[Customer Name]],Table6[#All],3,0)</f>
        <v>West</v>
      </c>
      <c r="I750" t="str">
        <f>TEXT(Table7[[#This Row],[Date]],"mmm")</f>
        <v>Nov</v>
      </c>
      <c r="J750">
        <f>WEEKNUM(Table7[[#This Row],[Date]])</f>
        <v>47</v>
      </c>
    </row>
    <row r="751" spans="1:10" x14ac:dyDescent="0.25">
      <c r="A751" s="8">
        <v>45255</v>
      </c>
      <c r="B751" s="9" t="s">
        <v>85</v>
      </c>
      <c r="C751" s="10" t="s">
        <v>92</v>
      </c>
      <c r="D751" s="12">
        <v>3418.8</v>
      </c>
      <c r="E751" s="4">
        <v>5</v>
      </c>
      <c r="F751" s="12">
        <f>Table7[[#This Row],[Unit Price (₹)]]*Table7[[#This Row],[Quantity]]</f>
        <v>17094</v>
      </c>
      <c r="G751" t="str">
        <f>VLOOKUP(Table7[[#This Row],[Customer Name]],Table6[#All],2,0)</f>
        <v>Karnataka</v>
      </c>
      <c r="H751" t="str">
        <f>VLOOKUP(Table7[[#This Row],[Customer Name]],Table6[#All],3,0)</f>
        <v>South</v>
      </c>
      <c r="I751" t="str">
        <f>TEXT(Table7[[#This Row],[Date]],"mmm")</f>
        <v>Nov</v>
      </c>
      <c r="J751">
        <f>WEEKNUM(Table7[[#This Row],[Date]])</f>
        <v>47</v>
      </c>
    </row>
    <row r="752" spans="1:10" x14ac:dyDescent="0.25">
      <c r="A752" s="8">
        <v>45255</v>
      </c>
      <c r="B752" s="9" t="s">
        <v>81</v>
      </c>
      <c r="C752" s="10" t="s">
        <v>107</v>
      </c>
      <c r="D752" s="12">
        <v>1164.8</v>
      </c>
      <c r="E752" s="4">
        <v>14</v>
      </c>
      <c r="F752" s="12">
        <f>Table7[[#This Row],[Unit Price (₹)]]*Table7[[#This Row],[Quantity]]</f>
        <v>16307.199999999999</v>
      </c>
      <c r="G752" t="str">
        <f>VLOOKUP(Table7[[#This Row],[Customer Name]],Table6[#All],2,0)</f>
        <v>Karnataka</v>
      </c>
      <c r="H752" t="str">
        <f>VLOOKUP(Table7[[#This Row],[Customer Name]],Table6[#All],3,0)</f>
        <v>West</v>
      </c>
      <c r="I752" t="str">
        <f>TEXT(Table7[[#This Row],[Date]],"mmm")</f>
        <v>Nov</v>
      </c>
      <c r="J752">
        <f>WEEKNUM(Table7[[#This Row],[Date]])</f>
        <v>47</v>
      </c>
    </row>
    <row r="753" spans="1:10" x14ac:dyDescent="0.25">
      <c r="A753" s="8">
        <v>45256</v>
      </c>
      <c r="B753" s="9" t="s">
        <v>23</v>
      </c>
      <c r="C753" s="10" t="s">
        <v>118</v>
      </c>
      <c r="D753" s="12">
        <v>550.20000000000005</v>
      </c>
      <c r="E753" s="4">
        <v>25</v>
      </c>
      <c r="F753" s="12">
        <f>Table7[[#This Row],[Unit Price (₹)]]*Table7[[#This Row],[Quantity]]</f>
        <v>13755.000000000002</v>
      </c>
      <c r="G753" t="str">
        <f>VLOOKUP(Table7[[#This Row],[Customer Name]],Table6[#All],2,0)</f>
        <v>Telangana</v>
      </c>
      <c r="H753" t="str">
        <f>VLOOKUP(Table7[[#This Row],[Customer Name]],Table6[#All],3,0)</f>
        <v>South</v>
      </c>
      <c r="I753" t="str">
        <f>TEXT(Table7[[#This Row],[Date]],"mmm")</f>
        <v>Nov</v>
      </c>
      <c r="J753">
        <f>WEEKNUM(Table7[[#This Row],[Date]])</f>
        <v>48</v>
      </c>
    </row>
    <row r="754" spans="1:10" x14ac:dyDescent="0.25">
      <c r="A754" s="8">
        <v>45256</v>
      </c>
      <c r="B754" s="9" t="s">
        <v>68</v>
      </c>
      <c r="C754" s="10" t="s">
        <v>97</v>
      </c>
      <c r="D754" s="12">
        <v>822.36</v>
      </c>
      <c r="E754" s="4">
        <v>5</v>
      </c>
      <c r="F754" s="12">
        <f>Table7[[#This Row],[Unit Price (₹)]]*Table7[[#This Row],[Quantity]]</f>
        <v>4111.8</v>
      </c>
      <c r="G754" t="str">
        <f>VLOOKUP(Table7[[#This Row],[Customer Name]],Table6[#All],2,0)</f>
        <v>Andhra Pradesh</v>
      </c>
      <c r="H754" t="str">
        <f>VLOOKUP(Table7[[#This Row],[Customer Name]],Table6[#All],3,0)</f>
        <v>South</v>
      </c>
      <c r="I754" t="str">
        <f>TEXT(Table7[[#This Row],[Date]],"mmm")</f>
        <v>Nov</v>
      </c>
      <c r="J754">
        <f>WEEKNUM(Table7[[#This Row],[Date]])</f>
        <v>48</v>
      </c>
    </row>
    <row r="755" spans="1:10" x14ac:dyDescent="0.25">
      <c r="A755" s="8">
        <v>45257</v>
      </c>
      <c r="B755" s="9" t="s">
        <v>51</v>
      </c>
      <c r="C755" s="10" t="s">
        <v>94</v>
      </c>
      <c r="D755" s="12">
        <v>6591.9</v>
      </c>
      <c r="E755" s="4">
        <v>8</v>
      </c>
      <c r="F755" s="12">
        <f>Table7[[#This Row],[Unit Price (₹)]]*Table7[[#This Row],[Quantity]]</f>
        <v>52735.199999999997</v>
      </c>
      <c r="G755" t="str">
        <f>VLOOKUP(Table7[[#This Row],[Customer Name]],Table6[#All],2,0)</f>
        <v>Maharashtra</v>
      </c>
      <c r="H755" t="str">
        <f>VLOOKUP(Table7[[#This Row],[Customer Name]],Table6[#All],3,0)</f>
        <v>West</v>
      </c>
      <c r="I755" t="str">
        <f>TEXT(Table7[[#This Row],[Date]],"mmm")</f>
        <v>Nov</v>
      </c>
      <c r="J755">
        <f>WEEKNUM(Table7[[#This Row],[Date]])</f>
        <v>48</v>
      </c>
    </row>
    <row r="756" spans="1:10" x14ac:dyDescent="0.25">
      <c r="A756" s="8">
        <v>45257</v>
      </c>
      <c r="B756" s="9" t="s">
        <v>67</v>
      </c>
      <c r="C756" s="10" t="s">
        <v>9</v>
      </c>
      <c r="D756" s="12">
        <v>10462.200000000001</v>
      </c>
      <c r="E756" s="4">
        <v>37</v>
      </c>
      <c r="F756" s="12">
        <f>Table7[[#This Row],[Unit Price (₹)]]*Table7[[#This Row],[Quantity]]</f>
        <v>387101.4</v>
      </c>
      <c r="G756" t="str">
        <f>VLOOKUP(Table7[[#This Row],[Customer Name]],Table6[#All],2,0)</f>
        <v>Madhya Pradesh</v>
      </c>
      <c r="H756" t="str">
        <f>VLOOKUP(Table7[[#This Row],[Customer Name]],Table6[#All],3,0)</f>
        <v>Central</v>
      </c>
      <c r="I756" t="str">
        <f>TEXT(Table7[[#This Row],[Date]],"mmm")</f>
        <v>Nov</v>
      </c>
      <c r="J756">
        <f>WEEKNUM(Table7[[#This Row],[Date]])</f>
        <v>48</v>
      </c>
    </row>
    <row r="757" spans="1:10" x14ac:dyDescent="0.25">
      <c r="A757" s="8">
        <v>45257</v>
      </c>
      <c r="B757" s="9" t="s">
        <v>76</v>
      </c>
      <c r="C757" s="10" t="s">
        <v>90</v>
      </c>
      <c r="D757" s="12">
        <v>837.9</v>
      </c>
      <c r="E757" s="4">
        <v>28</v>
      </c>
      <c r="F757" s="12">
        <f>Table7[[#This Row],[Unit Price (₹)]]*Table7[[#This Row],[Quantity]]</f>
        <v>23461.200000000001</v>
      </c>
      <c r="G757" t="str">
        <f>VLOOKUP(Table7[[#This Row],[Customer Name]],Table6[#All],2,0)</f>
        <v>Karnataka</v>
      </c>
      <c r="H757" t="str">
        <f>VLOOKUP(Table7[[#This Row],[Customer Name]],Table6[#All],3,0)</f>
        <v>South</v>
      </c>
      <c r="I757" t="str">
        <f>TEXT(Table7[[#This Row],[Date]],"mmm")</f>
        <v>Nov</v>
      </c>
      <c r="J757">
        <f>WEEKNUM(Table7[[#This Row],[Date]])</f>
        <v>48</v>
      </c>
    </row>
    <row r="758" spans="1:10" x14ac:dyDescent="0.25">
      <c r="A758" s="8">
        <v>45257</v>
      </c>
      <c r="B758" s="9" t="s">
        <v>51</v>
      </c>
      <c r="C758" s="10" t="s">
        <v>103</v>
      </c>
      <c r="D758" s="12">
        <v>934.1</v>
      </c>
      <c r="E758" s="4">
        <v>15</v>
      </c>
      <c r="F758" s="12">
        <f>Table7[[#This Row],[Unit Price (₹)]]*Table7[[#This Row],[Quantity]]</f>
        <v>14011.5</v>
      </c>
      <c r="G758" t="str">
        <f>VLOOKUP(Table7[[#This Row],[Customer Name]],Table6[#All],2,0)</f>
        <v>Maharashtra</v>
      </c>
      <c r="H758" t="str">
        <f>VLOOKUP(Table7[[#This Row],[Customer Name]],Table6[#All],3,0)</f>
        <v>West</v>
      </c>
      <c r="I758" t="str">
        <f>TEXT(Table7[[#This Row],[Date]],"mmm")</f>
        <v>Nov</v>
      </c>
      <c r="J758">
        <f>WEEKNUM(Table7[[#This Row],[Date]])</f>
        <v>48</v>
      </c>
    </row>
    <row r="759" spans="1:10" x14ac:dyDescent="0.25">
      <c r="A759" s="8">
        <v>45257</v>
      </c>
      <c r="B759" s="9" t="s">
        <v>23</v>
      </c>
      <c r="C759" s="10" t="s">
        <v>96</v>
      </c>
      <c r="D759" s="12">
        <v>567</v>
      </c>
      <c r="E759" s="4">
        <v>28</v>
      </c>
      <c r="F759" s="12">
        <f>Table7[[#This Row],[Unit Price (₹)]]*Table7[[#This Row],[Quantity]]</f>
        <v>15876</v>
      </c>
      <c r="G759" t="str">
        <f>VLOOKUP(Table7[[#This Row],[Customer Name]],Table6[#All],2,0)</f>
        <v>Telangana</v>
      </c>
      <c r="H759" t="str">
        <f>VLOOKUP(Table7[[#This Row],[Customer Name]],Table6[#All],3,0)</f>
        <v>South</v>
      </c>
      <c r="I759" t="str">
        <f>TEXT(Table7[[#This Row],[Date]],"mmm")</f>
        <v>Nov</v>
      </c>
      <c r="J759">
        <f>WEEKNUM(Table7[[#This Row],[Date]])</f>
        <v>48</v>
      </c>
    </row>
    <row r="760" spans="1:10" x14ac:dyDescent="0.25">
      <c r="A760" s="8">
        <v>45258</v>
      </c>
      <c r="B760" s="9" t="s">
        <v>53</v>
      </c>
      <c r="C760" s="10" t="s">
        <v>114</v>
      </c>
      <c r="D760" s="12">
        <v>2044</v>
      </c>
      <c r="E760" s="4">
        <v>9</v>
      </c>
      <c r="F760" s="12">
        <f>Table7[[#This Row],[Unit Price (₹)]]*Table7[[#This Row],[Quantity]]</f>
        <v>18396</v>
      </c>
      <c r="G760" t="str">
        <f>VLOOKUP(Table7[[#This Row],[Customer Name]],Table6[#All],2,0)</f>
        <v>Gujarat</v>
      </c>
      <c r="H760" t="str">
        <f>VLOOKUP(Table7[[#This Row],[Customer Name]],Table6[#All],3,0)</f>
        <v>West</v>
      </c>
      <c r="I760" t="str">
        <f>TEXT(Table7[[#This Row],[Date]],"mmm")</f>
        <v>Nov</v>
      </c>
      <c r="J760">
        <f>WEEKNUM(Table7[[#This Row],[Date]])</f>
        <v>48</v>
      </c>
    </row>
    <row r="761" spans="1:10" x14ac:dyDescent="0.25">
      <c r="A761" s="8">
        <v>45258</v>
      </c>
      <c r="B761" s="9" t="s">
        <v>71</v>
      </c>
      <c r="C761" s="10" t="s">
        <v>101</v>
      </c>
      <c r="D761" s="12">
        <v>729.12</v>
      </c>
      <c r="E761" s="4">
        <v>8</v>
      </c>
      <c r="F761" s="12">
        <f>Table7[[#This Row],[Unit Price (₹)]]*Table7[[#This Row],[Quantity]]</f>
        <v>5832.96</v>
      </c>
      <c r="G761" t="str">
        <f>VLOOKUP(Table7[[#This Row],[Customer Name]],Table6[#All],2,0)</f>
        <v>Madhya Pradesh</v>
      </c>
      <c r="H761" t="str">
        <f>VLOOKUP(Table7[[#This Row],[Customer Name]],Table6[#All],3,0)</f>
        <v>Central</v>
      </c>
      <c r="I761" t="str">
        <f>TEXT(Table7[[#This Row],[Date]],"mmm")</f>
        <v>Nov</v>
      </c>
      <c r="J761">
        <f>WEEKNUM(Table7[[#This Row],[Date]])</f>
        <v>48</v>
      </c>
    </row>
    <row r="762" spans="1:10" x14ac:dyDescent="0.25">
      <c r="A762" s="8">
        <v>45258</v>
      </c>
      <c r="B762" s="9" t="s">
        <v>72</v>
      </c>
      <c r="C762" s="10" t="s">
        <v>102</v>
      </c>
      <c r="D762" s="12">
        <v>806.4</v>
      </c>
      <c r="E762" s="4">
        <v>2</v>
      </c>
      <c r="F762" s="12">
        <f>Table7[[#This Row],[Unit Price (₹)]]*Table7[[#This Row],[Quantity]]</f>
        <v>1612.8</v>
      </c>
      <c r="G762" t="str">
        <f>VLOOKUP(Table7[[#This Row],[Customer Name]],Table6[#All],2,0)</f>
        <v>Telangana</v>
      </c>
      <c r="H762" t="str">
        <f>VLOOKUP(Table7[[#This Row],[Customer Name]],Table6[#All],3,0)</f>
        <v>South</v>
      </c>
      <c r="I762" t="str">
        <f>TEXT(Table7[[#This Row],[Date]],"mmm")</f>
        <v>Nov</v>
      </c>
      <c r="J762">
        <f>WEEKNUM(Table7[[#This Row],[Date]])</f>
        <v>48</v>
      </c>
    </row>
    <row r="763" spans="1:10" x14ac:dyDescent="0.25">
      <c r="A763" s="8">
        <v>45260</v>
      </c>
      <c r="B763" s="9" t="s">
        <v>25</v>
      </c>
      <c r="C763" s="10" t="s">
        <v>89</v>
      </c>
      <c r="D763" s="12">
        <v>1100.4000000000001</v>
      </c>
      <c r="E763" s="4">
        <v>2</v>
      </c>
      <c r="F763" s="12">
        <f>Table7[[#This Row],[Unit Price (₹)]]*Table7[[#This Row],[Quantity]]</f>
        <v>2200.8000000000002</v>
      </c>
      <c r="G763" t="str">
        <f>VLOOKUP(Table7[[#This Row],[Customer Name]],Table6[#All],2,0)</f>
        <v>Karnataka</v>
      </c>
      <c r="H763" t="str">
        <f>VLOOKUP(Table7[[#This Row],[Customer Name]],Table6[#All],3,0)</f>
        <v>West</v>
      </c>
      <c r="I763" t="str">
        <f>TEXT(Table7[[#This Row],[Date]],"mmm")</f>
        <v>Nov</v>
      </c>
      <c r="J763">
        <f>WEEKNUM(Table7[[#This Row],[Date]])</f>
        <v>48</v>
      </c>
    </row>
    <row r="764" spans="1:10" x14ac:dyDescent="0.25">
      <c r="A764" s="8">
        <v>45260</v>
      </c>
      <c r="B764" s="9" t="s">
        <v>80</v>
      </c>
      <c r="C764" s="10" t="s">
        <v>117</v>
      </c>
      <c r="D764" s="12">
        <v>927.85</v>
      </c>
      <c r="E764" s="4">
        <v>15</v>
      </c>
      <c r="F764" s="12">
        <f>Table7[[#This Row],[Unit Price (₹)]]*Table7[[#This Row],[Quantity]]</f>
        <v>13917.75</v>
      </c>
      <c r="G764" t="str">
        <f>VLOOKUP(Table7[[#This Row],[Customer Name]],Table6[#All],2,0)</f>
        <v>Kerala</v>
      </c>
      <c r="H764" t="str">
        <f>VLOOKUP(Table7[[#This Row],[Customer Name]],Table6[#All],3,0)</f>
        <v>South</v>
      </c>
      <c r="I764" t="str">
        <f>TEXT(Table7[[#This Row],[Date]],"mmm")</f>
        <v>Nov</v>
      </c>
      <c r="J764">
        <f>WEEKNUM(Table7[[#This Row],[Date]])</f>
        <v>48</v>
      </c>
    </row>
    <row r="765" spans="1:10" x14ac:dyDescent="0.25">
      <c r="A765" s="8">
        <v>45262</v>
      </c>
      <c r="B765" s="9" t="s">
        <v>70</v>
      </c>
      <c r="C765" s="10" t="s">
        <v>107</v>
      </c>
      <c r="D765" s="12">
        <v>1164.8</v>
      </c>
      <c r="E765" s="4">
        <v>10</v>
      </c>
      <c r="F765" s="12">
        <f>Table7[[#This Row],[Unit Price (₹)]]*Table7[[#This Row],[Quantity]]</f>
        <v>11648</v>
      </c>
      <c r="G765" t="str">
        <f>VLOOKUP(Table7[[#This Row],[Customer Name]],Table6[#All],2,0)</f>
        <v>Kerala</v>
      </c>
      <c r="H765" t="str">
        <f>VLOOKUP(Table7[[#This Row],[Customer Name]],Table6[#All],3,0)</f>
        <v>South</v>
      </c>
      <c r="I765" t="str">
        <f>TEXT(Table7[[#This Row],[Date]],"mmm")</f>
        <v>Dec</v>
      </c>
      <c r="J765">
        <f>WEEKNUM(Table7[[#This Row],[Date]])</f>
        <v>48</v>
      </c>
    </row>
    <row r="766" spans="1:10" x14ac:dyDescent="0.25">
      <c r="A766" s="8">
        <v>45263</v>
      </c>
      <c r="B766" s="9" t="s">
        <v>23</v>
      </c>
      <c r="C766" s="10" t="s">
        <v>7</v>
      </c>
      <c r="D766" s="12">
        <v>14700</v>
      </c>
      <c r="E766" s="4">
        <v>8</v>
      </c>
      <c r="F766" s="12">
        <f>Table7[[#This Row],[Unit Price (₹)]]*Table7[[#This Row],[Quantity]]</f>
        <v>117600</v>
      </c>
      <c r="G766" t="str">
        <f>VLOOKUP(Table7[[#This Row],[Customer Name]],Table6[#All],2,0)</f>
        <v>Telangana</v>
      </c>
      <c r="H766" t="str">
        <f>VLOOKUP(Table7[[#This Row],[Customer Name]],Table6[#All],3,0)</f>
        <v>South</v>
      </c>
      <c r="I766" t="str">
        <f>TEXT(Table7[[#This Row],[Date]],"mmm")</f>
        <v>Dec</v>
      </c>
      <c r="J766">
        <f>WEEKNUM(Table7[[#This Row],[Date]])</f>
        <v>49</v>
      </c>
    </row>
    <row r="767" spans="1:10" x14ac:dyDescent="0.25">
      <c r="A767" s="8">
        <v>45263</v>
      </c>
      <c r="B767" s="9" t="s">
        <v>52</v>
      </c>
      <c r="C767" s="10" t="s">
        <v>114</v>
      </c>
      <c r="D767" s="12">
        <v>2044</v>
      </c>
      <c r="E767" s="4">
        <v>5</v>
      </c>
      <c r="F767" s="12">
        <f>Table7[[#This Row],[Unit Price (₹)]]*Table7[[#This Row],[Quantity]]</f>
        <v>10220</v>
      </c>
      <c r="G767" t="str">
        <f>VLOOKUP(Table7[[#This Row],[Customer Name]],Table6[#All],2,0)</f>
        <v>Gujarat</v>
      </c>
      <c r="H767" t="str">
        <f>VLOOKUP(Table7[[#This Row],[Customer Name]],Table6[#All],3,0)</f>
        <v>West</v>
      </c>
      <c r="I767" t="str">
        <f>TEXT(Table7[[#This Row],[Date]],"mmm")</f>
        <v>Dec</v>
      </c>
      <c r="J767">
        <f>WEEKNUM(Table7[[#This Row],[Date]])</f>
        <v>49</v>
      </c>
    </row>
    <row r="768" spans="1:10" x14ac:dyDescent="0.25">
      <c r="A768" s="8">
        <v>45263</v>
      </c>
      <c r="B768" s="9" t="s">
        <v>66</v>
      </c>
      <c r="C768" s="10" t="s">
        <v>103</v>
      </c>
      <c r="D768" s="12">
        <v>934.1</v>
      </c>
      <c r="E768" s="4">
        <v>2</v>
      </c>
      <c r="F768" s="12">
        <f>Table7[[#This Row],[Unit Price (₹)]]*Table7[[#This Row],[Quantity]]</f>
        <v>1868.2</v>
      </c>
      <c r="G768" t="str">
        <f>VLOOKUP(Table7[[#This Row],[Customer Name]],Table6[#All],2,0)</f>
        <v>Tamil Nadu</v>
      </c>
      <c r="H768" t="str">
        <f>VLOOKUP(Table7[[#This Row],[Customer Name]],Table6[#All],3,0)</f>
        <v>South</v>
      </c>
      <c r="I768" t="str">
        <f>TEXT(Table7[[#This Row],[Date]],"mmm")</f>
        <v>Dec</v>
      </c>
      <c r="J768">
        <f>WEEKNUM(Table7[[#This Row],[Date]])</f>
        <v>49</v>
      </c>
    </row>
    <row r="769" spans="1:10" x14ac:dyDescent="0.25">
      <c r="A769" s="8">
        <v>45264</v>
      </c>
      <c r="B769" s="9" t="s">
        <v>56</v>
      </c>
      <c r="C769" s="10" t="s">
        <v>92</v>
      </c>
      <c r="D769" s="12">
        <v>3418.8</v>
      </c>
      <c r="E769" s="4">
        <v>32</v>
      </c>
      <c r="F769" s="12">
        <f>Table7[[#This Row],[Unit Price (₹)]]*Table7[[#This Row],[Quantity]]</f>
        <v>109401.60000000001</v>
      </c>
      <c r="G769" t="str">
        <f>VLOOKUP(Table7[[#This Row],[Customer Name]],Table6[#All],2,0)</f>
        <v>Gujarat</v>
      </c>
      <c r="H769" t="str">
        <f>VLOOKUP(Table7[[#This Row],[Customer Name]],Table6[#All],3,0)</f>
        <v>West</v>
      </c>
      <c r="I769" t="str">
        <f>TEXT(Table7[[#This Row],[Date]],"mmm")</f>
        <v>Dec</v>
      </c>
      <c r="J769">
        <f>WEEKNUM(Table7[[#This Row],[Date]])</f>
        <v>49</v>
      </c>
    </row>
    <row r="770" spans="1:10" x14ac:dyDescent="0.25">
      <c r="A770" s="8">
        <v>45264</v>
      </c>
      <c r="B770" s="9" t="s">
        <v>69</v>
      </c>
      <c r="C770" s="10" t="s">
        <v>119</v>
      </c>
      <c r="D770" s="12">
        <v>1208.4000000000001</v>
      </c>
      <c r="E770" s="4">
        <v>10</v>
      </c>
      <c r="F770" s="12">
        <f>Table7[[#This Row],[Unit Price (₹)]]*Table7[[#This Row],[Quantity]]</f>
        <v>12084</v>
      </c>
      <c r="G770" t="str">
        <f>VLOOKUP(Table7[[#This Row],[Customer Name]],Table6[#All],2,0)</f>
        <v>Kerala</v>
      </c>
      <c r="H770" t="str">
        <f>VLOOKUP(Table7[[#This Row],[Customer Name]],Table6[#All],3,0)</f>
        <v>South</v>
      </c>
      <c r="I770" t="str">
        <f>TEXT(Table7[[#This Row],[Date]],"mmm")</f>
        <v>Dec</v>
      </c>
      <c r="J770">
        <f>WEEKNUM(Table7[[#This Row],[Date]])</f>
        <v>49</v>
      </c>
    </row>
    <row r="771" spans="1:10" x14ac:dyDescent="0.25">
      <c r="A771" s="8">
        <v>45264</v>
      </c>
      <c r="B771" s="9" t="s">
        <v>80</v>
      </c>
      <c r="C771" s="10" t="s">
        <v>109</v>
      </c>
      <c r="D771" s="12">
        <v>574.55999999999995</v>
      </c>
      <c r="E771" s="4">
        <v>15</v>
      </c>
      <c r="F771" s="12">
        <f>Table7[[#This Row],[Unit Price (₹)]]*Table7[[#This Row],[Quantity]]</f>
        <v>8618.4</v>
      </c>
      <c r="G771" t="str">
        <f>VLOOKUP(Table7[[#This Row],[Customer Name]],Table6[#All],2,0)</f>
        <v>Kerala</v>
      </c>
      <c r="H771" t="str">
        <f>VLOOKUP(Table7[[#This Row],[Customer Name]],Table6[#All],3,0)</f>
        <v>South</v>
      </c>
      <c r="I771" t="str">
        <f>TEXT(Table7[[#This Row],[Date]],"mmm")</f>
        <v>Dec</v>
      </c>
      <c r="J771">
        <f>WEEKNUM(Table7[[#This Row],[Date]])</f>
        <v>49</v>
      </c>
    </row>
    <row r="772" spans="1:10" x14ac:dyDescent="0.25">
      <c r="A772" s="8">
        <v>45265</v>
      </c>
      <c r="B772" s="9" t="s">
        <v>60</v>
      </c>
      <c r="C772" s="10" t="s">
        <v>92</v>
      </c>
      <c r="D772" s="12">
        <v>3418.8</v>
      </c>
      <c r="E772" s="4">
        <v>15</v>
      </c>
      <c r="F772" s="12">
        <f>Table7[[#This Row],[Unit Price (₹)]]*Table7[[#This Row],[Quantity]]</f>
        <v>51282</v>
      </c>
      <c r="G772" t="str">
        <f>VLOOKUP(Table7[[#This Row],[Customer Name]],Table6[#All],2,0)</f>
        <v>Karnataka</v>
      </c>
      <c r="H772" t="str">
        <f>VLOOKUP(Table7[[#This Row],[Customer Name]],Table6[#All],3,0)</f>
        <v>West</v>
      </c>
      <c r="I772" t="str">
        <f>TEXT(Table7[[#This Row],[Date]],"mmm")</f>
        <v>Dec</v>
      </c>
      <c r="J772">
        <f>WEEKNUM(Table7[[#This Row],[Date]])</f>
        <v>49</v>
      </c>
    </row>
    <row r="773" spans="1:10" x14ac:dyDescent="0.25">
      <c r="A773" s="8">
        <v>45265</v>
      </c>
      <c r="B773" s="9" t="s">
        <v>67</v>
      </c>
      <c r="C773" s="10" t="s">
        <v>4</v>
      </c>
      <c r="D773" s="12">
        <v>11499</v>
      </c>
      <c r="E773" s="4">
        <v>1</v>
      </c>
      <c r="F773" s="12">
        <f>Table7[[#This Row],[Unit Price (₹)]]*Table7[[#This Row],[Quantity]]</f>
        <v>11499</v>
      </c>
      <c r="G773" t="str">
        <f>VLOOKUP(Table7[[#This Row],[Customer Name]],Table6[#All],2,0)</f>
        <v>Madhya Pradesh</v>
      </c>
      <c r="H773" t="str">
        <f>VLOOKUP(Table7[[#This Row],[Customer Name]],Table6[#All],3,0)</f>
        <v>Central</v>
      </c>
      <c r="I773" t="str">
        <f>TEXT(Table7[[#This Row],[Date]],"mmm")</f>
        <v>Dec</v>
      </c>
      <c r="J773">
        <f>WEEKNUM(Table7[[#This Row],[Date]])</f>
        <v>49</v>
      </c>
    </row>
    <row r="774" spans="1:10" x14ac:dyDescent="0.25">
      <c r="A774" s="8">
        <v>45265</v>
      </c>
      <c r="B774" s="9" t="s">
        <v>69</v>
      </c>
      <c r="C774" s="10" t="s">
        <v>100</v>
      </c>
      <c r="D774" s="12">
        <v>934.11</v>
      </c>
      <c r="E774" s="4">
        <v>12</v>
      </c>
      <c r="F774" s="12">
        <f>Table7[[#This Row],[Unit Price (₹)]]*Table7[[#This Row],[Quantity]]</f>
        <v>11209.32</v>
      </c>
      <c r="G774" t="str">
        <f>VLOOKUP(Table7[[#This Row],[Customer Name]],Table6[#All],2,0)</f>
        <v>Kerala</v>
      </c>
      <c r="H774" t="str">
        <f>VLOOKUP(Table7[[#This Row],[Customer Name]],Table6[#All],3,0)</f>
        <v>South</v>
      </c>
      <c r="I774" t="str">
        <f>TEXT(Table7[[#This Row],[Date]],"mmm")</f>
        <v>Dec</v>
      </c>
      <c r="J774">
        <f>WEEKNUM(Table7[[#This Row],[Date]])</f>
        <v>49</v>
      </c>
    </row>
    <row r="775" spans="1:10" x14ac:dyDescent="0.25">
      <c r="A775" s="8">
        <v>45267</v>
      </c>
      <c r="B775" s="9" t="s">
        <v>54</v>
      </c>
      <c r="C775" s="10" t="s">
        <v>112</v>
      </c>
      <c r="D775" s="12">
        <v>5985</v>
      </c>
      <c r="E775" s="4">
        <v>27</v>
      </c>
      <c r="F775" s="12">
        <f>Table7[[#This Row],[Unit Price (₹)]]*Table7[[#This Row],[Quantity]]</f>
        <v>161595</v>
      </c>
      <c r="G775" t="str">
        <f>VLOOKUP(Table7[[#This Row],[Customer Name]],Table6[#All],2,0)</f>
        <v>Andhra Pradesh</v>
      </c>
      <c r="H775" t="str">
        <f>VLOOKUP(Table7[[#This Row],[Customer Name]],Table6[#All],3,0)</f>
        <v>South</v>
      </c>
      <c r="I775" t="str">
        <f>TEXT(Table7[[#This Row],[Date]],"mmm")</f>
        <v>Dec</v>
      </c>
      <c r="J775">
        <f>WEEKNUM(Table7[[#This Row],[Date]])</f>
        <v>49</v>
      </c>
    </row>
    <row r="776" spans="1:10" x14ac:dyDescent="0.25">
      <c r="A776" s="8">
        <v>45267</v>
      </c>
      <c r="B776" s="9" t="s">
        <v>86</v>
      </c>
      <c r="C776" s="10" t="s">
        <v>88</v>
      </c>
      <c r="D776" s="12">
        <v>8545.6</v>
      </c>
      <c r="E776" s="4">
        <v>8</v>
      </c>
      <c r="F776" s="12">
        <f>Table7[[#This Row],[Unit Price (₹)]]*Table7[[#This Row],[Quantity]]</f>
        <v>68364.800000000003</v>
      </c>
      <c r="G776" t="str">
        <f>VLOOKUP(Table7[[#This Row],[Customer Name]],Table6[#All],2,0)</f>
        <v>Karnataka</v>
      </c>
      <c r="H776" t="str">
        <f>VLOOKUP(Table7[[#This Row],[Customer Name]],Table6[#All],3,0)</f>
        <v>South</v>
      </c>
      <c r="I776" t="str">
        <f>TEXT(Table7[[#This Row],[Date]],"mmm")</f>
        <v>Dec</v>
      </c>
      <c r="J776">
        <f>WEEKNUM(Table7[[#This Row],[Date]])</f>
        <v>49</v>
      </c>
    </row>
    <row r="777" spans="1:10" x14ac:dyDescent="0.25">
      <c r="A777" s="8">
        <v>45267</v>
      </c>
      <c r="B777" s="9" t="s">
        <v>71</v>
      </c>
      <c r="C777" s="10" t="s">
        <v>107</v>
      </c>
      <c r="D777" s="12">
        <v>1164.8</v>
      </c>
      <c r="E777" s="4">
        <v>13</v>
      </c>
      <c r="F777" s="12">
        <f>Table7[[#This Row],[Unit Price (₹)]]*Table7[[#This Row],[Quantity]]</f>
        <v>15142.4</v>
      </c>
      <c r="G777" t="str">
        <f>VLOOKUP(Table7[[#This Row],[Customer Name]],Table6[#All],2,0)</f>
        <v>Madhya Pradesh</v>
      </c>
      <c r="H777" t="str">
        <f>VLOOKUP(Table7[[#This Row],[Customer Name]],Table6[#All],3,0)</f>
        <v>Central</v>
      </c>
      <c r="I777" t="str">
        <f>TEXT(Table7[[#This Row],[Date]],"mmm")</f>
        <v>Dec</v>
      </c>
      <c r="J777">
        <f>WEEKNUM(Table7[[#This Row],[Date]])</f>
        <v>49</v>
      </c>
    </row>
    <row r="778" spans="1:10" x14ac:dyDescent="0.25">
      <c r="A778" s="8">
        <v>45267</v>
      </c>
      <c r="B778" s="9" t="s">
        <v>84</v>
      </c>
      <c r="C778" s="10" t="s">
        <v>91</v>
      </c>
      <c r="D778" s="12">
        <v>559.44000000000005</v>
      </c>
      <c r="E778" s="4">
        <v>5</v>
      </c>
      <c r="F778" s="12">
        <f>Table7[[#This Row],[Unit Price (₹)]]*Table7[[#This Row],[Quantity]]</f>
        <v>2797.2000000000003</v>
      </c>
      <c r="G778" t="str">
        <f>VLOOKUP(Table7[[#This Row],[Customer Name]],Table6[#All],2,0)</f>
        <v>Andhra Pradesh</v>
      </c>
      <c r="H778" t="str">
        <f>VLOOKUP(Table7[[#This Row],[Customer Name]],Table6[#All],3,0)</f>
        <v>South</v>
      </c>
      <c r="I778" t="str">
        <f>TEXT(Table7[[#This Row],[Date]],"mmm")</f>
        <v>Dec</v>
      </c>
      <c r="J778">
        <f>WEEKNUM(Table7[[#This Row],[Date]])</f>
        <v>49</v>
      </c>
    </row>
    <row r="779" spans="1:10" x14ac:dyDescent="0.25">
      <c r="A779" s="8">
        <v>45267</v>
      </c>
      <c r="B779" s="9" t="s">
        <v>74</v>
      </c>
      <c r="C779" s="10" t="s">
        <v>91</v>
      </c>
      <c r="D779" s="12">
        <v>559.44000000000005</v>
      </c>
      <c r="E779" s="4">
        <v>12</v>
      </c>
      <c r="F779" s="12">
        <f>Table7[[#This Row],[Unit Price (₹)]]*Table7[[#This Row],[Quantity]]</f>
        <v>6713.2800000000007</v>
      </c>
      <c r="G779" t="str">
        <f>VLOOKUP(Table7[[#This Row],[Customer Name]],Table6[#All],2,0)</f>
        <v>Andhra Pradesh</v>
      </c>
      <c r="H779" t="str">
        <f>VLOOKUP(Table7[[#This Row],[Customer Name]],Table6[#All],3,0)</f>
        <v>South</v>
      </c>
      <c r="I779" t="str">
        <f>TEXT(Table7[[#This Row],[Date]],"mmm")</f>
        <v>Dec</v>
      </c>
      <c r="J779">
        <f>WEEKNUM(Table7[[#This Row],[Date]])</f>
        <v>49</v>
      </c>
    </row>
    <row r="780" spans="1:10" x14ac:dyDescent="0.25">
      <c r="A780" s="8">
        <v>45268</v>
      </c>
      <c r="B780" s="9" t="s">
        <v>67</v>
      </c>
      <c r="C780" s="10" t="s">
        <v>115</v>
      </c>
      <c r="D780" s="12">
        <v>1217.1600000000001</v>
      </c>
      <c r="E780" s="4">
        <v>32</v>
      </c>
      <c r="F780" s="12">
        <f>Table7[[#This Row],[Unit Price (₹)]]*Table7[[#This Row],[Quantity]]</f>
        <v>38949.120000000003</v>
      </c>
      <c r="G780" t="str">
        <f>VLOOKUP(Table7[[#This Row],[Customer Name]],Table6[#All],2,0)</f>
        <v>Madhya Pradesh</v>
      </c>
      <c r="H780" t="str">
        <f>VLOOKUP(Table7[[#This Row],[Customer Name]],Table6[#All],3,0)</f>
        <v>Central</v>
      </c>
      <c r="I780" t="str">
        <f>TEXT(Table7[[#This Row],[Date]],"mmm")</f>
        <v>Dec</v>
      </c>
      <c r="J780">
        <f>WEEKNUM(Table7[[#This Row],[Date]])</f>
        <v>49</v>
      </c>
    </row>
    <row r="781" spans="1:10" x14ac:dyDescent="0.25">
      <c r="A781" s="8">
        <v>45268</v>
      </c>
      <c r="B781" s="9" t="s">
        <v>82</v>
      </c>
      <c r="C781" s="10" t="s">
        <v>109</v>
      </c>
      <c r="D781" s="12">
        <v>574.55999999999995</v>
      </c>
      <c r="E781" s="4">
        <v>14</v>
      </c>
      <c r="F781" s="12">
        <f>Table7[[#This Row],[Unit Price (₹)]]*Table7[[#This Row],[Quantity]]</f>
        <v>8043.8399999999992</v>
      </c>
      <c r="G781" t="str">
        <f>VLOOKUP(Table7[[#This Row],[Customer Name]],Table6[#All],2,0)</f>
        <v>Karnataka</v>
      </c>
      <c r="H781" t="str">
        <f>VLOOKUP(Table7[[#This Row],[Customer Name]],Table6[#All],3,0)</f>
        <v>South</v>
      </c>
      <c r="I781" t="str">
        <f>TEXT(Table7[[#This Row],[Date]],"mmm")</f>
        <v>Dec</v>
      </c>
      <c r="J781">
        <f>WEEKNUM(Table7[[#This Row],[Date]])</f>
        <v>49</v>
      </c>
    </row>
    <row r="782" spans="1:10" x14ac:dyDescent="0.25">
      <c r="A782" s="8">
        <v>45269</v>
      </c>
      <c r="B782" s="9" t="s">
        <v>23</v>
      </c>
      <c r="C782" s="10" t="s">
        <v>99</v>
      </c>
      <c r="D782" s="12">
        <v>3341.1</v>
      </c>
      <c r="E782" s="4">
        <v>16</v>
      </c>
      <c r="F782" s="12">
        <f>Table7[[#This Row],[Unit Price (₹)]]*Table7[[#This Row],[Quantity]]</f>
        <v>53457.599999999999</v>
      </c>
      <c r="G782" t="str">
        <f>VLOOKUP(Table7[[#This Row],[Customer Name]],Table6[#All],2,0)</f>
        <v>Telangana</v>
      </c>
      <c r="H782" t="str">
        <f>VLOOKUP(Table7[[#This Row],[Customer Name]],Table6[#All],3,0)</f>
        <v>South</v>
      </c>
      <c r="I782" t="str">
        <f>TEXT(Table7[[#This Row],[Date]],"mmm")</f>
        <v>Dec</v>
      </c>
      <c r="J782">
        <f>WEEKNUM(Table7[[#This Row],[Date]])</f>
        <v>49</v>
      </c>
    </row>
    <row r="783" spans="1:10" x14ac:dyDescent="0.25">
      <c r="A783" s="8">
        <v>45270</v>
      </c>
      <c r="B783" s="9" t="s">
        <v>23</v>
      </c>
      <c r="C783" s="10" t="s">
        <v>6</v>
      </c>
      <c r="D783" s="12">
        <v>10974.6</v>
      </c>
      <c r="E783" s="4">
        <v>6</v>
      </c>
      <c r="F783" s="12">
        <f>Table7[[#This Row],[Unit Price (₹)]]*Table7[[#This Row],[Quantity]]</f>
        <v>65847.600000000006</v>
      </c>
      <c r="G783" t="str">
        <f>VLOOKUP(Table7[[#This Row],[Customer Name]],Table6[#All],2,0)</f>
        <v>Telangana</v>
      </c>
      <c r="H783" t="str">
        <f>VLOOKUP(Table7[[#This Row],[Customer Name]],Table6[#All],3,0)</f>
        <v>South</v>
      </c>
      <c r="I783" t="str">
        <f>TEXT(Table7[[#This Row],[Date]],"mmm")</f>
        <v>Dec</v>
      </c>
      <c r="J783">
        <f>WEEKNUM(Table7[[#This Row],[Date]])</f>
        <v>50</v>
      </c>
    </row>
    <row r="784" spans="1:10" x14ac:dyDescent="0.25">
      <c r="A784" s="8">
        <v>45270</v>
      </c>
      <c r="B784" s="9" t="s">
        <v>86</v>
      </c>
      <c r="C784" s="10" t="s">
        <v>105</v>
      </c>
      <c r="D784" s="12">
        <v>600.32000000000005</v>
      </c>
      <c r="E784" s="4">
        <v>19</v>
      </c>
      <c r="F784" s="12">
        <f>Table7[[#This Row],[Unit Price (₹)]]*Table7[[#This Row],[Quantity]]</f>
        <v>11406.080000000002</v>
      </c>
      <c r="G784" t="str">
        <f>VLOOKUP(Table7[[#This Row],[Customer Name]],Table6[#All],2,0)</f>
        <v>Karnataka</v>
      </c>
      <c r="H784" t="str">
        <f>VLOOKUP(Table7[[#This Row],[Customer Name]],Table6[#All],3,0)</f>
        <v>South</v>
      </c>
      <c r="I784" t="str">
        <f>TEXT(Table7[[#This Row],[Date]],"mmm")</f>
        <v>Dec</v>
      </c>
      <c r="J784">
        <f>WEEKNUM(Table7[[#This Row],[Date]])</f>
        <v>50</v>
      </c>
    </row>
    <row r="785" spans="1:10" x14ac:dyDescent="0.25">
      <c r="A785" s="8">
        <v>45271</v>
      </c>
      <c r="B785" s="9" t="s">
        <v>81</v>
      </c>
      <c r="C785" s="10" t="s">
        <v>88</v>
      </c>
      <c r="D785" s="12">
        <v>8545.6</v>
      </c>
      <c r="E785" s="4">
        <v>9</v>
      </c>
      <c r="F785" s="12">
        <f>Table7[[#This Row],[Unit Price (₹)]]*Table7[[#This Row],[Quantity]]</f>
        <v>76910.400000000009</v>
      </c>
      <c r="G785" t="str">
        <f>VLOOKUP(Table7[[#This Row],[Customer Name]],Table6[#All],2,0)</f>
        <v>Karnataka</v>
      </c>
      <c r="H785" t="str">
        <f>VLOOKUP(Table7[[#This Row],[Customer Name]],Table6[#All],3,0)</f>
        <v>West</v>
      </c>
      <c r="I785" t="str">
        <f>TEXT(Table7[[#This Row],[Date]],"mmm")</f>
        <v>Dec</v>
      </c>
      <c r="J785">
        <f>WEEKNUM(Table7[[#This Row],[Date]])</f>
        <v>50</v>
      </c>
    </row>
    <row r="786" spans="1:10" x14ac:dyDescent="0.25">
      <c r="A786" s="8">
        <v>45271</v>
      </c>
      <c r="B786" s="9" t="s">
        <v>62</v>
      </c>
      <c r="C786" s="10" t="s">
        <v>5</v>
      </c>
      <c r="D786" s="12">
        <v>10270.4</v>
      </c>
      <c r="E786" s="4">
        <v>10</v>
      </c>
      <c r="F786" s="12">
        <f>Table7[[#This Row],[Unit Price (₹)]]*Table7[[#This Row],[Quantity]]</f>
        <v>102704</v>
      </c>
      <c r="G786" t="str">
        <f>VLOOKUP(Table7[[#This Row],[Customer Name]],Table6[#All],2,0)</f>
        <v>Tamil Nadu</v>
      </c>
      <c r="H786" t="str">
        <f>VLOOKUP(Table7[[#This Row],[Customer Name]],Table6[#All],3,0)</f>
        <v>South</v>
      </c>
      <c r="I786" t="str">
        <f>TEXT(Table7[[#This Row],[Date]],"mmm")</f>
        <v>Dec</v>
      </c>
      <c r="J786">
        <f>WEEKNUM(Table7[[#This Row],[Date]])</f>
        <v>50</v>
      </c>
    </row>
    <row r="787" spans="1:10" x14ac:dyDescent="0.25">
      <c r="A787" s="8">
        <v>45271</v>
      </c>
      <c r="B787" s="9" t="s">
        <v>71</v>
      </c>
      <c r="C787" s="10" t="s">
        <v>113</v>
      </c>
      <c r="D787" s="12">
        <v>1798.88</v>
      </c>
      <c r="E787" s="4">
        <v>5</v>
      </c>
      <c r="F787" s="12">
        <f>Table7[[#This Row],[Unit Price (₹)]]*Table7[[#This Row],[Quantity]]</f>
        <v>8994.4000000000015</v>
      </c>
      <c r="G787" t="str">
        <f>VLOOKUP(Table7[[#This Row],[Customer Name]],Table6[#All],2,0)</f>
        <v>Madhya Pradesh</v>
      </c>
      <c r="H787" t="str">
        <f>VLOOKUP(Table7[[#This Row],[Customer Name]],Table6[#All],3,0)</f>
        <v>Central</v>
      </c>
      <c r="I787" t="str">
        <f>TEXT(Table7[[#This Row],[Date]],"mmm")</f>
        <v>Dec</v>
      </c>
      <c r="J787">
        <f>WEEKNUM(Table7[[#This Row],[Date]])</f>
        <v>50</v>
      </c>
    </row>
    <row r="788" spans="1:10" x14ac:dyDescent="0.25">
      <c r="A788" s="8">
        <v>45272</v>
      </c>
      <c r="B788" s="9" t="s">
        <v>67</v>
      </c>
      <c r="C788" s="10" t="s">
        <v>111</v>
      </c>
      <c r="D788" s="12">
        <v>2602.39</v>
      </c>
      <c r="E788" s="4">
        <v>9</v>
      </c>
      <c r="F788" s="12">
        <f>Table7[[#This Row],[Unit Price (₹)]]*Table7[[#This Row],[Quantity]]</f>
        <v>23421.51</v>
      </c>
      <c r="G788" t="str">
        <f>VLOOKUP(Table7[[#This Row],[Customer Name]],Table6[#All],2,0)</f>
        <v>Madhya Pradesh</v>
      </c>
      <c r="H788" t="str">
        <f>VLOOKUP(Table7[[#This Row],[Customer Name]],Table6[#All],3,0)</f>
        <v>Central</v>
      </c>
      <c r="I788" t="str">
        <f>TEXT(Table7[[#This Row],[Date]],"mmm")</f>
        <v>Dec</v>
      </c>
      <c r="J788">
        <f>WEEKNUM(Table7[[#This Row],[Date]])</f>
        <v>50</v>
      </c>
    </row>
    <row r="789" spans="1:10" x14ac:dyDescent="0.25">
      <c r="A789" s="8">
        <v>45272</v>
      </c>
      <c r="B789" s="9" t="s">
        <v>60</v>
      </c>
      <c r="C789" s="10" t="s">
        <v>115</v>
      </c>
      <c r="D789" s="12">
        <v>1217.1600000000001</v>
      </c>
      <c r="E789" s="4">
        <v>10</v>
      </c>
      <c r="F789" s="12">
        <f>Table7[[#This Row],[Unit Price (₹)]]*Table7[[#This Row],[Quantity]]</f>
        <v>12171.6</v>
      </c>
      <c r="G789" t="str">
        <f>VLOOKUP(Table7[[#This Row],[Customer Name]],Table6[#All],2,0)</f>
        <v>Karnataka</v>
      </c>
      <c r="H789" t="str">
        <f>VLOOKUP(Table7[[#This Row],[Customer Name]],Table6[#All],3,0)</f>
        <v>West</v>
      </c>
      <c r="I789" t="str">
        <f>TEXT(Table7[[#This Row],[Date]],"mmm")</f>
        <v>Dec</v>
      </c>
      <c r="J789">
        <f>WEEKNUM(Table7[[#This Row],[Date]])</f>
        <v>50</v>
      </c>
    </row>
    <row r="790" spans="1:10" x14ac:dyDescent="0.25">
      <c r="A790" s="8">
        <v>45274</v>
      </c>
      <c r="B790" s="9" t="s">
        <v>82</v>
      </c>
      <c r="C790" s="10" t="s">
        <v>2</v>
      </c>
      <c r="D790" s="12">
        <v>10892.7</v>
      </c>
      <c r="E790" s="4">
        <v>80</v>
      </c>
      <c r="F790" s="12">
        <f>Table7[[#This Row],[Unit Price (₹)]]*Table7[[#This Row],[Quantity]]</f>
        <v>871416</v>
      </c>
      <c r="G790" t="str">
        <f>VLOOKUP(Table7[[#This Row],[Customer Name]],Table6[#All],2,0)</f>
        <v>Karnataka</v>
      </c>
      <c r="H790" t="str">
        <f>VLOOKUP(Table7[[#This Row],[Customer Name]],Table6[#All],3,0)</f>
        <v>South</v>
      </c>
      <c r="I790" t="str">
        <f>TEXT(Table7[[#This Row],[Date]],"mmm")</f>
        <v>Dec</v>
      </c>
      <c r="J790">
        <f>WEEKNUM(Table7[[#This Row],[Date]])</f>
        <v>50</v>
      </c>
    </row>
    <row r="791" spans="1:10" x14ac:dyDescent="0.25">
      <c r="A791" s="8">
        <v>45274</v>
      </c>
      <c r="B791" s="9" t="s">
        <v>62</v>
      </c>
      <c r="C791" s="10" t="s">
        <v>94</v>
      </c>
      <c r="D791" s="12">
        <v>6591.9</v>
      </c>
      <c r="E791" s="4">
        <v>6</v>
      </c>
      <c r="F791" s="12">
        <f>Table7[[#This Row],[Unit Price (₹)]]*Table7[[#This Row],[Quantity]]</f>
        <v>39551.399999999994</v>
      </c>
      <c r="G791" t="str">
        <f>VLOOKUP(Table7[[#This Row],[Customer Name]],Table6[#All],2,0)</f>
        <v>Tamil Nadu</v>
      </c>
      <c r="H791" t="str">
        <f>VLOOKUP(Table7[[#This Row],[Customer Name]],Table6[#All],3,0)</f>
        <v>South</v>
      </c>
      <c r="I791" t="str">
        <f>TEXT(Table7[[#This Row],[Date]],"mmm")</f>
        <v>Dec</v>
      </c>
      <c r="J791">
        <f>WEEKNUM(Table7[[#This Row],[Date]])</f>
        <v>50</v>
      </c>
    </row>
    <row r="792" spans="1:10" x14ac:dyDescent="0.25">
      <c r="A792" s="8">
        <v>45274</v>
      </c>
      <c r="B792" s="9" t="s">
        <v>85</v>
      </c>
      <c r="C792" s="10" t="s">
        <v>106</v>
      </c>
      <c r="D792" s="12">
        <v>1134</v>
      </c>
      <c r="E792" s="4">
        <v>4</v>
      </c>
      <c r="F792" s="12">
        <f>Table7[[#This Row],[Unit Price (₹)]]*Table7[[#This Row],[Quantity]]</f>
        <v>4536</v>
      </c>
      <c r="G792" t="str">
        <f>VLOOKUP(Table7[[#This Row],[Customer Name]],Table6[#All],2,0)</f>
        <v>Karnataka</v>
      </c>
      <c r="H792" t="str">
        <f>VLOOKUP(Table7[[#This Row],[Customer Name]],Table6[#All],3,0)</f>
        <v>South</v>
      </c>
      <c r="I792" t="str">
        <f>TEXT(Table7[[#This Row],[Date]],"mmm")</f>
        <v>Dec</v>
      </c>
      <c r="J792">
        <f>WEEKNUM(Table7[[#This Row],[Date]])</f>
        <v>50</v>
      </c>
    </row>
    <row r="793" spans="1:10" x14ac:dyDescent="0.25">
      <c r="A793" s="8">
        <v>45275</v>
      </c>
      <c r="B793" s="9" t="s">
        <v>71</v>
      </c>
      <c r="C793" s="10" t="s">
        <v>118</v>
      </c>
      <c r="D793" s="12">
        <v>550.20000000000005</v>
      </c>
      <c r="E793" s="4">
        <v>13</v>
      </c>
      <c r="F793" s="12">
        <f>Table7[[#This Row],[Unit Price (₹)]]*Table7[[#This Row],[Quantity]]</f>
        <v>7152.6</v>
      </c>
      <c r="G793" t="str">
        <f>VLOOKUP(Table7[[#This Row],[Customer Name]],Table6[#All],2,0)</f>
        <v>Madhya Pradesh</v>
      </c>
      <c r="H793" t="str">
        <f>VLOOKUP(Table7[[#This Row],[Customer Name]],Table6[#All],3,0)</f>
        <v>Central</v>
      </c>
      <c r="I793" t="str">
        <f>TEXT(Table7[[#This Row],[Date]],"mmm")</f>
        <v>Dec</v>
      </c>
      <c r="J793">
        <f>WEEKNUM(Table7[[#This Row],[Date]])</f>
        <v>50</v>
      </c>
    </row>
    <row r="794" spans="1:10" x14ac:dyDescent="0.25">
      <c r="A794" s="8">
        <v>45275</v>
      </c>
      <c r="B794" s="9" t="s">
        <v>81</v>
      </c>
      <c r="C794" s="10" t="s">
        <v>107</v>
      </c>
      <c r="D794" s="12">
        <v>1164.8</v>
      </c>
      <c r="E794" s="4">
        <v>6</v>
      </c>
      <c r="F794" s="12">
        <f>Table7[[#This Row],[Unit Price (₹)]]*Table7[[#This Row],[Quantity]]</f>
        <v>6988.7999999999993</v>
      </c>
      <c r="G794" t="str">
        <f>VLOOKUP(Table7[[#This Row],[Customer Name]],Table6[#All],2,0)</f>
        <v>Karnataka</v>
      </c>
      <c r="H794" t="str">
        <f>VLOOKUP(Table7[[#This Row],[Customer Name]],Table6[#All],3,0)</f>
        <v>West</v>
      </c>
      <c r="I794" t="str">
        <f>TEXT(Table7[[#This Row],[Date]],"mmm")</f>
        <v>Dec</v>
      </c>
      <c r="J794">
        <f>WEEKNUM(Table7[[#This Row],[Date]])</f>
        <v>50</v>
      </c>
    </row>
    <row r="795" spans="1:10" x14ac:dyDescent="0.25">
      <c r="A795" s="8">
        <v>45275</v>
      </c>
      <c r="B795" s="9" t="s">
        <v>25</v>
      </c>
      <c r="C795" s="10" t="s">
        <v>111</v>
      </c>
      <c r="D795" s="12">
        <v>2602.39</v>
      </c>
      <c r="E795" s="4">
        <v>33</v>
      </c>
      <c r="F795" s="12">
        <f>Table7[[#This Row],[Unit Price (₹)]]*Table7[[#This Row],[Quantity]]</f>
        <v>85878.87</v>
      </c>
      <c r="G795" t="str">
        <f>VLOOKUP(Table7[[#This Row],[Customer Name]],Table6[#All],2,0)</f>
        <v>Karnataka</v>
      </c>
      <c r="H795" t="str">
        <f>VLOOKUP(Table7[[#This Row],[Customer Name]],Table6[#All],3,0)</f>
        <v>West</v>
      </c>
      <c r="I795" t="str">
        <f>TEXT(Table7[[#This Row],[Date]],"mmm")</f>
        <v>Dec</v>
      </c>
      <c r="J795">
        <f>WEEKNUM(Table7[[#This Row],[Date]])</f>
        <v>50</v>
      </c>
    </row>
    <row r="796" spans="1:10" x14ac:dyDescent="0.25">
      <c r="A796" s="8">
        <v>45276</v>
      </c>
      <c r="B796" s="9" t="s">
        <v>67</v>
      </c>
      <c r="C796" s="10" t="s">
        <v>4</v>
      </c>
      <c r="D796" s="12">
        <v>11499</v>
      </c>
      <c r="E796" s="4">
        <v>59</v>
      </c>
      <c r="F796" s="12">
        <f>Table7[[#This Row],[Unit Price (₹)]]*Table7[[#This Row],[Quantity]]</f>
        <v>678441</v>
      </c>
      <c r="G796" t="str">
        <f>VLOOKUP(Table7[[#This Row],[Customer Name]],Table6[#All],2,0)</f>
        <v>Madhya Pradesh</v>
      </c>
      <c r="H796" t="str">
        <f>VLOOKUP(Table7[[#This Row],[Customer Name]],Table6[#All],3,0)</f>
        <v>Central</v>
      </c>
      <c r="I796" t="str">
        <f>TEXT(Table7[[#This Row],[Date]],"mmm")</f>
        <v>Dec</v>
      </c>
      <c r="J796">
        <f>WEEKNUM(Table7[[#This Row],[Date]])</f>
        <v>50</v>
      </c>
    </row>
    <row r="797" spans="1:10" x14ac:dyDescent="0.25">
      <c r="A797" s="8">
        <v>45277</v>
      </c>
      <c r="B797" s="9" t="s">
        <v>79</v>
      </c>
      <c r="C797" s="10" t="s">
        <v>119</v>
      </c>
      <c r="D797" s="12">
        <v>1208.4000000000001</v>
      </c>
      <c r="E797" s="4">
        <v>20</v>
      </c>
      <c r="F797" s="12">
        <f>Table7[[#This Row],[Unit Price (₹)]]*Table7[[#This Row],[Quantity]]</f>
        <v>24168</v>
      </c>
      <c r="G797" t="str">
        <f>VLOOKUP(Table7[[#This Row],[Customer Name]],Table6[#All],2,0)</f>
        <v>Kerala</v>
      </c>
      <c r="H797" t="str">
        <f>VLOOKUP(Table7[[#This Row],[Customer Name]],Table6[#All],3,0)</f>
        <v>South</v>
      </c>
      <c r="I797" t="str">
        <f>TEXT(Table7[[#This Row],[Date]],"mmm")</f>
        <v>Dec</v>
      </c>
      <c r="J797">
        <f>WEEKNUM(Table7[[#This Row],[Date]])</f>
        <v>51</v>
      </c>
    </row>
    <row r="798" spans="1:10" x14ac:dyDescent="0.25">
      <c r="A798" s="8">
        <v>45278</v>
      </c>
      <c r="B798" s="9" t="s">
        <v>81</v>
      </c>
      <c r="C798" s="10" t="s">
        <v>98</v>
      </c>
      <c r="D798" s="12">
        <v>5665.8</v>
      </c>
      <c r="E798" s="4">
        <v>2</v>
      </c>
      <c r="F798" s="12">
        <f>Table7[[#This Row],[Unit Price (₹)]]*Table7[[#This Row],[Quantity]]</f>
        <v>11331.6</v>
      </c>
      <c r="G798" t="str">
        <f>VLOOKUP(Table7[[#This Row],[Customer Name]],Table6[#All],2,0)</f>
        <v>Karnataka</v>
      </c>
      <c r="H798" t="str">
        <f>VLOOKUP(Table7[[#This Row],[Customer Name]],Table6[#All],3,0)</f>
        <v>West</v>
      </c>
      <c r="I798" t="str">
        <f>TEXT(Table7[[#This Row],[Date]],"mmm")</f>
        <v>Dec</v>
      </c>
      <c r="J798">
        <f>WEEKNUM(Table7[[#This Row],[Date]])</f>
        <v>51</v>
      </c>
    </row>
    <row r="799" spans="1:10" x14ac:dyDescent="0.25">
      <c r="A799" s="8">
        <v>45278</v>
      </c>
      <c r="B799" s="9" t="s">
        <v>72</v>
      </c>
      <c r="C799" s="10" t="s">
        <v>9</v>
      </c>
      <c r="D799" s="12">
        <v>10462.200000000001</v>
      </c>
      <c r="E799" s="4">
        <v>8</v>
      </c>
      <c r="F799" s="12">
        <f>Table7[[#This Row],[Unit Price (₹)]]*Table7[[#This Row],[Quantity]]</f>
        <v>83697.600000000006</v>
      </c>
      <c r="G799" t="str">
        <f>VLOOKUP(Table7[[#This Row],[Customer Name]],Table6[#All],2,0)</f>
        <v>Telangana</v>
      </c>
      <c r="H799" t="str">
        <f>VLOOKUP(Table7[[#This Row],[Customer Name]],Table6[#All],3,0)</f>
        <v>South</v>
      </c>
      <c r="I799" t="str">
        <f>TEXT(Table7[[#This Row],[Date]],"mmm")</f>
        <v>Dec</v>
      </c>
      <c r="J799">
        <f>WEEKNUM(Table7[[#This Row],[Date]])</f>
        <v>51</v>
      </c>
    </row>
    <row r="800" spans="1:10" x14ac:dyDescent="0.25">
      <c r="A800" s="8">
        <v>45279</v>
      </c>
      <c r="B800" s="9" t="s">
        <v>25</v>
      </c>
      <c r="C800" s="10" t="s">
        <v>118</v>
      </c>
      <c r="D800" s="12">
        <v>550.20000000000005</v>
      </c>
      <c r="E800" s="4">
        <v>11</v>
      </c>
      <c r="F800" s="12">
        <f>Table7[[#This Row],[Unit Price (₹)]]*Table7[[#This Row],[Quantity]]</f>
        <v>6052.2000000000007</v>
      </c>
      <c r="G800" t="str">
        <f>VLOOKUP(Table7[[#This Row],[Customer Name]],Table6[#All],2,0)</f>
        <v>Karnataka</v>
      </c>
      <c r="H800" t="str">
        <f>VLOOKUP(Table7[[#This Row],[Customer Name]],Table6[#All],3,0)</f>
        <v>West</v>
      </c>
      <c r="I800" t="str">
        <f>TEXT(Table7[[#This Row],[Date]],"mmm")</f>
        <v>Dec</v>
      </c>
      <c r="J800">
        <f>WEEKNUM(Table7[[#This Row],[Date]])</f>
        <v>51</v>
      </c>
    </row>
    <row r="801" spans="1:10" x14ac:dyDescent="0.25">
      <c r="A801" s="8">
        <v>45279</v>
      </c>
      <c r="B801" s="9" t="s">
        <v>76</v>
      </c>
      <c r="C801" s="10" t="s">
        <v>104</v>
      </c>
      <c r="D801" s="12">
        <v>3388</v>
      </c>
      <c r="E801" s="4">
        <v>14</v>
      </c>
      <c r="F801" s="12">
        <f>Table7[[#This Row],[Unit Price (₹)]]*Table7[[#This Row],[Quantity]]</f>
        <v>47432</v>
      </c>
      <c r="G801" t="str">
        <f>VLOOKUP(Table7[[#This Row],[Customer Name]],Table6[#All],2,0)</f>
        <v>Karnataka</v>
      </c>
      <c r="H801" t="str">
        <f>VLOOKUP(Table7[[#This Row],[Customer Name]],Table6[#All],3,0)</f>
        <v>South</v>
      </c>
      <c r="I801" t="str">
        <f>TEXT(Table7[[#This Row],[Date]],"mmm")</f>
        <v>Dec</v>
      </c>
      <c r="J801">
        <f>WEEKNUM(Table7[[#This Row],[Date]])</f>
        <v>51</v>
      </c>
    </row>
    <row r="802" spans="1:10" x14ac:dyDescent="0.25">
      <c r="A802" s="8">
        <v>45279</v>
      </c>
      <c r="B802" s="9" t="s">
        <v>74</v>
      </c>
      <c r="C802" s="10" t="s">
        <v>104</v>
      </c>
      <c r="D802" s="12">
        <v>3388</v>
      </c>
      <c r="E802" s="4">
        <v>10</v>
      </c>
      <c r="F802" s="12">
        <f>Table7[[#This Row],[Unit Price (₹)]]*Table7[[#This Row],[Quantity]]</f>
        <v>33880</v>
      </c>
      <c r="G802" t="str">
        <f>VLOOKUP(Table7[[#This Row],[Customer Name]],Table6[#All],2,0)</f>
        <v>Andhra Pradesh</v>
      </c>
      <c r="H802" t="str">
        <f>VLOOKUP(Table7[[#This Row],[Customer Name]],Table6[#All],3,0)</f>
        <v>South</v>
      </c>
      <c r="I802" t="str">
        <f>TEXT(Table7[[#This Row],[Date]],"mmm")</f>
        <v>Dec</v>
      </c>
      <c r="J802">
        <f>WEEKNUM(Table7[[#This Row],[Date]])</f>
        <v>51</v>
      </c>
    </row>
    <row r="803" spans="1:10" x14ac:dyDescent="0.25">
      <c r="A803" s="8">
        <v>45279</v>
      </c>
      <c r="B803" s="9" t="s">
        <v>23</v>
      </c>
      <c r="C803" s="10" t="s">
        <v>108</v>
      </c>
      <c r="D803" s="12">
        <v>1046.22</v>
      </c>
      <c r="E803" s="4">
        <v>12</v>
      </c>
      <c r="F803" s="12">
        <f>Table7[[#This Row],[Unit Price (₹)]]*Table7[[#This Row],[Quantity]]</f>
        <v>12554.64</v>
      </c>
      <c r="G803" t="str">
        <f>VLOOKUP(Table7[[#This Row],[Customer Name]],Table6[#All],2,0)</f>
        <v>Telangana</v>
      </c>
      <c r="H803" t="str">
        <f>VLOOKUP(Table7[[#This Row],[Customer Name]],Table6[#All],3,0)</f>
        <v>South</v>
      </c>
      <c r="I803" t="str">
        <f>TEXT(Table7[[#This Row],[Date]],"mmm")</f>
        <v>Dec</v>
      </c>
      <c r="J803">
        <f>WEEKNUM(Table7[[#This Row],[Date]])</f>
        <v>51</v>
      </c>
    </row>
    <row r="804" spans="1:10" x14ac:dyDescent="0.25">
      <c r="A804" s="8">
        <v>45279</v>
      </c>
      <c r="B804" s="9" t="s">
        <v>67</v>
      </c>
      <c r="C804" s="10" t="s">
        <v>108</v>
      </c>
      <c r="D804" s="12">
        <v>1046.22</v>
      </c>
      <c r="E804" s="4">
        <v>13</v>
      </c>
      <c r="F804" s="12">
        <f>Table7[[#This Row],[Unit Price (₹)]]*Table7[[#This Row],[Quantity]]</f>
        <v>13600.86</v>
      </c>
      <c r="G804" t="str">
        <f>VLOOKUP(Table7[[#This Row],[Customer Name]],Table6[#All],2,0)</f>
        <v>Madhya Pradesh</v>
      </c>
      <c r="H804" t="str">
        <f>VLOOKUP(Table7[[#This Row],[Customer Name]],Table6[#All],3,0)</f>
        <v>Central</v>
      </c>
      <c r="I804" t="str">
        <f>TEXT(Table7[[#This Row],[Date]],"mmm")</f>
        <v>Dec</v>
      </c>
      <c r="J804">
        <f>WEEKNUM(Table7[[#This Row],[Date]])</f>
        <v>51</v>
      </c>
    </row>
    <row r="805" spans="1:10" x14ac:dyDescent="0.25">
      <c r="A805" s="8">
        <v>45279</v>
      </c>
      <c r="B805" s="9" t="s">
        <v>71</v>
      </c>
      <c r="C805" s="10" t="s">
        <v>95</v>
      </c>
      <c r="D805" s="12">
        <v>1285.5999999999999</v>
      </c>
      <c r="E805" s="4">
        <v>3</v>
      </c>
      <c r="F805" s="12">
        <f>Table7[[#This Row],[Unit Price (₹)]]*Table7[[#This Row],[Quantity]]</f>
        <v>3856.7999999999997</v>
      </c>
      <c r="G805" t="str">
        <f>VLOOKUP(Table7[[#This Row],[Customer Name]],Table6[#All],2,0)</f>
        <v>Madhya Pradesh</v>
      </c>
      <c r="H805" t="str">
        <f>VLOOKUP(Table7[[#This Row],[Customer Name]],Table6[#All],3,0)</f>
        <v>Central</v>
      </c>
      <c r="I805" t="str">
        <f>TEXT(Table7[[#This Row],[Date]],"mmm")</f>
        <v>Dec</v>
      </c>
      <c r="J805">
        <f>WEEKNUM(Table7[[#This Row],[Date]])</f>
        <v>51</v>
      </c>
    </row>
    <row r="806" spans="1:10" x14ac:dyDescent="0.25">
      <c r="A806" s="8">
        <v>45279</v>
      </c>
      <c r="B806" s="9" t="s">
        <v>84</v>
      </c>
      <c r="C806" s="10" t="s">
        <v>96</v>
      </c>
      <c r="D806" s="12">
        <v>567</v>
      </c>
      <c r="E806" s="4">
        <v>20</v>
      </c>
      <c r="F806" s="12">
        <f>Table7[[#This Row],[Unit Price (₹)]]*Table7[[#This Row],[Quantity]]</f>
        <v>11340</v>
      </c>
      <c r="G806" t="str">
        <f>VLOOKUP(Table7[[#This Row],[Customer Name]],Table6[#All],2,0)</f>
        <v>Andhra Pradesh</v>
      </c>
      <c r="H806" t="str">
        <f>VLOOKUP(Table7[[#This Row],[Customer Name]],Table6[#All],3,0)</f>
        <v>South</v>
      </c>
      <c r="I806" t="str">
        <f>TEXT(Table7[[#This Row],[Date]],"mmm")</f>
        <v>Dec</v>
      </c>
      <c r="J806">
        <f>WEEKNUM(Table7[[#This Row],[Date]])</f>
        <v>51</v>
      </c>
    </row>
    <row r="807" spans="1:10" x14ac:dyDescent="0.25">
      <c r="A807" s="8">
        <v>45279</v>
      </c>
      <c r="B807" s="9" t="s">
        <v>25</v>
      </c>
      <c r="C807" s="10" t="s">
        <v>109</v>
      </c>
      <c r="D807" s="12">
        <v>574.55999999999995</v>
      </c>
      <c r="E807" s="4">
        <v>7</v>
      </c>
      <c r="F807" s="12">
        <f>Table7[[#This Row],[Unit Price (₹)]]*Table7[[#This Row],[Quantity]]</f>
        <v>4021.9199999999996</v>
      </c>
      <c r="G807" t="str">
        <f>VLOOKUP(Table7[[#This Row],[Customer Name]],Table6[#All],2,0)</f>
        <v>Karnataka</v>
      </c>
      <c r="H807" t="str">
        <f>VLOOKUP(Table7[[#This Row],[Customer Name]],Table6[#All],3,0)</f>
        <v>West</v>
      </c>
      <c r="I807" t="str">
        <f>TEXT(Table7[[#This Row],[Date]],"mmm")</f>
        <v>Dec</v>
      </c>
      <c r="J807">
        <f>WEEKNUM(Table7[[#This Row],[Date]])</f>
        <v>51</v>
      </c>
    </row>
    <row r="808" spans="1:10" x14ac:dyDescent="0.25">
      <c r="A808" s="8">
        <v>45280</v>
      </c>
      <c r="B808" s="9" t="s">
        <v>53</v>
      </c>
      <c r="C808" s="10" t="s">
        <v>94</v>
      </c>
      <c r="D808" s="12">
        <v>6591.9</v>
      </c>
      <c r="E808" s="4">
        <v>14</v>
      </c>
      <c r="F808" s="12">
        <f>Table7[[#This Row],[Unit Price (₹)]]*Table7[[#This Row],[Quantity]]</f>
        <v>92286.599999999991</v>
      </c>
      <c r="G808" t="str">
        <f>VLOOKUP(Table7[[#This Row],[Customer Name]],Table6[#All],2,0)</f>
        <v>Gujarat</v>
      </c>
      <c r="H808" t="str">
        <f>VLOOKUP(Table7[[#This Row],[Customer Name]],Table6[#All],3,0)</f>
        <v>West</v>
      </c>
      <c r="I808" t="str">
        <f>TEXT(Table7[[#This Row],[Date]],"mmm")</f>
        <v>Dec</v>
      </c>
      <c r="J808">
        <f>WEEKNUM(Table7[[#This Row],[Date]])</f>
        <v>51</v>
      </c>
    </row>
    <row r="809" spans="1:10" x14ac:dyDescent="0.25">
      <c r="A809" s="8">
        <v>45280</v>
      </c>
      <c r="B809" s="9" t="s">
        <v>60</v>
      </c>
      <c r="C809" s="10" t="s">
        <v>96</v>
      </c>
      <c r="D809" s="12">
        <v>567</v>
      </c>
      <c r="E809" s="4">
        <v>24</v>
      </c>
      <c r="F809" s="12">
        <f>Table7[[#This Row],[Unit Price (₹)]]*Table7[[#This Row],[Quantity]]</f>
        <v>13608</v>
      </c>
      <c r="G809" t="str">
        <f>VLOOKUP(Table7[[#This Row],[Customer Name]],Table6[#All],2,0)</f>
        <v>Karnataka</v>
      </c>
      <c r="H809" t="str">
        <f>VLOOKUP(Table7[[#This Row],[Customer Name]],Table6[#All],3,0)</f>
        <v>West</v>
      </c>
      <c r="I809" t="str">
        <f>TEXT(Table7[[#This Row],[Date]],"mmm")</f>
        <v>Dec</v>
      </c>
      <c r="J809">
        <f>WEEKNUM(Table7[[#This Row],[Date]])</f>
        <v>51</v>
      </c>
    </row>
    <row r="810" spans="1:10" x14ac:dyDescent="0.25">
      <c r="A810" s="8">
        <v>45281</v>
      </c>
      <c r="B810" s="9" t="s">
        <v>79</v>
      </c>
      <c r="C810" s="10" t="s">
        <v>112</v>
      </c>
      <c r="D810" s="12">
        <v>5985</v>
      </c>
      <c r="E810" s="4">
        <v>10</v>
      </c>
      <c r="F810" s="12">
        <f>Table7[[#This Row],[Unit Price (₹)]]*Table7[[#This Row],[Quantity]]</f>
        <v>59850</v>
      </c>
      <c r="G810" t="str">
        <f>VLOOKUP(Table7[[#This Row],[Customer Name]],Table6[#All],2,0)</f>
        <v>Kerala</v>
      </c>
      <c r="H810" t="str">
        <f>VLOOKUP(Table7[[#This Row],[Customer Name]],Table6[#All],3,0)</f>
        <v>South</v>
      </c>
      <c r="I810" t="str">
        <f>TEXT(Table7[[#This Row],[Date]],"mmm")</f>
        <v>Dec</v>
      </c>
      <c r="J810">
        <f>WEEKNUM(Table7[[#This Row],[Date]])</f>
        <v>51</v>
      </c>
    </row>
    <row r="811" spans="1:10" x14ac:dyDescent="0.25">
      <c r="A811" s="8">
        <v>45281</v>
      </c>
      <c r="B811" s="9" t="s">
        <v>85</v>
      </c>
      <c r="C811" s="10" t="s">
        <v>110</v>
      </c>
      <c r="D811" s="12">
        <v>5337.5</v>
      </c>
      <c r="E811" s="4">
        <v>16</v>
      </c>
      <c r="F811" s="12">
        <f>Table7[[#This Row],[Unit Price (₹)]]*Table7[[#This Row],[Quantity]]</f>
        <v>85400</v>
      </c>
      <c r="G811" t="str">
        <f>VLOOKUP(Table7[[#This Row],[Customer Name]],Table6[#All],2,0)</f>
        <v>Karnataka</v>
      </c>
      <c r="H811" t="str">
        <f>VLOOKUP(Table7[[#This Row],[Customer Name]],Table6[#All],3,0)</f>
        <v>South</v>
      </c>
      <c r="I811" t="str">
        <f>TEXT(Table7[[#This Row],[Date]],"mmm")</f>
        <v>Dec</v>
      </c>
      <c r="J811">
        <f>WEEKNUM(Table7[[#This Row],[Date]])</f>
        <v>51</v>
      </c>
    </row>
    <row r="812" spans="1:10" x14ac:dyDescent="0.25">
      <c r="A812" s="8">
        <v>45281</v>
      </c>
      <c r="B812" s="9" t="s">
        <v>67</v>
      </c>
      <c r="C812" s="10" t="s">
        <v>9</v>
      </c>
      <c r="D812" s="12">
        <v>10462.200000000001</v>
      </c>
      <c r="E812" s="4">
        <v>16</v>
      </c>
      <c r="F812" s="12">
        <f>Table7[[#This Row],[Unit Price (₹)]]*Table7[[#This Row],[Quantity]]</f>
        <v>167395.20000000001</v>
      </c>
      <c r="G812" t="str">
        <f>VLOOKUP(Table7[[#This Row],[Customer Name]],Table6[#All],2,0)</f>
        <v>Madhya Pradesh</v>
      </c>
      <c r="H812" t="str">
        <f>VLOOKUP(Table7[[#This Row],[Customer Name]],Table6[#All],3,0)</f>
        <v>Central</v>
      </c>
      <c r="I812" t="str">
        <f>TEXT(Table7[[#This Row],[Date]],"mmm")</f>
        <v>Dec</v>
      </c>
      <c r="J812">
        <f>WEEKNUM(Table7[[#This Row],[Date]])</f>
        <v>51</v>
      </c>
    </row>
    <row r="813" spans="1:10" x14ac:dyDescent="0.25">
      <c r="A813" s="8">
        <v>45281</v>
      </c>
      <c r="B813" s="9" t="s">
        <v>51</v>
      </c>
      <c r="C813" s="10" t="s">
        <v>119</v>
      </c>
      <c r="D813" s="12">
        <v>1208.4000000000001</v>
      </c>
      <c r="E813" s="4">
        <v>10</v>
      </c>
      <c r="F813" s="12">
        <f>Table7[[#This Row],[Unit Price (₹)]]*Table7[[#This Row],[Quantity]]</f>
        <v>12084</v>
      </c>
      <c r="G813" t="str">
        <f>VLOOKUP(Table7[[#This Row],[Customer Name]],Table6[#All],2,0)</f>
        <v>Maharashtra</v>
      </c>
      <c r="H813" t="str">
        <f>VLOOKUP(Table7[[#This Row],[Customer Name]],Table6[#All],3,0)</f>
        <v>West</v>
      </c>
      <c r="I813" t="str">
        <f>TEXT(Table7[[#This Row],[Date]],"mmm")</f>
        <v>Dec</v>
      </c>
      <c r="J813">
        <f>WEEKNUM(Table7[[#This Row],[Date]])</f>
        <v>51</v>
      </c>
    </row>
    <row r="814" spans="1:10" x14ac:dyDescent="0.25">
      <c r="A814" s="8">
        <v>45282</v>
      </c>
      <c r="B814" s="9" t="s">
        <v>58</v>
      </c>
      <c r="C814" s="10" t="s">
        <v>115</v>
      </c>
      <c r="D814" s="12">
        <v>1217.1600000000001</v>
      </c>
      <c r="E814" s="4">
        <v>35</v>
      </c>
      <c r="F814" s="12">
        <f>Table7[[#This Row],[Unit Price (₹)]]*Table7[[#This Row],[Quantity]]</f>
        <v>42600.600000000006</v>
      </c>
      <c r="G814" t="str">
        <f>VLOOKUP(Table7[[#This Row],[Customer Name]],Table6[#All],2,0)</f>
        <v>Gujarat</v>
      </c>
      <c r="H814" t="str">
        <f>VLOOKUP(Table7[[#This Row],[Customer Name]],Table6[#All],3,0)</f>
        <v>West</v>
      </c>
      <c r="I814" t="str">
        <f>TEXT(Table7[[#This Row],[Date]],"mmm")</f>
        <v>Dec</v>
      </c>
      <c r="J814">
        <f>WEEKNUM(Table7[[#This Row],[Date]])</f>
        <v>51</v>
      </c>
    </row>
    <row r="815" spans="1:10" x14ac:dyDescent="0.25">
      <c r="A815" s="8">
        <v>45282</v>
      </c>
      <c r="B815" s="9" t="s">
        <v>51</v>
      </c>
      <c r="C815" s="10" t="s">
        <v>106</v>
      </c>
      <c r="D815" s="12">
        <v>1134</v>
      </c>
      <c r="E815" s="4">
        <v>5</v>
      </c>
      <c r="F815" s="12">
        <f>Table7[[#This Row],[Unit Price (₹)]]*Table7[[#This Row],[Quantity]]</f>
        <v>5670</v>
      </c>
      <c r="G815" t="str">
        <f>VLOOKUP(Table7[[#This Row],[Customer Name]],Table6[#All],2,0)</f>
        <v>Maharashtra</v>
      </c>
      <c r="H815" t="str">
        <f>VLOOKUP(Table7[[#This Row],[Customer Name]],Table6[#All],3,0)</f>
        <v>West</v>
      </c>
      <c r="I815" t="str">
        <f>TEXT(Table7[[#This Row],[Date]],"mmm")</f>
        <v>Dec</v>
      </c>
      <c r="J815">
        <f>WEEKNUM(Table7[[#This Row],[Date]])</f>
        <v>51</v>
      </c>
    </row>
    <row r="816" spans="1:10" x14ac:dyDescent="0.25">
      <c r="A816" s="8">
        <v>45284</v>
      </c>
      <c r="B816" s="9" t="s">
        <v>85</v>
      </c>
      <c r="C816" s="10" t="s">
        <v>120</v>
      </c>
      <c r="D816" s="12">
        <v>674</v>
      </c>
      <c r="E816" s="4">
        <v>8</v>
      </c>
      <c r="F816" s="12">
        <f>Table7[[#This Row],[Unit Price (₹)]]*Table7[[#This Row],[Quantity]]</f>
        <v>5392</v>
      </c>
      <c r="G816" t="str">
        <f>VLOOKUP(Table7[[#This Row],[Customer Name]],Table6[#All],2,0)</f>
        <v>Karnataka</v>
      </c>
      <c r="H816" t="str">
        <f>VLOOKUP(Table7[[#This Row],[Customer Name]],Table6[#All],3,0)</f>
        <v>South</v>
      </c>
      <c r="I816" t="str">
        <f>TEXT(Table7[[#This Row],[Date]],"mmm")</f>
        <v>Dec</v>
      </c>
      <c r="J816">
        <f>WEEKNUM(Table7[[#This Row],[Date]])</f>
        <v>52</v>
      </c>
    </row>
    <row r="817" spans="1:10" x14ac:dyDescent="0.25">
      <c r="A817" s="8">
        <v>45284</v>
      </c>
      <c r="B817" s="9" t="s">
        <v>68</v>
      </c>
      <c r="C817" s="10" t="s">
        <v>106</v>
      </c>
      <c r="D817" s="12">
        <v>1134</v>
      </c>
      <c r="E817" s="4">
        <v>8</v>
      </c>
      <c r="F817" s="12">
        <f>Table7[[#This Row],[Unit Price (₹)]]*Table7[[#This Row],[Quantity]]</f>
        <v>9072</v>
      </c>
      <c r="G817" t="str">
        <f>VLOOKUP(Table7[[#This Row],[Customer Name]],Table6[#All],2,0)</f>
        <v>Andhra Pradesh</v>
      </c>
      <c r="H817" t="str">
        <f>VLOOKUP(Table7[[#This Row],[Customer Name]],Table6[#All],3,0)</f>
        <v>South</v>
      </c>
      <c r="I817" t="str">
        <f>TEXT(Table7[[#This Row],[Date]],"mmm")</f>
        <v>Dec</v>
      </c>
      <c r="J817">
        <f>WEEKNUM(Table7[[#This Row],[Date]])</f>
        <v>52</v>
      </c>
    </row>
    <row r="818" spans="1:10" x14ac:dyDescent="0.25">
      <c r="A818" s="8">
        <v>45285</v>
      </c>
      <c r="B818" s="9" t="s">
        <v>80</v>
      </c>
      <c r="C818" s="10" t="s">
        <v>104</v>
      </c>
      <c r="D818" s="12">
        <v>3388</v>
      </c>
      <c r="E818" s="4">
        <v>29</v>
      </c>
      <c r="F818" s="12">
        <f>Table7[[#This Row],[Unit Price (₹)]]*Table7[[#This Row],[Quantity]]</f>
        <v>98252</v>
      </c>
      <c r="G818" t="str">
        <f>VLOOKUP(Table7[[#This Row],[Customer Name]],Table6[#All],2,0)</f>
        <v>Kerala</v>
      </c>
      <c r="H818" t="str">
        <f>VLOOKUP(Table7[[#This Row],[Customer Name]],Table6[#All],3,0)</f>
        <v>South</v>
      </c>
      <c r="I818" t="str">
        <f>TEXT(Table7[[#This Row],[Date]],"mmm")</f>
        <v>Dec</v>
      </c>
      <c r="J818">
        <f>WEEKNUM(Table7[[#This Row],[Date]])</f>
        <v>52</v>
      </c>
    </row>
    <row r="819" spans="1:10" x14ac:dyDescent="0.25">
      <c r="A819" s="8">
        <v>45285</v>
      </c>
      <c r="B819" s="9" t="s">
        <v>80</v>
      </c>
      <c r="C819" s="10" t="s">
        <v>100</v>
      </c>
      <c r="D819" s="12">
        <v>934.11</v>
      </c>
      <c r="E819" s="4">
        <v>39</v>
      </c>
      <c r="F819" s="12">
        <f>Table7[[#This Row],[Unit Price (₹)]]*Table7[[#This Row],[Quantity]]</f>
        <v>36430.29</v>
      </c>
      <c r="G819" t="str">
        <f>VLOOKUP(Table7[[#This Row],[Customer Name]],Table6[#All],2,0)</f>
        <v>Kerala</v>
      </c>
      <c r="H819" t="str">
        <f>VLOOKUP(Table7[[#This Row],[Customer Name]],Table6[#All],3,0)</f>
        <v>South</v>
      </c>
      <c r="I819" t="str">
        <f>TEXT(Table7[[#This Row],[Date]],"mmm")</f>
        <v>Dec</v>
      </c>
      <c r="J819">
        <f>WEEKNUM(Table7[[#This Row],[Date]])</f>
        <v>52</v>
      </c>
    </row>
    <row r="820" spans="1:10" x14ac:dyDescent="0.25">
      <c r="A820" s="8">
        <v>45285</v>
      </c>
      <c r="B820" s="9" t="s">
        <v>53</v>
      </c>
      <c r="C820" s="10" t="s">
        <v>102</v>
      </c>
      <c r="D820" s="12">
        <v>806.4</v>
      </c>
      <c r="E820" s="4">
        <v>15</v>
      </c>
      <c r="F820" s="12">
        <f>Table7[[#This Row],[Unit Price (₹)]]*Table7[[#This Row],[Quantity]]</f>
        <v>12096</v>
      </c>
      <c r="G820" t="str">
        <f>VLOOKUP(Table7[[#This Row],[Customer Name]],Table6[#All],2,0)</f>
        <v>Gujarat</v>
      </c>
      <c r="H820" t="str">
        <f>VLOOKUP(Table7[[#This Row],[Customer Name]],Table6[#All],3,0)</f>
        <v>West</v>
      </c>
      <c r="I820" t="str">
        <f>TEXT(Table7[[#This Row],[Date]],"mmm")</f>
        <v>Dec</v>
      </c>
      <c r="J820">
        <f>WEEKNUM(Table7[[#This Row],[Date]])</f>
        <v>52</v>
      </c>
    </row>
    <row r="821" spans="1:10" x14ac:dyDescent="0.25">
      <c r="A821" s="8">
        <v>45286</v>
      </c>
      <c r="B821" s="9" t="s">
        <v>52</v>
      </c>
      <c r="C821" s="10" t="s">
        <v>105</v>
      </c>
      <c r="D821" s="12">
        <v>600.32000000000005</v>
      </c>
      <c r="E821" s="4">
        <v>36</v>
      </c>
      <c r="F821" s="12">
        <f>Table7[[#This Row],[Unit Price (₹)]]*Table7[[#This Row],[Quantity]]</f>
        <v>21611.52</v>
      </c>
      <c r="G821" t="str">
        <f>VLOOKUP(Table7[[#This Row],[Customer Name]],Table6[#All],2,0)</f>
        <v>Gujarat</v>
      </c>
      <c r="H821" t="str">
        <f>VLOOKUP(Table7[[#This Row],[Customer Name]],Table6[#All],3,0)</f>
        <v>West</v>
      </c>
      <c r="I821" t="str">
        <f>TEXT(Table7[[#This Row],[Date]],"mmm")</f>
        <v>Dec</v>
      </c>
      <c r="J821">
        <f>WEEKNUM(Table7[[#This Row],[Date]])</f>
        <v>52</v>
      </c>
    </row>
    <row r="822" spans="1:10" x14ac:dyDescent="0.25">
      <c r="A822" s="8">
        <v>45286</v>
      </c>
      <c r="B822" s="9" t="s">
        <v>74</v>
      </c>
      <c r="C822" s="10" t="s">
        <v>115</v>
      </c>
      <c r="D822" s="12">
        <v>1217.1600000000001</v>
      </c>
      <c r="E822" s="4">
        <v>14</v>
      </c>
      <c r="F822" s="12">
        <f>Table7[[#This Row],[Unit Price (₹)]]*Table7[[#This Row],[Quantity]]</f>
        <v>17040.240000000002</v>
      </c>
      <c r="G822" t="str">
        <f>VLOOKUP(Table7[[#This Row],[Customer Name]],Table6[#All],2,0)</f>
        <v>Andhra Pradesh</v>
      </c>
      <c r="H822" t="str">
        <f>VLOOKUP(Table7[[#This Row],[Customer Name]],Table6[#All],3,0)</f>
        <v>South</v>
      </c>
      <c r="I822" t="str">
        <f>TEXT(Table7[[#This Row],[Date]],"mmm")</f>
        <v>Dec</v>
      </c>
      <c r="J822">
        <f>WEEKNUM(Table7[[#This Row],[Date]])</f>
        <v>52</v>
      </c>
    </row>
    <row r="823" spans="1:10" x14ac:dyDescent="0.25">
      <c r="A823" s="8">
        <v>45287</v>
      </c>
      <c r="B823" s="9" t="s">
        <v>52</v>
      </c>
      <c r="C823" s="10" t="s">
        <v>4</v>
      </c>
      <c r="D823" s="12">
        <v>11499</v>
      </c>
      <c r="E823" s="4">
        <v>26</v>
      </c>
      <c r="F823" s="12">
        <f>Table7[[#This Row],[Unit Price (₹)]]*Table7[[#This Row],[Quantity]]</f>
        <v>298974</v>
      </c>
      <c r="G823" t="str">
        <f>VLOOKUP(Table7[[#This Row],[Customer Name]],Table6[#All],2,0)</f>
        <v>Gujarat</v>
      </c>
      <c r="H823" t="str">
        <f>VLOOKUP(Table7[[#This Row],[Customer Name]],Table6[#All],3,0)</f>
        <v>West</v>
      </c>
      <c r="I823" t="str">
        <f>TEXT(Table7[[#This Row],[Date]],"mmm")</f>
        <v>Dec</v>
      </c>
      <c r="J823">
        <f>WEEKNUM(Table7[[#This Row],[Date]])</f>
        <v>52</v>
      </c>
    </row>
    <row r="824" spans="1:10" x14ac:dyDescent="0.25">
      <c r="A824" s="8">
        <v>45287</v>
      </c>
      <c r="B824" s="9" t="s">
        <v>86</v>
      </c>
      <c r="C824" s="10" t="s">
        <v>95</v>
      </c>
      <c r="D824" s="12">
        <v>1285.5999999999999</v>
      </c>
      <c r="E824" s="4">
        <v>14</v>
      </c>
      <c r="F824" s="12">
        <f>Table7[[#This Row],[Unit Price (₹)]]*Table7[[#This Row],[Quantity]]</f>
        <v>17998.399999999998</v>
      </c>
      <c r="G824" t="str">
        <f>VLOOKUP(Table7[[#This Row],[Customer Name]],Table6[#All],2,0)</f>
        <v>Karnataka</v>
      </c>
      <c r="H824" t="str">
        <f>VLOOKUP(Table7[[#This Row],[Customer Name]],Table6[#All],3,0)</f>
        <v>South</v>
      </c>
      <c r="I824" t="str">
        <f>TEXT(Table7[[#This Row],[Date]],"mmm")</f>
        <v>Dec</v>
      </c>
      <c r="J824">
        <f>WEEKNUM(Table7[[#This Row],[Date]])</f>
        <v>52</v>
      </c>
    </row>
    <row r="825" spans="1:10" x14ac:dyDescent="0.25">
      <c r="A825" s="8">
        <v>45288</v>
      </c>
      <c r="B825" s="9" t="s">
        <v>58</v>
      </c>
      <c r="C825" s="10" t="s">
        <v>95</v>
      </c>
      <c r="D825" s="12">
        <v>1285.5999999999999</v>
      </c>
      <c r="E825" s="4">
        <v>6</v>
      </c>
      <c r="F825" s="12">
        <f>Table7[[#This Row],[Unit Price (₹)]]*Table7[[#This Row],[Quantity]]</f>
        <v>7713.5999999999995</v>
      </c>
      <c r="G825" t="str">
        <f>VLOOKUP(Table7[[#This Row],[Customer Name]],Table6[#All],2,0)</f>
        <v>Gujarat</v>
      </c>
      <c r="H825" t="str">
        <f>VLOOKUP(Table7[[#This Row],[Customer Name]],Table6[#All],3,0)</f>
        <v>West</v>
      </c>
      <c r="I825" t="str">
        <f>TEXT(Table7[[#This Row],[Date]],"mmm")</f>
        <v>Dec</v>
      </c>
      <c r="J825">
        <f>WEEKNUM(Table7[[#This Row],[Date]])</f>
        <v>52</v>
      </c>
    </row>
    <row r="826" spans="1:10" x14ac:dyDescent="0.25">
      <c r="A826" s="8">
        <v>45289</v>
      </c>
      <c r="B826" s="9" t="s">
        <v>80</v>
      </c>
      <c r="C826" s="10" t="s">
        <v>112</v>
      </c>
      <c r="D826" s="12">
        <v>5985</v>
      </c>
      <c r="E826" s="4">
        <v>26</v>
      </c>
      <c r="F826" s="12">
        <f>Table7[[#This Row],[Unit Price (₹)]]*Table7[[#This Row],[Quantity]]</f>
        <v>155610</v>
      </c>
      <c r="G826" t="str">
        <f>VLOOKUP(Table7[[#This Row],[Customer Name]],Table6[#All],2,0)</f>
        <v>Kerala</v>
      </c>
      <c r="H826" t="str">
        <f>VLOOKUP(Table7[[#This Row],[Customer Name]],Table6[#All],3,0)</f>
        <v>South</v>
      </c>
      <c r="I826" t="str">
        <f>TEXT(Table7[[#This Row],[Date]],"mmm")</f>
        <v>Dec</v>
      </c>
      <c r="J826">
        <f>WEEKNUM(Table7[[#This Row],[Date]])</f>
        <v>52</v>
      </c>
    </row>
    <row r="827" spans="1:10" x14ac:dyDescent="0.25">
      <c r="A827" s="8">
        <v>45289</v>
      </c>
      <c r="B827" s="9" t="s">
        <v>56</v>
      </c>
      <c r="C827" s="10" t="s">
        <v>3</v>
      </c>
      <c r="D827" s="12">
        <v>6623.4</v>
      </c>
      <c r="E827" s="4">
        <v>15</v>
      </c>
      <c r="F827" s="12">
        <f>Table7[[#This Row],[Unit Price (₹)]]*Table7[[#This Row],[Quantity]]</f>
        <v>99351</v>
      </c>
      <c r="G827" t="str">
        <f>VLOOKUP(Table7[[#This Row],[Customer Name]],Table6[#All],2,0)</f>
        <v>Gujarat</v>
      </c>
      <c r="H827" t="str">
        <f>VLOOKUP(Table7[[#This Row],[Customer Name]],Table6[#All],3,0)</f>
        <v>West</v>
      </c>
      <c r="I827" t="str">
        <f>TEXT(Table7[[#This Row],[Date]],"mmm")</f>
        <v>Dec</v>
      </c>
      <c r="J827">
        <f>WEEKNUM(Table7[[#This Row],[Date]])</f>
        <v>52</v>
      </c>
    </row>
    <row r="828" spans="1:10" x14ac:dyDescent="0.25">
      <c r="A828" s="8">
        <v>45289</v>
      </c>
      <c r="B828" s="9" t="s">
        <v>66</v>
      </c>
      <c r="C828" s="10" t="s">
        <v>106</v>
      </c>
      <c r="D828" s="12">
        <v>1134</v>
      </c>
      <c r="E828" s="4">
        <v>1</v>
      </c>
      <c r="F828" s="12">
        <f>Table7[[#This Row],[Unit Price (₹)]]*Table7[[#This Row],[Quantity]]</f>
        <v>1134</v>
      </c>
      <c r="G828" t="str">
        <f>VLOOKUP(Table7[[#This Row],[Customer Name]],Table6[#All],2,0)</f>
        <v>Tamil Nadu</v>
      </c>
      <c r="H828" t="str">
        <f>VLOOKUP(Table7[[#This Row],[Customer Name]],Table6[#All],3,0)</f>
        <v>South</v>
      </c>
      <c r="I828" t="str">
        <f>TEXT(Table7[[#This Row],[Date]],"mmm")</f>
        <v>Dec</v>
      </c>
      <c r="J828">
        <f>WEEKNUM(Table7[[#This Row],[Date]])</f>
        <v>52</v>
      </c>
    </row>
    <row r="829" spans="1:10" x14ac:dyDescent="0.25">
      <c r="A829" s="8">
        <v>45290</v>
      </c>
      <c r="B829" s="9" t="s">
        <v>56</v>
      </c>
      <c r="C829" s="10" t="s">
        <v>4</v>
      </c>
      <c r="D829" s="12">
        <v>11499</v>
      </c>
      <c r="E829" s="4">
        <v>35</v>
      </c>
      <c r="F829" s="12">
        <f>Table7[[#This Row],[Unit Price (₹)]]*Table7[[#This Row],[Quantity]]</f>
        <v>402465</v>
      </c>
      <c r="G829" t="str">
        <f>VLOOKUP(Table7[[#This Row],[Customer Name]],Table6[#All],2,0)</f>
        <v>Gujarat</v>
      </c>
      <c r="H829" t="str">
        <f>VLOOKUP(Table7[[#This Row],[Customer Name]],Table6[#All],3,0)</f>
        <v>West</v>
      </c>
      <c r="I829" t="str">
        <f>TEXT(Table7[[#This Row],[Date]],"mmm")</f>
        <v>Dec</v>
      </c>
      <c r="J829">
        <f>WEEKNUM(Table7[[#This Row],[Date]])</f>
        <v>52</v>
      </c>
    </row>
    <row r="830" spans="1:10" x14ac:dyDescent="0.25">
      <c r="A830" s="8">
        <v>45290</v>
      </c>
      <c r="B830" s="9" t="s">
        <v>68</v>
      </c>
      <c r="C830" s="10" t="s">
        <v>111</v>
      </c>
      <c r="D830" s="12">
        <v>2602.39</v>
      </c>
      <c r="E830" s="4">
        <v>31</v>
      </c>
      <c r="F830" s="12">
        <f>Table7[[#This Row],[Unit Price (₹)]]*Table7[[#This Row],[Quantity]]</f>
        <v>80674.09</v>
      </c>
      <c r="G830" t="str">
        <f>VLOOKUP(Table7[[#This Row],[Customer Name]],Table6[#All],2,0)</f>
        <v>Andhra Pradesh</v>
      </c>
      <c r="H830" t="str">
        <f>VLOOKUP(Table7[[#This Row],[Customer Name]],Table6[#All],3,0)</f>
        <v>South</v>
      </c>
      <c r="I830" t="str">
        <f>TEXT(Table7[[#This Row],[Date]],"mmm")</f>
        <v>Dec</v>
      </c>
      <c r="J830">
        <f>WEEKNUM(Table7[[#This Row],[Date]])</f>
        <v>52</v>
      </c>
    </row>
    <row r="831" spans="1:10" x14ac:dyDescent="0.25">
      <c r="A831" s="8">
        <v>45290</v>
      </c>
      <c r="B831" s="9" t="s">
        <v>25</v>
      </c>
      <c r="C831" s="10" t="s">
        <v>115</v>
      </c>
      <c r="D831" s="12">
        <v>1217.1600000000001</v>
      </c>
      <c r="E831" s="4">
        <v>14</v>
      </c>
      <c r="F831" s="12">
        <f>Table7[[#This Row],[Unit Price (₹)]]*Table7[[#This Row],[Quantity]]</f>
        <v>17040.240000000002</v>
      </c>
      <c r="G831" t="str">
        <f>VLOOKUP(Table7[[#This Row],[Customer Name]],Table6[#All],2,0)</f>
        <v>Karnataka</v>
      </c>
      <c r="H831" t="str">
        <f>VLOOKUP(Table7[[#This Row],[Customer Name]],Table6[#All],3,0)</f>
        <v>West</v>
      </c>
      <c r="I831" t="str">
        <f>TEXT(Table7[[#This Row],[Date]],"mmm")</f>
        <v>Dec</v>
      </c>
      <c r="J831">
        <f>WEEKNUM(Table7[[#This Row],[Date]])</f>
        <v>52</v>
      </c>
    </row>
    <row r="832" spans="1:10" x14ac:dyDescent="0.25">
      <c r="A832" s="8">
        <v>45291</v>
      </c>
      <c r="B832" s="9" t="s">
        <v>62</v>
      </c>
      <c r="C832" s="10" t="s">
        <v>104</v>
      </c>
      <c r="D832" s="12">
        <v>3388</v>
      </c>
      <c r="E832" s="4">
        <v>6</v>
      </c>
      <c r="F832" s="12">
        <f>Table7[[#This Row],[Unit Price (₹)]]*Table7[[#This Row],[Quantity]]</f>
        <v>20328</v>
      </c>
      <c r="G832" t="str">
        <f>VLOOKUP(Table7[[#This Row],[Customer Name]],Table6[#All],2,0)</f>
        <v>Tamil Nadu</v>
      </c>
      <c r="H832" t="str">
        <f>VLOOKUP(Table7[[#This Row],[Customer Name]],Table6[#All],3,0)</f>
        <v>South</v>
      </c>
      <c r="I832" t="str">
        <f>TEXT(Table7[[#This Row],[Date]],"mmm")</f>
        <v>Dec</v>
      </c>
      <c r="J832">
        <f>WEEKNUM(Table7[[#This Row],[Date]])</f>
        <v>53</v>
      </c>
    </row>
    <row r="833" spans="1:10" x14ac:dyDescent="0.25">
      <c r="A833" s="8">
        <v>45291</v>
      </c>
      <c r="B833" s="9" t="s">
        <v>60</v>
      </c>
      <c r="C833" s="10" t="s">
        <v>90</v>
      </c>
      <c r="D833" s="12">
        <v>837.9</v>
      </c>
      <c r="E833" s="4">
        <v>12</v>
      </c>
      <c r="F833" s="12">
        <f>Table7[[#This Row],[Unit Price (₹)]]*Table7[[#This Row],[Quantity]]</f>
        <v>10054.799999999999</v>
      </c>
      <c r="G833" t="str">
        <f>VLOOKUP(Table7[[#This Row],[Customer Name]],Table6[#All],2,0)</f>
        <v>Karnataka</v>
      </c>
      <c r="H833" t="str">
        <f>VLOOKUP(Table7[[#This Row],[Customer Name]],Table6[#All],3,0)</f>
        <v>West</v>
      </c>
      <c r="I833" t="str">
        <f>TEXT(Table7[[#This Row],[Date]],"mmm")</f>
        <v>Dec</v>
      </c>
      <c r="J833">
        <f>WEEKNUM(Table7[[#This Row],[Date]])</f>
        <v>53</v>
      </c>
    </row>
  </sheetData>
  <dataValidations count="1">
    <dataValidation type="whole" allowBlank="1" showInputMessage="1" showErrorMessage="1" sqref="E2:E833" xr:uid="{584662D1-0DFC-4011-AADA-41DD392952EB}">
      <formula1>1</formula1>
      <formula2>1000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C81E-7624-47F9-A1F9-A4F6D4BF3A08}">
  <dimension ref="A1:F13"/>
  <sheetViews>
    <sheetView workbookViewId="0">
      <selection activeCell="C5" sqref="C5"/>
    </sheetView>
  </sheetViews>
  <sheetFormatPr defaultRowHeight="15" x14ac:dyDescent="0.25"/>
  <cols>
    <col min="1" max="1" width="9" bestFit="1" customWidth="1"/>
    <col min="2" max="2" width="14.42578125" bestFit="1" customWidth="1"/>
    <col min="3" max="6" width="12.85546875" style="12" bestFit="1" customWidth="1"/>
  </cols>
  <sheetData>
    <row r="1" spans="1:6" x14ac:dyDescent="0.25">
      <c r="A1" t="s">
        <v>27</v>
      </c>
      <c r="B1" t="s">
        <v>26</v>
      </c>
      <c r="C1" s="12" t="s">
        <v>41</v>
      </c>
      <c r="D1" s="12" t="s">
        <v>43</v>
      </c>
      <c r="E1" s="12" t="s">
        <v>45</v>
      </c>
      <c r="F1" s="12" t="s">
        <v>46</v>
      </c>
    </row>
    <row r="2" spans="1:6" x14ac:dyDescent="0.25">
      <c r="A2" s="6">
        <v>1</v>
      </c>
      <c r="B2" s="7" t="s">
        <v>10</v>
      </c>
      <c r="C2" s="13">
        <v>4000000</v>
      </c>
      <c r="D2" s="13">
        <f>VLOOKUP(Table4[[#This Row],[Month Name]],Analysis!C:D,2,0)</f>
        <v>4146895.65</v>
      </c>
      <c r="E2" s="13" t="e">
        <f>IF(Table4[[#This Row],[Actual]]&lt;Table4[[#This Row],[Target]],Table4[[#This Row],[Actual]],NA())</f>
        <v>#N/A</v>
      </c>
      <c r="F2" s="13">
        <f>IF(Table4[[#This Row],[Actual]]&gt;Table4[[#This Row],[Target]],Table4[[#This Row],[Actual]],NA())</f>
        <v>4146895.65</v>
      </c>
    </row>
    <row r="3" spans="1:6" x14ac:dyDescent="0.25">
      <c r="A3" s="6">
        <v>2</v>
      </c>
      <c r="B3" s="7" t="s">
        <v>11</v>
      </c>
      <c r="C3" s="13">
        <v>4000000</v>
      </c>
      <c r="D3" s="13">
        <f>VLOOKUP(Table4[[#This Row],[Month Name]],Analysis!C:D,2,0)</f>
        <v>4111319.9199999995</v>
      </c>
      <c r="E3" s="13" t="e">
        <f>IF(Table4[[#This Row],[Actual]]&lt;Table4[[#This Row],[Target]],Table4[[#This Row],[Actual]],NA())</f>
        <v>#N/A</v>
      </c>
      <c r="F3" s="13">
        <f>IF(Table4[[#This Row],[Actual]]&gt;Table4[[#This Row],[Target]],Table4[[#This Row],[Actual]],NA())</f>
        <v>4111319.9199999995</v>
      </c>
    </row>
    <row r="4" spans="1:6" x14ac:dyDescent="0.25">
      <c r="A4" s="6">
        <v>3</v>
      </c>
      <c r="B4" s="7" t="s">
        <v>12</v>
      </c>
      <c r="C4" s="13">
        <v>3500000</v>
      </c>
      <c r="D4" s="13">
        <f>VLOOKUP(Table4[[#This Row],[Month Name]],Analysis!C:D,2,0)</f>
        <v>4087729.1599999997</v>
      </c>
      <c r="E4" s="13" t="e">
        <f>IF(Table4[[#This Row],[Actual]]&lt;Table4[[#This Row],[Target]],Table4[[#This Row],[Actual]],NA())</f>
        <v>#N/A</v>
      </c>
      <c r="F4" s="13">
        <f>IF(Table4[[#This Row],[Actual]]&gt;Table4[[#This Row],[Target]],Table4[[#This Row],[Actual]],NA())</f>
        <v>4087729.1599999997</v>
      </c>
    </row>
    <row r="5" spans="1:6" x14ac:dyDescent="0.25">
      <c r="A5" s="6">
        <v>4</v>
      </c>
      <c r="B5" s="7" t="s">
        <v>13</v>
      </c>
      <c r="C5" s="13">
        <v>3500000</v>
      </c>
      <c r="D5" s="13">
        <f>VLOOKUP(Table4[[#This Row],[Month Name]],Analysis!C:D,2,0)</f>
        <v>3115755.7499999995</v>
      </c>
      <c r="E5" s="13">
        <f>IF(Table4[[#This Row],[Actual]]&lt;Table4[[#This Row],[Target]],Table4[[#This Row],[Actual]],NA())</f>
        <v>3115755.7499999995</v>
      </c>
      <c r="F5" s="13" t="e">
        <f>IF(Table4[[#This Row],[Actual]]&gt;Table4[[#This Row],[Target]],Table4[[#This Row],[Actual]],NA())</f>
        <v>#N/A</v>
      </c>
    </row>
    <row r="6" spans="1:6" x14ac:dyDescent="0.25">
      <c r="A6" s="6">
        <v>5</v>
      </c>
      <c r="B6" s="7" t="s">
        <v>14</v>
      </c>
      <c r="C6" s="13">
        <v>4000000</v>
      </c>
      <c r="D6" s="13">
        <f>VLOOKUP(Table4[[#This Row],[Month Name]],Analysis!C:D,2,0)</f>
        <v>2976195.98</v>
      </c>
      <c r="E6" s="13">
        <f>IF(Table4[[#This Row],[Actual]]&lt;Table4[[#This Row],[Target]],Table4[[#This Row],[Actual]],NA())</f>
        <v>2976195.98</v>
      </c>
      <c r="F6" s="13" t="e">
        <f>IF(Table4[[#This Row],[Actual]]&gt;Table4[[#This Row],[Target]],Table4[[#This Row],[Actual]],NA())</f>
        <v>#N/A</v>
      </c>
    </row>
    <row r="7" spans="1:6" x14ac:dyDescent="0.25">
      <c r="A7" s="6">
        <v>6</v>
      </c>
      <c r="B7" s="7" t="s">
        <v>15</v>
      </c>
      <c r="C7" s="13">
        <v>4000000</v>
      </c>
      <c r="D7" s="13">
        <f>VLOOKUP(Table4[[#This Row],[Month Name]],Analysis!C:D,2,0)</f>
        <v>4254916.5499999989</v>
      </c>
      <c r="E7" s="13" t="e">
        <f>IF(Table4[[#This Row],[Actual]]&lt;Table4[[#This Row],[Target]],Table4[[#This Row],[Actual]],NA())</f>
        <v>#N/A</v>
      </c>
      <c r="F7" s="13">
        <f>IF(Table4[[#This Row],[Actual]]&gt;Table4[[#This Row],[Target]],Table4[[#This Row],[Actual]],NA())</f>
        <v>4254916.5499999989</v>
      </c>
    </row>
    <row r="8" spans="1:6" x14ac:dyDescent="0.25">
      <c r="A8" s="6">
        <v>7</v>
      </c>
      <c r="B8" s="7" t="s">
        <v>16</v>
      </c>
      <c r="C8" s="13">
        <v>4000000</v>
      </c>
      <c r="D8" s="13">
        <f>VLOOKUP(Table4[[#This Row],[Month Name]],Analysis!C:D,2,0)</f>
        <v>2646154.3800000004</v>
      </c>
      <c r="E8" s="13">
        <f>IF(Table4[[#This Row],[Actual]]&lt;Table4[[#This Row],[Target]],Table4[[#This Row],[Actual]],NA())</f>
        <v>2646154.3800000004</v>
      </c>
      <c r="F8" s="13" t="e">
        <f>IF(Table4[[#This Row],[Actual]]&gt;Table4[[#This Row],[Target]],Table4[[#This Row],[Actual]],NA())</f>
        <v>#N/A</v>
      </c>
    </row>
    <row r="9" spans="1:6" x14ac:dyDescent="0.25">
      <c r="A9" s="6">
        <v>8</v>
      </c>
      <c r="B9" s="7" t="s">
        <v>17</v>
      </c>
      <c r="C9" s="13">
        <v>4000000</v>
      </c>
      <c r="D9" s="13">
        <f>VLOOKUP(Table4[[#This Row],[Month Name]],Analysis!C:D,2,0)</f>
        <v>3835585.43</v>
      </c>
      <c r="E9" s="13">
        <f>IF(Table4[[#This Row],[Actual]]&lt;Table4[[#This Row],[Target]],Table4[[#This Row],[Actual]],NA())</f>
        <v>3835585.43</v>
      </c>
      <c r="F9" s="13" t="e">
        <f>IF(Table4[[#This Row],[Actual]]&gt;Table4[[#This Row],[Target]],Table4[[#This Row],[Actual]],NA())</f>
        <v>#N/A</v>
      </c>
    </row>
    <row r="10" spans="1:6" x14ac:dyDescent="0.25">
      <c r="A10" s="6">
        <v>9</v>
      </c>
      <c r="B10" s="7" t="s">
        <v>18</v>
      </c>
      <c r="C10" s="13">
        <v>4000000</v>
      </c>
      <c r="D10" s="13">
        <f>VLOOKUP(Table4[[#This Row],[Month Name]],Analysis!C:D,2,0)</f>
        <v>4592669.7399999993</v>
      </c>
      <c r="E10" s="13" t="e">
        <f>IF(Table4[[#This Row],[Actual]]&lt;Table4[[#This Row],[Target]],Table4[[#This Row],[Actual]],NA())</f>
        <v>#N/A</v>
      </c>
      <c r="F10" s="13">
        <f>IF(Table4[[#This Row],[Actual]]&gt;Table4[[#This Row],[Target]],Table4[[#This Row],[Actual]],NA())</f>
        <v>4592669.7399999993</v>
      </c>
    </row>
    <row r="11" spans="1:6" x14ac:dyDescent="0.25">
      <c r="A11" s="6">
        <v>10</v>
      </c>
      <c r="B11" s="7" t="s">
        <v>19</v>
      </c>
      <c r="C11" s="13">
        <v>4000000</v>
      </c>
      <c r="D11" s="13">
        <f>VLOOKUP(Table4[[#This Row],[Month Name]],Analysis!C:D,2,0)</f>
        <v>2677326.1799999997</v>
      </c>
      <c r="E11" s="13">
        <f>IF(Table4[[#This Row],[Actual]]&lt;Table4[[#This Row],[Target]],Table4[[#This Row],[Actual]],NA())</f>
        <v>2677326.1799999997</v>
      </c>
      <c r="F11" s="13" t="e">
        <f>IF(Table4[[#This Row],[Actual]]&gt;Table4[[#This Row],[Target]],Table4[[#This Row],[Actual]],NA())</f>
        <v>#N/A</v>
      </c>
    </row>
    <row r="12" spans="1:6" x14ac:dyDescent="0.25">
      <c r="A12" s="6">
        <v>11</v>
      </c>
      <c r="B12" s="7" t="s">
        <v>20</v>
      </c>
      <c r="C12" s="13">
        <v>4000000</v>
      </c>
      <c r="D12" s="13">
        <f>VLOOKUP(Table4[[#This Row],[Month Name]],Analysis!C:D,2,0)</f>
        <v>4467468.5299999993</v>
      </c>
      <c r="E12" s="13" t="e">
        <f>IF(Table4[[#This Row],[Actual]]&lt;Table4[[#This Row],[Target]],Table4[[#This Row],[Actual]],NA())</f>
        <v>#N/A</v>
      </c>
      <c r="F12" s="13">
        <f>IF(Table4[[#This Row],[Actual]]&gt;Table4[[#This Row],[Target]],Table4[[#This Row],[Actual]],NA())</f>
        <v>4467468.5299999993</v>
      </c>
    </row>
    <row r="13" spans="1:6" x14ac:dyDescent="0.25">
      <c r="A13" s="6">
        <v>12</v>
      </c>
      <c r="B13" s="7" t="s">
        <v>21</v>
      </c>
      <c r="C13" s="13">
        <v>4000000</v>
      </c>
      <c r="D13" s="13">
        <f>VLOOKUP(Table4[[#This Row],[Month Name]],Analysis!C:D,2,0)</f>
        <v>4737981.2200000007</v>
      </c>
      <c r="E13" s="13" t="e">
        <f>IF(Table4[[#This Row],[Actual]]&lt;Table4[[#This Row],[Target]],Table4[[#This Row],[Actual]],NA())</f>
        <v>#N/A</v>
      </c>
      <c r="F13" s="13">
        <f>IF(Table4[[#This Row],[Actual]]&gt;Table4[[#This Row],[Target]],Table4[[#This Row],[Actual]],NA())</f>
        <v>4737981.2200000007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EFEF-6D2E-4B6F-802A-426043C2F69F}">
  <dimension ref="A1:C41"/>
  <sheetViews>
    <sheetView workbookViewId="0">
      <selection activeCell="B16" sqref="B16"/>
    </sheetView>
  </sheetViews>
  <sheetFormatPr defaultRowHeight="15" x14ac:dyDescent="0.25"/>
  <cols>
    <col min="1" max="1" width="16.85546875" bestFit="1" customWidth="1"/>
    <col min="2" max="2" width="14.5703125" bestFit="1" customWidth="1"/>
    <col min="3" max="3" width="9.7109375" bestFit="1" customWidth="1"/>
  </cols>
  <sheetData>
    <row r="1" spans="1:3" x14ac:dyDescent="0.25">
      <c r="A1" t="s">
        <v>24</v>
      </c>
      <c r="B1" t="s">
        <v>42</v>
      </c>
      <c r="C1" t="s">
        <v>28</v>
      </c>
    </row>
    <row r="2" spans="1:3" x14ac:dyDescent="0.25">
      <c r="A2" s="3" t="s">
        <v>65</v>
      </c>
      <c r="B2" s="4" t="s">
        <v>31</v>
      </c>
      <c r="C2" s="5" t="s">
        <v>30</v>
      </c>
    </row>
    <row r="3" spans="1:3" x14ac:dyDescent="0.25">
      <c r="A3" s="3" t="s">
        <v>80</v>
      </c>
      <c r="B3" s="4" t="s">
        <v>35</v>
      </c>
      <c r="C3" s="5" t="s">
        <v>30</v>
      </c>
    </row>
    <row r="4" spans="1:3" x14ac:dyDescent="0.25">
      <c r="A4" s="3" t="s">
        <v>55</v>
      </c>
      <c r="B4" s="4" t="s">
        <v>124</v>
      </c>
      <c r="C4" s="5" t="s">
        <v>121</v>
      </c>
    </row>
    <row r="5" spans="1:3" x14ac:dyDescent="0.25">
      <c r="A5" s="3" t="s">
        <v>79</v>
      </c>
      <c r="B5" s="4" t="s">
        <v>35</v>
      </c>
      <c r="C5" s="5" t="s">
        <v>30</v>
      </c>
    </row>
    <row r="6" spans="1:3" x14ac:dyDescent="0.25">
      <c r="A6" s="3" t="s">
        <v>53</v>
      </c>
      <c r="B6" s="4" t="s">
        <v>122</v>
      </c>
      <c r="C6" s="5" t="s">
        <v>121</v>
      </c>
    </row>
    <row r="7" spans="1:3" x14ac:dyDescent="0.25">
      <c r="A7" s="3" t="s">
        <v>64</v>
      </c>
      <c r="B7" s="4" t="s">
        <v>31</v>
      </c>
      <c r="C7" s="5" t="s">
        <v>30</v>
      </c>
    </row>
    <row r="8" spans="1:3" x14ac:dyDescent="0.25">
      <c r="A8" s="3" t="s">
        <v>84</v>
      </c>
      <c r="B8" s="4" t="s">
        <v>123</v>
      </c>
      <c r="C8" s="5" t="s">
        <v>30</v>
      </c>
    </row>
    <row r="9" spans="1:3" x14ac:dyDescent="0.25">
      <c r="A9" s="3" t="s">
        <v>72</v>
      </c>
      <c r="B9" s="4" t="s">
        <v>32</v>
      </c>
      <c r="C9" s="5" t="s">
        <v>30</v>
      </c>
    </row>
    <row r="10" spans="1:3" x14ac:dyDescent="0.25">
      <c r="A10" s="3" t="s">
        <v>61</v>
      </c>
      <c r="B10" s="4" t="s">
        <v>32</v>
      </c>
      <c r="C10" s="5" t="s">
        <v>30</v>
      </c>
    </row>
    <row r="11" spans="1:3" x14ac:dyDescent="0.25">
      <c r="A11" s="3" t="s">
        <v>83</v>
      </c>
      <c r="B11" s="4" t="s">
        <v>124</v>
      </c>
      <c r="C11" s="5" t="s">
        <v>121</v>
      </c>
    </row>
    <row r="12" spans="1:3" x14ac:dyDescent="0.25">
      <c r="A12" s="3" t="s">
        <v>69</v>
      </c>
      <c r="B12" s="4" t="s">
        <v>35</v>
      </c>
      <c r="C12" s="5" t="s">
        <v>30</v>
      </c>
    </row>
    <row r="13" spans="1:3" x14ac:dyDescent="0.25">
      <c r="A13" s="3" t="s">
        <v>22</v>
      </c>
      <c r="B13" s="4" t="s">
        <v>34</v>
      </c>
      <c r="C13" s="5" t="s">
        <v>29</v>
      </c>
    </row>
    <row r="14" spans="1:3" x14ac:dyDescent="0.25">
      <c r="A14" s="3" t="s">
        <v>85</v>
      </c>
      <c r="B14" s="4" t="s">
        <v>33</v>
      </c>
      <c r="C14" s="5" t="s">
        <v>30</v>
      </c>
    </row>
    <row r="15" spans="1:3" x14ac:dyDescent="0.25">
      <c r="A15" s="3" t="s">
        <v>71</v>
      </c>
      <c r="B15" s="4" t="s">
        <v>34</v>
      </c>
      <c r="C15" s="5" t="s">
        <v>29</v>
      </c>
    </row>
    <row r="16" spans="1:3" x14ac:dyDescent="0.25">
      <c r="A16" s="3" t="s">
        <v>76</v>
      </c>
      <c r="B16" s="4" t="s">
        <v>33</v>
      </c>
      <c r="C16" s="5" t="s">
        <v>30</v>
      </c>
    </row>
    <row r="17" spans="1:3" x14ac:dyDescent="0.25">
      <c r="A17" s="3" t="s">
        <v>23</v>
      </c>
      <c r="B17" s="4" t="s">
        <v>32</v>
      </c>
      <c r="C17" s="5" t="s">
        <v>30</v>
      </c>
    </row>
    <row r="18" spans="1:3" x14ac:dyDescent="0.25">
      <c r="A18" s="3" t="s">
        <v>70</v>
      </c>
      <c r="B18" s="4" t="s">
        <v>35</v>
      </c>
      <c r="C18" s="5" t="s">
        <v>30</v>
      </c>
    </row>
    <row r="19" spans="1:3" x14ac:dyDescent="0.25">
      <c r="A19" s="3" t="s">
        <v>60</v>
      </c>
      <c r="B19" s="4" t="s">
        <v>33</v>
      </c>
      <c r="C19" s="5" t="s">
        <v>121</v>
      </c>
    </row>
    <row r="20" spans="1:3" x14ac:dyDescent="0.25">
      <c r="A20" s="3" t="s">
        <v>67</v>
      </c>
      <c r="B20" s="4" t="s">
        <v>34</v>
      </c>
      <c r="C20" s="5" t="s">
        <v>29</v>
      </c>
    </row>
    <row r="21" spans="1:3" x14ac:dyDescent="0.25">
      <c r="A21" s="3" t="s">
        <v>59</v>
      </c>
      <c r="B21" s="4" t="s">
        <v>32</v>
      </c>
      <c r="C21" s="5" t="s">
        <v>30</v>
      </c>
    </row>
    <row r="22" spans="1:3" x14ac:dyDescent="0.25">
      <c r="A22" s="3" t="s">
        <v>68</v>
      </c>
      <c r="B22" s="4" t="s">
        <v>123</v>
      </c>
      <c r="C22" s="5" t="s">
        <v>30</v>
      </c>
    </row>
    <row r="23" spans="1:3" x14ac:dyDescent="0.25">
      <c r="A23" s="3" t="s">
        <v>78</v>
      </c>
      <c r="B23" s="4" t="s">
        <v>34</v>
      </c>
      <c r="C23" s="5" t="s">
        <v>29</v>
      </c>
    </row>
    <row r="24" spans="1:3" x14ac:dyDescent="0.25">
      <c r="A24" s="3" t="s">
        <v>81</v>
      </c>
      <c r="B24" s="4" t="s">
        <v>33</v>
      </c>
      <c r="C24" s="5" t="s">
        <v>121</v>
      </c>
    </row>
    <row r="25" spans="1:3" x14ac:dyDescent="0.25">
      <c r="A25" s="3" t="s">
        <v>73</v>
      </c>
      <c r="B25" s="4" t="s">
        <v>124</v>
      </c>
      <c r="C25" s="5" t="s">
        <v>121</v>
      </c>
    </row>
    <row r="26" spans="1:3" x14ac:dyDescent="0.25">
      <c r="A26" s="3" t="s">
        <v>74</v>
      </c>
      <c r="B26" s="4" t="s">
        <v>123</v>
      </c>
      <c r="C26" s="5" t="s">
        <v>30</v>
      </c>
    </row>
    <row r="27" spans="1:3" x14ac:dyDescent="0.25">
      <c r="A27" s="3" t="s">
        <v>63</v>
      </c>
      <c r="B27" s="4" t="s">
        <v>122</v>
      </c>
      <c r="C27" s="5" t="s">
        <v>121</v>
      </c>
    </row>
    <row r="28" spans="1:3" x14ac:dyDescent="0.25">
      <c r="A28" s="3" t="s">
        <v>75</v>
      </c>
      <c r="B28" s="4" t="s">
        <v>124</v>
      </c>
      <c r="C28" s="5" t="s">
        <v>121</v>
      </c>
    </row>
    <row r="29" spans="1:3" x14ac:dyDescent="0.25">
      <c r="A29" s="3" t="s">
        <v>82</v>
      </c>
      <c r="B29" s="4" t="s">
        <v>33</v>
      </c>
      <c r="C29" s="5" t="s">
        <v>30</v>
      </c>
    </row>
    <row r="30" spans="1:3" x14ac:dyDescent="0.25">
      <c r="A30" s="3" t="s">
        <v>50</v>
      </c>
      <c r="B30" s="4" t="s">
        <v>124</v>
      </c>
      <c r="C30" s="5" t="s">
        <v>121</v>
      </c>
    </row>
    <row r="31" spans="1:3" x14ac:dyDescent="0.25">
      <c r="A31" s="3" t="s">
        <v>77</v>
      </c>
      <c r="B31" s="4" t="s">
        <v>35</v>
      </c>
      <c r="C31" s="5" t="s">
        <v>30</v>
      </c>
    </row>
    <row r="32" spans="1:3" x14ac:dyDescent="0.25">
      <c r="A32" s="3" t="s">
        <v>56</v>
      </c>
      <c r="B32" s="4" t="s">
        <v>122</v>
      </c>
      <c r="C32" s="5" t="s">
        <v>121</v>
      </c>
    </row>
    <row r="33" spans="1:3" x14ac:dyDescent="0.25">
      <c r="A33" s="3" t="s">
        <v>62</v>
      </c>
      <c r="B33" s="4" t="s">
        <v>31</v>
      </c>
      <c r="C33" s="5" t="s">
        <v>30</v>
      </c>
    </row>
    <row r="34" spans="1:3" x14ac:dyDescent="0.25">
      <c r="A34" s="3" t="s">
        <v>25</v>
      </c>
      <c r="B34" s="4" t="s">
        <v>33</v>
      </c>
      <c r="C34" s="5" t="s">
        <v>121</v>
      </c>
    </row>
    <row r="35" spans="1:3" x14ac:dyDescent="0.25">
      <c r="A35" s="3" t="s">
        <v>58</v>
      </c>
      <c r="B35" s="4" t="s">
        <v>122</v>
      </c>
      <c r="C35" s="5" t="s">
        <v>121</v>
      </c>
    </row>
    <row r="36" spans="1:3" x14ac:dyDescent="0.25">
      <c r="A36" s="3" t="s">
        <v>51</v>
      </c>
      <c r="B36" s="4" t="s">
        <v>124</v>
      </c>
      <c r="C36" s="5" t="s">
        <v>121</v>
      </c>
    </row>
    <row r="37" spans="1:3" x14ac:dyDescent="0.25">
      <c r="A37" s="3" t="s">
        <v>66</v>
      </c>
      <c r="B37" s="4" t="s">
        <v>31</v>
      </c>
      <c r="C37" s="5" t="s">
        <v>30</v>
      </c>
    </row>
    <row r="38" spans="1:3" x14ac:dyDescent="0.25">
      <c r="A38" s="3" t="s">
        <v>57</v>
      </c>
      <c r="B38" s="4" t="s">
        <v>33</v>
      </c>
      <c r="C38" s="5" t="s">
        <v>30</v>
      </c>
    </row>
    <row r="39" spans="1:3" x14ac:dyDescent="0.25">
      <c r="A39" s="3" t="s">
        <v>52</v>
      </c>
      <c r="B39" s="4" t="s">
        <v>122</v>
      </c>
      <c r="C39" s="5" t="s">
        <v>121</v>
      </c>
    </row>
    <row r="40" spans="1:3" x14ac:dyDescent="0.25">
      <c r="A40" s="3" t="s">
        <v>54</v>
      </c>
      <c r="B40" s="4" t="s">
        <v>123</v>
      </c>
      <c r="C40" s="5" t="s">
        <v>30</v>
      </c>
    </row>
    <row r="41" spans="1:3" x14ac:dyDescent="0.25">
      <c r="A41" s="3" t="s">
        <v>86</v>
      </c>
      <c r="B41" s="4" t="s">
        <v>33</v>
      </c>
      <c r="C41" s="5" t="s">
        <v>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48AD8-8785-43A1-8869-166A79F029E2}">
  <dimension ref="A1:V54"/>
  <sheetViews>
    <sheetView topLeftCell="C1" workbookViewId="0">
      <selection activeCell="O11" sqref="O11"/>
    </sheetView>
  </sheetViews>
  <sheetFormatPr defaultRowHeight="15" x14ac:dyDescent="0.25"/>
  <cols>
    <col min="1" max="1" width="12.7109375" bestFit="1" customWidth="1"/>
    <col min="3" max="3" width="9.7109375" bestFit="1" customWidth="1"/>
    <col min="4" max="4" width="12.7109375" style="12" bestFit="1" customWidth="1"/>
    <col min="6" max="6" width="8.7109375" bestFit="1" customWidth="1"/>
    <col min="7" max="7" width="12.7109375" style="12" bestFit="1" customWidth="1"/>
    <col min="9" max="9" width="16.85546875" bestFit="1" customWidth="1"/>
    <col min="10" max="10" width="12.7109375" style="12" bestFit="1" customWidth="1"/>
    <col min="12" max="12" width="10.7109375" bestFit="1" customWidth="1"/>
    <col min="13" max="13" width="12.7109375" style="12" bestFit="1" customWidth="1"/>
    <col min="15" max="15" width="9.7109375" bestFit="1" customWidth="1"/>
    <col min="16" max="16" width="12.7109375" style="12" bestFit="1" customWidth="1"/>
    <col min="18" max="18" width="14.5703125" bestFit="1" customWidth="1"/>
    <col min="19" max="19" width="12.7109375" style="12" bestFit="1" customWidth="1"/>
    <col min="21" max="21" width="15.5703125" bestFit="1" customWidth="1"/>
    <col min="22" max="22" width="15.5703125" style="14" bestFit="1" customWidth="1"/>
    <col min="23" max="587" width="15.5703125" bestFit="1" customWidth="1"/>
    <col min="588" max="588" width="10.7109375" bestFit="1" customWidth="1"/>
  </cols>
  <sheetData>
    <row r="1" spans="1:22" x14ac:dyDescent="0.25">
      <c r="A1" t="s">
        <v>44</v>
      </c>
      <c r="C1" s="1" t="s">
        <v>47</v>
      </c>
      <c r="D1" t="s">
        <v>44</v>
      </c>
      <c r="F1" s="1" t="s">
        <v>48</v>
      </c>
      <c r="G1" s="12" t="s">
        <v>44</v>
      </c>
      <c r="I1" s="1" t="s">
        <v>24</v>
      </c>
      <c r="J1" s="12" t="s">
        <v>44</v>
      </c>
      <c r="L1" s="1" t="s">
        <v>38</v>
      </c>
      <c r="M1" s="12" t="s">
        <v>44</v>
      </c>
      <c r="O1" s="1" t="s">
        <v>49</v>
      </c>
      <c r="P1" s="12" t="s">
        <v>44</v>
      </c>
      <c r="R1" s="1" t="s">
        <v>42</v>
      </c>
      <c r="S1" s="12" t="s">
        <v>44</v>
      </c>
    </row>
    <row r="2" spans="1:22" x14ac:dyDescent="0.25">
      <c r="A2" s="15">
        <v>45649998.48999998</v>
      </c>
      <c r="C2" s="2" t="s">
        <v>10</v>
      </c>
      <c r="D2" s="15">
        <v>4146895.65</v>
      </c>
      <c r="F2" s="2">
        <v>1</v>
      </c>
      <c r="G2" s="12">
        <v>791555.5</v>
      </c>
      <c r="I2" s="2" t="s">
        <v>57</v>
      </c>
      <c r="J2" s="12">
        <v>3253008.7</v>
      </c>
      <c r="L2" s="2" t="s">
        <v>4</v>
      </c>
      <c r="M2" s="12">
        <v>4427115</v>
      </c>
      <c r="O2" s="2" t="s">
        <v>29</v>
      </c>
      <c r="P2" s="12">
        <v>6529499.4399999976</v>
      </c>
      <c r="R2" s="2" t="s">
        <v>33</v>
      </c>
      <c r="S2" s="12">
        <v>11090045.960000003</v>
      </c>
      <c r="U2" t="str">
        <f>R2</f>
        <v>Karnataka</v>
      </c>
      <c r="V2" s="14">
        <f>S2</f>
        <v>11090045.960000003</v>
      </c>
    </row>
    <row r="3" spans="1:22" x14ac:dyDescent="0.25">
      <c r="C3" s="2" t="s">
        <v>11</v>
      </c>
      <c r="D3" s="15">
        <v>4111319.9199999995</v>
      </c>
      <c r="F3" s="2">
        <v>2</v>
      </c>
      <c r="G3" s="12">
        <v>915076.24</v>
      </c>
      <c r="I3" s="2" t="s">
        <v>25</v>
      </c>
      <c r="J3" s="12">
        <v>2752419.51</v>
      </c>
      <c r="L3" s="2" t="s">
        <v>7</v>
      </c>
      <c r="M3" s="12">
        <v>4116000</v>
      </c>
      <c r="O3" s="2" t="s">
        <v>30</v>
      </c>
      <c r="P3" s="12">
        <v>25920371.679999974</v>
      </c>
      <c r="R3" s="2" t="s">
        <v>35</v>
      </c>
      <c r="S3" s="12">
        <v>5678728.8900000015</v>
      </c>
      <c r="U3" t="str">
        <f t="shared" ref="U3:U9" si="0">R3</f>
        <v>Kerala</v>
      </c>
      <c r="V3" s="14">
        <f t="shared" ref="V3:V9" si="1">S3</f>
        <v>5678728.8900000015</v>
      </c>
    </row>
    <row r="4" spans="1:22" x14ac:dyDescent="0.25">
      <c r="C4" s="2" t="s">
        <v>12</v>
      </c>
      <c r="D4" s="15">
        <v>4087729.1599999997</v>
      </c>
      <c r="F4" s="2">
        <v>3</v>
      </c>
      <c r="G4" s="12">
        <v>573372.03999999992</v>
      </c>
      <c r="I4" s="2" t="s">
        <v>63</v>
      </c>
      <c r="J4" s="12">
        <v>2057620.97</v>
      </c>
      <c r="L4" s="2" t="s">
        <v>2</v>
      </c>
      <c r="M4" s="12">
        <v>4073869.8000000003</v>
      </c>
      <c r="O4" s="2" t="s">
        <v>121</v>
      </c>
      <c r="P4" s="12">
        <v>13200127.370000003</v>
      </c>
      <c r="R4" s="2" t="s">
        <v>34</v>
      </c>
      <c r="S4" s="12">
        <v>6529499.4399999976</v>
      </c>
      <c r="U4" t="str">
        <f t="shared" si="0"/>
        <v>Madhya Pradesh</v>
      </c>
      <c r="V4" s="14">
        <f t="shared" si="1"/>
        <v>6529499.4399999976</v>
      </c>
    </row>
    <row r="5" spans="1:22" x14ac:dyDescent="0.25">
      <c r="A5" s="12">
        <f>GETPIVOTDATA("Actual",$A$1)</f>
        <v>45649998.48999998</v>
      </c>
      <c r="C5" s="2" t="s">
        <v>13</v>
      </c>
      <c r="D5" s="15">
        <v>3115755.7499999995</v>
      </c>
      <c r="F5" s="2">
        <v>4</v>
      </c>
      <c r="G5" s="12">
        <v>1338483.8300000003</v>
      </c>
      <c r="L5" s="2" t="s">
        <v>8</v>
      </c>
      <c r="M5" s="12">
        <v>3800185.1999999988</v>
      </c>
      <c r="R5" s="2" t="s">
        <v>31</v>
      </c>
      <c r="S5" s="12">
        <v>4076538.5900000022</v>
      </c>
      <c r="U5" t="str">
        <f t="shared" si="0"/>
        <v>Tamil Nadu</v>
      </c>
      <c r="V5" s="14">
        <f t="shared" si="1"/>
        <v>4076538.5900000022</v>
      </c>
    </row>
    <row r="6" spans="1:22" x14ac:dyDescent="0.25">
      <c r="C6" s="2" t="s">
        <v>14</v>
      </c>
      <c r="D6" s="15">
        <v>2976195.98</v>
      </c>
      <c r="F6" s="2">
        <v>5</v>
      </c>
      <c r="G6" s="12">
        <v>1708212.0699999998</v>
      </c>
      <c r="L6" s="2" t="s">
        <v>9</v>
      </c>
      <c r="M6" s="12">
        <v>3034038.0000000005</v>
      </c>
      <c r="R6" s="2" t="s">
        <v>32</v>
      </c>
      <c r="S6" s="12">
        <v>5956032.7600000016</v>
      </c>
      <c r="U6" t="str">
        <f t="shared" si="0"/>
        <v>Telangana</v>
      </c>
      <c r="V6" s="14">
        <f t="shared" si="1"/>
        <v>5956032.7600000016</v>
      </c>
    </row>
    <row r="7" spans="1:22" x14ac:dyDescent="0.25">
      <c r="C7" s="2" t="s">
        <v>15</v>
      </c>
      <c r="D7" s="15">
        <v>4254916.5499999989</v>
      </c>
      <c r="F7" s="2">
        <v>6</v>
      </c>
      <c r="G7" s="12">
        <v>1203342.9800000002</v>
      </c>
      <c r="L7" s="2" t="s">
        <v>1</v>
      </c>
      <c r="M7" s="12">
        <v>3008796</v>
      </c>
      <c r="R7" s="2" t="s">
        <v>122</v>
      </c>
      <c r="S7" s="12">
        <v>4639419.3800000008</v>
      </c>
      <c r="U7" t="str">
        <f t="shared" si="0"/>
        <v>Gujarat</v>
      </c>
      <c r="V7" s="14">
        <f t="shared" si="1"/>
        <v>4639419.3800000008</v>
      </c>
    </row>
    <row r="8" spans="1:22" x14ac:dyDescent="0.25">
      <c r="C8" s="2" t="s">
        <v>16</v>
      </c>
      <c r="D8" s="15">
        <v>2646154.3800000004</v>
      </c>
      <c r="F8" s="2">
        <v>7</v>
      </c>
      <c r="G8" s="12">
        <v>813448.22000000009</v>
      </c>
      <c r="I8" t="str">
        <f>I2</f>
        <v>Customer37</v>
      </c>
      <c r="J8" s="12">
        <f>J2</f>
        <v>3253008.7</v>
      </c>
      <c r="L8" s="2" t="s">
        <v>0</v>
      </c>
      <c r="M8" s="12">
        <v>2515973.5999999996</v>
      </c>
      <c r="R8" s="2" t="s">
        <v>124</v>
      </c>
      <c r="S8" s="12">
        <v>3718738.649999998</v>
      </c>
      <c r="U8" t="str">
        <f t="shared" si="0"/>
        <v>Maharashtra</v>
      </c>
      <c r="V8" s="14">
        <f t="shared" si="1"/>
        <v>3718738.649999998</v>
      </c>
    </row>
    <row r="9" spans="1:22" x14ac:dyDescent="0.25">
      <c r="C9" s="2" t="s">
        <v>17</v>
      </c>
      <c r="D9" s="15">
        <v>3835585.43</v>
      </c>
      <c r="F9" s="2">
        <v>8</v>
      </c>
      <c r="G9" s="12">
        <v>617869.06000000006</v>
      </c>
      <c r="I9" t="str">
        <f t="shared" ref="I9:J9" si="2">I3</f>
        <v>Customer33</v>
      </c>
      <c r="J9" s="12">
        <f t="shared" si="2"/>
        <v>2752419.51</v>
      </c>
      <c r="L9" s="2" t="s">
        <v>6</v>
      </c>
      <c r="M9" s="12">
        <v>1788859.8</v>
      </c>
      <c r="R9" s="2" t="s">
        <v>123</v>
      </c>
      <c r="S9" s="12">
        <v>3960994.8199999994</v>
      </c>
      <c r="U9" t="str">
        <f t="shared" si="0"/>
        <v>Andhra Pradesh</v>
      </c>
      <c r="V9" s="14">
        <f t="shared" si="1"/>
        <v>3960994.8199999994</v>
      </c>
    </row>
    <row r="10" spans="1:22" x14ac:dyDescent="0.25">
      <c r="C10" s="2" t="s">
        <v>18</v>
      </c>
      <c r="D10" s="15">
        <v>4592669.7399999993</v>
      </c>
      <c r="F10" s="2">
        <v>9</v>
      </c>
      <c r="G10" s="12">
        <v>746867.21</v>
      </c>
      <c r="I10" t="str">
        <f t="shared" ref="I10:J10" si="3">I4</f>
        <v>Customer26</v>
      </c>
      <c r="J10" s="12">
        <f t="shared" si="3"/>
        <v>2057620.97</v>
      </c>
      <c r="L10" s="2" t="s">
        <v>5</v>
      </c>
      <c r="M10" s="12">
        <v>1674075.2000000002</v>
      </c>
      <c r="S10"/>
    </row>
    <row r="11" spans="1:22" x14ac:dyDescent="0.25">
      <c r="C11" s="2" t="s">
        <v>19</v>
      </c>
      <c r="D11" s="15">
        <v>2677326.1799999997</v>
      </c>
      <c r="F11" s="2">
        <v>10</v>
      </c>
      <c r="G11" s="12">
        <v>1042780.7400000001</v>
      </c>
      <c r="L11" s="2" t="s">
        <v>3</v>
      </c>
      <c r="M11" s="12">
        <v>1662473.3999999997</v>
      </c>
    </row>
    <row r="12" spans="1:22" x14ac:dyDescent="0.25">
      <c r="C12" s="2" t="s">
        <v>20</v>
      </c>
      <c r="D12" s="15">
        <v>4467468.5299999993</v>
      </c>
      <c r="F12" s="2">
        <v>11</v>
      </c>
      <c r="G12" s="12">
        <v>705793.35000000009</v>
      </c>
    </row>
    <row r="13" spans="1:22" x14ac:dyDescent="0.25">
      <c r="C13" s="2" t="s">
        <v>21</v>
      </c>
      <c r="D13" s="15">
        <v>4737981.2200000007</v>
      </c>
      <c r="F13" s="2">
        <v>12</v>
      </c>
      <c r="G13" s="12">
        <v>1201700.8</v>
      </c>
    </row>
    <row r="14" spans="1:22" x14ac:dyDescent="0.25">
      <c r="F14" s="2">
        <v>13</v>
      </c>
      <c r="G14" s="12">
        <v>717598.69000000006</v>
      </c>
    </row>
    <row r="15" spans="1:22" x14ac:dyDescent="0.25">
      <c r="F15" s="2">
        <v>14</v>
      </c>
      <c r="G15" s="12">
        <v>975310.68</v>
      </c>
    </row>
    <row r="16" spans="1:22" x14ac:dyDescent="0.25">
      <c r="F16" s="2">
        <v>15</v>
      </c>
      <c r="G16" s="12">
        <v>568553.96000000008</v>
      </c>
    </row>
    <row r="17" spans="6:7" x14ac:dyDescent="0.25">
      <c r="F17" s="2">
        <v>16</v>
      </c>
      <c r="G17" s="12">
        <v>470285.80000000005</v>
      </c>
    </row>
    <row r="18" spans="6:7" x14ac:dyDescent="0.25">
      <c r="F18" s="2">
        <v>17</v>
      </c>
      <c r="G18" s="12">
        <v>1040630.2699999999</v>
      </c>
    </row>
    <row r="19" spans="6:7" x14ac:dyDescent="0.25">
      <c r="F19" s="2">
        <v>18</v>
      </c>
      <c r="G19" s="12">
        <v>448454.39999999997</v>
      </c>
    </row>
    <row r="20" spans="6:7" x14ac:dyDescent="0.25">
      <c r="F20" s="2">
        <v>19</v>
      </c>
      <c r="G20" s="12">
        <v>883698.04</v>
      </c>
    </row>
    <row r="21" spans="6:7" x14ac:dyDescent="0.25">
      <c r="F21" s="2">
        <v>20</v>
      </c>
      <c r="G21" s="12">
        <v>519028.2300000001</v>
      </c>
    </row>
    <row r="22" spans="6:7" x14ac:dyDescent="0.25">
      <c r="F22" s="2">
        <v>21</v>
      </c>
      <c r="G22" s="12">
        <v>675625.9</v>
      </c>
    </row>
    <row r="23" spans="6:7" x14ac:dyDescent="0.25">
      <c r="F23" s="2">
        <v>22</v>
      </c>
      <c r="G23" s="12">
        <v>1630856.8499999999</v>
      </c>
    </row>
    <row r="24" spans="6:7" x14ac:dyDescent="0.25">
      <c r="F24" s="2">
        <v>23</v>
      </c>
      <c r="G24" s="12">
        <v>849320.50000000012</v>
      </c>
    </row>
    <row r="25" spans="6:7" x14ac:dyDescent="0.25">
      <c r="F25" s="2">
        <v>24</v>
      </c>
      <c r="G25" s="12">
        <v>1145134.28</v>
      </c>
    </row>
    <row r="26" spans="6:7" x14ac:dyDescent="0.25">
      <c r="F26" s="2">
        <v>25</v>
      </c>
      <c r="G26" s="12">
        <v>856825.17</v>
      </c>
    </row>
    <row r="27" spans="6:7" x14ac:dyDescent="0.25">
      <c r="F27" s="2">
        <v>26</v>
      </c>
      <c r="G27" s="12">
        <v>390548.7</v>
      </c>
    </row>
    <row r="28" spans="6:7" x14ac:dyDescent="0.25">
      <c r="F28" s="2">
        <v>27</v>
      </c>
      <c r="G28" s="12">
        <v>416211.90000000008</v>
      </c>
    </row>
    <row r="29" spans="6:7" x14ac:dyDescent="0.25">
      <c r="F29" s="2">
        <v>28</v>
      </c>
      <c r="G29" s="12">
        <v>468324.37</v>
      </c>
    </row>
    <row r="30" spans="6:7" x14ac:dyDescent="0.25">
      <c r="F30" s="2">
        <v>29</v>
      </c>
      <c r="G30" s="12">
        <v>824416.67999999982</v>
      </c>
    </row>
    <row r="31" spans="6:7" x14ac:dyDescent="0.25">
      <c r="F31" s="2">
        <v>30</v>
      </c>
      <c r="G31" s="12">
        <v>527671.13</v>
      </c>
    </row>
    <row r="32" spans="6:7" x14ac:dyDescent="0.25">
      <c r="F32" s="2">
        <v>31</v>
      </c>
      <c r="G32" s="12">
        <v>665386.96</v>
      </c>
    </row>
    <row r="33" spans="6:7" x14ac:dyDescent="0.25">
      <c r="F33" s="2">
        <v>32</v>
      </c>
      <c r="G33" s="12">
        <v>352970.23999999993</v>
      </c>
    </row>
    <row r="34" spans="6:7" x14ac:dyDescent="0.25">
      <c r="F34" s="2">
        <v>33</v>
      </c>
      <c r="G34" s="12">
        <v>254186.53999999998</v>
      </c>
    </row>
    <row r="35" spans="6:7" x14ac:dyDescent="0.25">
      <c r="F35" s="2">
        <v>34</v>
      </c>
      <c r="G35" s="12">
        <v>2190970.04</v>
      </c>
    </row>
    <row r="36" spans="6:7" x14ac:dyDescent="0.25">
      <c r="F36" s="2">
        <v>35</v>
      </c>
      <c r="G36" s="12">
        <v>736565.7699999999</v>
      </c>
    </row>
    <row r="37" spans="6:7" x14ac:dyDescent="0.25">
      <c r="F37" s="2">
        <v>36</v>
      </c>
      <c r="G37" s="12">
        <v>936657.82</v>
      </c>
    </row>
    <row r="38" spans="6:7" x14ac:dyDescent="0.25">
      <c r="F38" s="2">
        <v>37</v>
      </c>
      <c r="G38" s="12">
        <v>441300.43999999994</v>
      </c>
    </row>
    <row r="39" spans="6:7" x14ac:dyDescent="0.25">
      <c r="F39" s="2">
        <v>38</v>
      </c>
      <c r="G39" s="12">
        <v>2607699.46</v>
      </c>
    </row>
    <row r="40" spans="6:7" x14ac:dyDescent="0.25">
      <c r="F40" s="2">
        <v>39</v>
      </c>
      <c r="G40" s="12">
        <v>514487.69999999995</v>
      </c>
    </row>
    <row r="41" spans="6:7" x14ac:dyDescent="0.25">
      <c r="F41" s="2">
        <v>40</v>
      </c>
      <c r="G41" s="12">
        <v>995052.24000000011</v>
      </c>
    </row>
    <row r="42" spans="6:7" x14ac:dyDescent="0.25">
      <c r="F42" s="2">
        <v>41</v>
      </c>
      <c r="G42" s="12">
        <v>466881.4</v>
      </c>
    </row>
    <row r="43" spans="6:7" x14ac:dyDescent="0.25">
      <c r="F43" s="2">
        <v>42</v>
      </c>
      <c r="G43" s="12">
        <v>448143.86</v>
      </c>
    </row>
    <row r="44" spans="6:7" x14ac:dyDescent="0.25">
      <c r="F44" s="2">
        <v>43</v>
      </c>
      <c r="G44" s="12">
        <v>337429.23000000004</v>
      </c>
    </row>
    <row r="45" spans="6:7" x14ac:dyDescent="0.25">
      <c r="F45" s="2">
        <v>44</v>
      </c>
      <c r="G45" s="12">
        <v>814568.5</v>
      </c>
    </row>
    <row r="46" spans="6:7" x14ac:dyDescent="0.25">
      <c r="F46" s="2">
        <v>45</v>
      </c>
      <c r="G46" s="12">
        <v>1324545.55</v>
      </c>
    </row>
    <row r="47" spans="6:7" x14ac:dyDescent="0.25">
      <c r="F47" s="2">
        <v>46</v>
      </c>
      <c r="G47" s="12">
        <v>1178642.6800000002</v>
      </c>
    </row>
    <row r="48" spans="6:7" x14ac:dyDescent="0.25">
      <c r="F48" s="2">
        <v>47</v>
      </c>
      <c r="G48" s="12">
        <v>1026518.8400000001</v>
      </c>
    </row>
    <row r="49" spans="6:7" x14ac:dyDescent="0.25">
      <c r="F49" s="2">
        <v>48</v>
      </c>
      <c r="G49" s="12">
        <v>564660.41000000015</v>
      </c>
    </row>
    <row r="50" spans="6:7" x14ac:dyDescent="0.25">
      <c r="F50" s="2">
        <v>49</v>
      </c>
      <c r="G50" s="12">
        <v>688845.75999999989</v>
      </c>
    </row>
    <row r="51" spans="6:7" x14ac:dyDescent="0.25">
      <c r="F51" s="2">
        <v>50</v>
      </c>
      <c r="G51" s="12">
        <v>1995420.2600000002</v>
      </c>
    </row>
    <row r="52" spans="6:7" x14ac:dyDescent="0.25">
      <c r="F52" s="2">
        <v>51</v>
      </c>
      <c r="G52" s="12">
        <v>730830.02</v>
      </c>
    </row>
    <row r="53" spans="6:7" x14ac:dyDescent="0.25">
      <c r="F53" s="2">
        <v>52</v>
      </c>
      <c r="G53" s="12">
        <v>1280854.3800000001</v>
      </c>
    </row>
    <row r="54" spans="6:7" x14ac:dyDescent="0.25">
      <c r="F54" s="2">
        <v>53</v>
      </c>
      <c r="G54" s="12">
        <v>30382.799999999999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0DD8-5E6E-4E5E-9BF8-EAE5D241FBD0}">
  <dimension ref="V16"/>
  <sheetViews>
    <sheetView zoomScale="90" zoomScaleNormal="90" workbookViewId="0">
      <selection activeCell="X44" sqref="X44"/>
    </sheetView>
  </sheetViews>
  <sheetFormatPr defaultRowHeight="15" x14ac:dyDescent="0.25"/>
  <sheetData>
    <row r="16" spans="22:22" x14ac:dyDescent="0.25">
      <c r="V1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2.xml>��< ? x m l   v e r s i o n = " 1 . 0 "   e n c o d i n g = " U T F - 1 6 " ? > < G e m i n i   x m l n s = " h t t p : / / g e m i n i / p i v o t c u s t o m i z a t i o n / P o w e r P i v o t V e r s i o n " > < C u s t o m C o n t e n t > < ! [ C D A T A [ 2 0 1 5 . 1 3 0 . 1 6 0 5 . 4 0 6 ] ] > < / C u s t o m C o n t e n t > < / G e m i n i > 
</file>

<file path=customXml/item3.xml>��< ? x m l   v e r s i o n = " 1 . 0 "   e n c o d i n g = " U T F - 1 6 " ? > < G e m i n i   x m l n s = " h t t p : / / g e m i n i / p i v o t c u s t o m i z a t i o n / I s S a n d b o x E m b e d d e d " > < C u s t o m C o n t e n t > < ! [ C D A T A [ y e s ] ] > < / C u s t o m C o n t e n t > < / G e m i n i > 
</file>

<file path=customXml/item4.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EF80A10-7602-4BED-92DE-24325BDAD447}">
  <ds:schemaRefs/>
</ds:datastoreItem>
</file>

<file path=customXml/itemProps3.xml><?xml version="1.0" encoding="utf-8"?>
<ds:datastoreItem xmlns:ds="http://schemas.openxmlformats.org/officeDocument/2006/customXml" ds:itemID="{603563F8-3C35-45E3-9C5D-CBB35342FE00}">
  <ds:schemaRefs/>
</ds:datastoreItem>
</file>

<file path=customXml/itemProps4.xml><?xml version="1.0" encoding="utf-8"?>
<ds:datastoreItem xmlns:ds="http://schemas.openxmlformats.org/officeDocument/2006/customXml" ds:itemID="{4E69C812-0ABA-4476-AC80-1C04A66FCF87}">
  <ds:schemaRefs>
    <ds:schemaRef ds:uri="http://schemas.microsoft.com/DataMashup"/>
  </ds:schemaRefs>
</ds:datastoreItem>
</file>

<file path=customXml/itemProps5.xml><?xml version="1.0" encoding="utf-8"?>
<ds:datastoreItem xmlns:ds="http://schemas.openxmlformats.org/officeDocument/2006/customXml" ds:itemID="{896644BA-CCA0-4BD6-A49D-D85B6678F7A9}">
  <ds:schemaRefs/>
</ds:datastoreItem>
</file>

<file path=customXml/itemProps6.xml><?xml version="1.0" encoding="utf-8"?>
<ds:datastoreItem xmlns:ds="http://schemas.openxmlformats.org/officeDocument/2006/customXml" ds:itemID="{1BBD2C6D-6F66-4F78-912A-BCCC90D225BC}">
  <ds:schemaRefs/>
</ds:datastoreItem>
</file>

<file path=customXml/itemProps7.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A32B4FDA-E599-4A7B-BE04-C10F0179D2E7}">
  <ds:schemaRefs/>
</ds:datastoreItem>
</file>

<file path=customXml/itemProps9.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Target</vt:lpstr>
      <vt:lpstr>Customers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ALLYN</dc:creator>
  <cp:lastModifiedBy>Nithin Rocky</cp:lastModifiedBy>
  <dcterms:created xsi:type="dcterms:W3CDTF">2021-11-03T11:40:02Z</dcterms:created>
  <dcterms:modified xsi:type="dcterms:W3CDTF">2024-12-01T09:46:24Z</dcterms:modified>
</cp:coreProperties>
</file>