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mc:AlternateContent xmlns:mc="http://schemas.openxmlformats.org/markup-compatibility/2006">
    <mc:Choice Requires="x15">
      <x15ac:absPath xmlns:x15ac="http://schemas.microsoft.com/office/spreadsheetml/2010/11/ac" url="/Users/nithinkumarch/Downloads/"/>
    </mc:Choice>
  </mc:AlternateContent>
  <xr:revisionPtr revIDLastSave="0" documentId="8_{1E336A1D-13D2-7342-8324-C4C626503E29}" xr6:coauthVersionLast="47" xr6:coauthVersionMax="47" xr10:uidLastSave="{00000000-0000-0000-0000-000000000000}"/>
  <bookViews>
    <workbookView xWindow="0" yWindow="500" windowWidth="28800" windowHeight="15840"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 hidden="1">calls[]</definedName>
    <definedName name="_xlcn.WorksheetConnection_sampledataexcelportfolioprojectWIP.xlsxcustomers" hidden="1">customers[]</definedName>
    <definedName name="Slicer_Representative">#N/A</definedName>
  </definedNames>
  <calcPr calcId="191029"/>
  <pivotCaches>
    <pivotCache cacheId="51" r:id="rId5"/>
    <pivotCache cacheId="52" r:id="rId6"/>
    <pivotCache cacheId="53" r:id="rId7"/>
    <pivotCache cacheId="54" r:id="rId8"/>
    <pivotCache cacheId="55" r:id="rId9"/>
    <pivotCache cacheId="56" r:id="rId10"/>
    <pivotCache cacheId="57" r:id="rId11"/>
    <pivotCache cacheId="58" r:id="rId12"/>
    <pivotCache cacheId="59" r:id="rId13"/>
  </pivotCaches>
  <extLst>
    <ext xmlns:x14="http://schemas.microsoft.com/office/spreadsheetml/2009/9/main" uri="{876F7934-8845-4945-9796-88D515C7AA90}">
      <x14:pivotCaches>
        <pivotCache cacheId="6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<sst xmlns="http://schemas.openxmlformats.org/spreadsheetml/2006/main" count="3172" uniqueCount="1085">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</sst>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 - 2023.xlsx]Pivots!weekday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 - 2023.xlsx]Pivots!monthly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 - 2023.xlsx]Pivots!PivotTable7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 - 2023.xlsx]Pivots!rep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16</xdr:row>
      <xdr:rowOff>184150</xdr:rowOff>
    </xdr:from>
    <xdr:to>
      <xdr:col>13</xdr:col>
      <xdr:colOff>673099</xdr:colOff>
      <xdr:row>26</xdr:row>
      <xdr:rowOff>184150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677024" y="3727450"/>
              <a:ext cx="13620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844907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027776"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37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837962"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6018518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57"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54"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6"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55"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53"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52"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51"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59"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58"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baseColWidth="10" defaultColWidth="8.83203125" defaultRowHeight="15" x14ac:dyDescent="0.2"/>
  <cols>
    <col min="1" max="1" width="3.1640625" customWidth="1"/>
    <col min="2" max="2" width="14.6640625" customWidth="1"/>
    <col min="3" max="3" width="12.83203125" customWidth="1"/>
    <col min="4" max="4" width="16.6640625" customWidth="1"/>
    <col min="5" max="5" width="15" customWidth="1"/>
    <col min="6" max="6" width="16.1640625" customWidth="1"/>
    <col min="7" max="7" width="17.1640625" customWidth="1"/>
    <col min="8" max="8" width="18.33203125" customWidth="1"/>
    <col min="9" max="9" width="17.1640625" customWidth="1"/>
    <col min="10" max="12" width="15.5" customWidth="1"/>
    <col min="13" max="16" width="7.5" customWidth="1"/>
    <col min="17" max="17" width="14.6640625" customWidth="1"/>
    <col min="20" max="20" width="10.6640625" customWidth="1"/>
  </cols>
  <sheetData>
    <row r="1" spans="2:20" s="4" customFormat="1" ht="48" customHeight="1" x14ac:dyDescent="0.2">
      <c r="B1" s="5" t="s">
        <v>1003</v>
      </c>
    </row>
    <row r="2" spans="2:20" x14ac:dyDescent="0.2">
      <c r="R2" s="1"/>
    </row>
    <row r="3" spans="2:20" x14ac:dyDescent="0.2">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86" zoomScaleNormal="100" workbookViewId="0">
      <selection activeCell="AC18" sqref="AC18"/>
    </sheetView>
  </sheetViews>
  <sheetFormatPr baseColWidth="10" defaultColWidth="8.83203125" defaultRowHeight="15" x14ac:dyDescent="0.2"/>
  <cols>
    <col min="1" max="2" width="2.1640625" customWidth="1"/>
    <col min="5" max="5" width="4" customWidth="1"/>
    <col min="15" max="15" width="4.1640625" customWidth="1"/>
    <col min="16" max="16" width="12.83203125" customWidth="1"/>
  </cols>
  <sheetData>
    <row r="1" spans="1:27" ht="54" customHeight="1" x14ac:dyDescent="0.2">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2">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2">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2">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2">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2">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2">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2">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2">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2">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2">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2">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2">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2">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2">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2">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2">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2">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2">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2">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2">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2">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2">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2">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2">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2">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2">
      <c r="A33" s="20"/>
      <c r="B33" s="20"/>
      <c r="C33" s="20"/>
      <c r="D33" s="20"/>
      <c r="E33" s="20"/>
      <c r="F33" s="20"/>
      <c r="G33" s="20"/>
      <c r="H33" s="20"/>
      <c r="I33" s="20"/>
      <c r="J33" s="20"/>
      <c r="K33" s="20"/>
      <c r="L33" s="20"/>
      <c r="M33" s="44" t="str">
        <f>Pivots!H73</f>
        <v>% of calls:21%</v>
      </c>
      <c r="N33" s="44"/>
      <c r="O33" s="20"/>
      <c r="P33" s="32" t="str">
        <v>C0005</v>
      </c>
      <c r="Q33" s="33">
        <v>1104</v>
      </c>
      <c r="R33" s="33">
        <v>2280</v>
      </c>
      <c r="S33" s="33">
        <v>1445</v>
      </c>
      <c r="T33" s="33">
        <v>1722</v>
      </c>
      <c r="U33" s="33">
        <v>1196</v>
      </c>
      <c r="V33" s="34">
        <v>7747</v>
      </c>
      <c r="W33" s="20"/>
      <c r="X33" s="20"/>
      <c r="Y33" s="20"/>
      <c r="Z33" s="20"/>
      <c r="AA33" s="20"/>
    </row>
    <row r="34" spans="1:27" x14ac:dyDescent="0.2">
      <c r="A34" s="20"/>
      <c r="B34" s="20"/>
      <c r="C34" s="20"/>
      <c r="D34" s="20"/>
      <c r="E34" s="20"/>
      <c r="F34" s="20"/>
      <c r="G34" s="20"/>
      <c r="H34" s="20"/>
      <c r="I34" s="20"/>
      <c r="J34" s="20"/>
      <c r="K34" s="20"/>
      <c r="L34" s="20"/>
      <c r="M34" s="44" t="str">
        <f>Pivots!H74</f>
        <v>Call rank:2</v>
      </c>
      <c r="N34" s="44"/>
      <c r="O34" s="20"/>
      <c r="P34" s="32" t="str">
        <v>C0006</v>
      </c>
      <c r="Q34" s="33">
        <v>372</v>
      </c>
      <c r="R34" s="33">
        <v>1818</v>
      </c>
      <c r="S34" s="33">
        <v>1346</v>
      </c>
      <c r="T34" s="33">
        <v>1156</v>
      </c>
      <c r="U34" s="33">
        <v>1484</v>
      </c>
      <c r="V34" s="34">
        <v>6176</v>
      </c>
      <c r="W34" s="20"/>
      <c r="X34" s="20"/>
      <c r="Y34" s="20"/>
      <c r="Z34" s="20"/>
      <c r="AA34" s="20"/>
    </row>
    <row r="35" spans="1:27" x14ac:dyDescent="0.2">
      <c r="A35" s="20"/>
      <c r="B35" s="20"/>
      <c r="C35" s="20"/>
      <c r="D35" s="20"/>
      <c r="E35" s="20"/>
      <c r="F35" s="20"/>
      <c r="G35" s="20"/>
      <c r="H35" s="20"/>
      <c r="I35" s="20"/>
      <c r="J35" s="20"/>
      <c r="K35" s="20"/>
      <c r="L35" s="20"/>
      <c r="M35" s="44" t="str">
        <f>Pivots!H75</f>
        <v>Amount rank:1</v>
      </c>
      <c r="N35" s="44"/>
      <c r="O35" s="20"/>
      <c r="P35" s="32" t="str">
        <v>C0009</v>
      </c>
      <c r="Q35" s="33">
        <v>1415</v>
      </c>
      <c r="R35" s="33">
        <v>1271</v>
      </c>
      <c r="S35" s="33">
        <v>1214</v>
      </c>
      <c r="T35" s="33">
        <v>1135</v>
      </c>
      <c r="U35" s="33">
        <v>1566</v>
      </c>
      <c r="V35" s="34">
        <v>6601</v>
      </c>
      <c r="W35" s="20"/>
      <c r="X35" s="20"/>
      <c r="Y35" s="20"/>
      <c r="Z35" s="20"/>
      <c r="AA35" s="20"/>
    </row>
    <row r="36" spans="1:27" x14ac:dyDescent="0.2">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175" zoomScaleNormal="175" workbookViewId="0">
      <selection activeCell="H76" sqref="H76"/>
    </sheetView>
  </sheetViews>
  <sheetFormatPr baseColWidth="10" defaultColWidth="8.83203125" defaultRowHeight="15" x14ac:dyDescent="0.2"/>
  <cols>
    <col min="1" max="1" width="14.83203125" customWidth="1"/>
    <col min="9" max="9" width="11.5" customWidth="1"/>
  </cols>
  <sheetData>
    <row r="3" spans="1:5" x14ac:dyDescent="0.2">
      <c r="A3" t="s">
        <v>1042</v>
      </c>
      <c r="B3" t="s">
        <v>1043</v>
      </c>
      <c r="C3" t="s">
        <v>1044</v>
      </c>
      <c r="D3" t="s">
        <v>1045</v>
      </c>
      <c r="E3" t="s">
        <v>1046</v>
      </c>
    </row>
    <row r="4" spans="1:5" x14ac:dyDescent="0.2">
      <c r="A4" s="21">
        <v>1000</v>
      </c>
      <c r="B4" s="22">
        <v>96623</v>
      </c>
      <c r="C4" s="21">
        <v>89850</v>
      </c>
      <c r="D4" s="23">
        <v>3.8854000000000033</v>
      </c>
      <c r="E4" s="21">
        <v>307</v>
      </c>
    </row>
    <row r="9" spans="1:5" x14ac:dyDescent="0.2">
      <c r="A9" t="s">
        <v>1042</v>
      </c>
      <c r="B9" t="s">
        <v>1043</v>
      </c>
      <c r="C9" t="s">
        <v>1044</v>
      </c>
      <c r="D9" t="s">
        <v>1045</v>
      </c>
      <c r="E9" t="s">
        <v>1046</v>
      </c>
    </row>
    <row r="10" spans="1:5" x14ac:dyDescent="0.2">
      <c r="A10" s="21">
        <v>207</v>
      </c>
      <c r="B10" s="22">
        <v>20872</v>
      </c>
      <c r="C10" s="21">
        <v>17700</v>
      </c>
      <c r="D10" s="23">
        <v>3.8589371980676304</v>
      </c>
      <c r="E10" s="21">
        <v>60</v>
      </c>
    </row>
    <row r="24" spans="1:8" x14ac:dyDescent="0.2">
      <c r="A24" s="24" t="s">
        <v>1047</v>
      </c>
      <c r="B24" t="s">
        <v>1042</v>
      </c>
      <c r="C24" t="s">
        <v>1061</v>
      </c>
      <c r="G24" s="24" t="s">
        <v>1047</v>
      </c>
      <c r="H24" t="s">
        <v>1042</v>
      </c>
    </row>
    <row r="25" spans="1:8" x14ac:dyDescent="0.2">
      <c r="A25" s="25" t="s">
        <v>1049</v>
      </c>
      <c r="B25" s="21">
        <v>13</v>
      </c>
      <c r="C25" s="21">
        <v>13</v>
      </c>
      <c r="G25" s="25" t="s">
        <v>1065</v>
      </c>
      <c r="H25" s="21">
        <v>30</v>
      </c>
    </row>
    <row r="26" spans="1:8" x14ac:dyDescent="0.2">
      <c r="A26" s="25" t="s">
        <v>1050</v>
      </c>
      <c r="B26" s="21">
        <v>13</v>
      </c>
      <c r="C26" s="21">
        <v>13</v>
      </c>
      <c r="G26" s="25" t="s">
        <v>1063</v>
      </c>
      <c r="H26" s="21">
        <v>34</v>
      </c>
    </row>
    <row r="27" spans="1:8" x14ac:dyDescent="0.2">
      <c r="A27" s="25" t="s">
        <v>1051</v>
      </c>
      <c r="B27" s="21">
        <v>28</v>
      </c>
      <c r="C27" s="21">
        <v>28</v>
      </c>
      <c r="G27" s="25" t="s">
        <v>1067</v>
      </c>
      <c r="H27" s="21">
        <v>26</v>
      </c>
    </row>
    <row r="28" spans="1:8" x14ac:dyDescent="0.2">
      <c r="A28" s="25" t="s">
        <v>1052</v>
      </c>
      <c r="B28" s="21">
        <v>24</v>
      </c>
      <c r="C28" s="21">
        <v>24</v>
      </c>
      <c r="G28" s="25" t="s">
        <v>1068</v>
      </c>
      <c r="H28" s="21">
        <v>38</v>
      </c>
    </row>
    <row r="29" spans="1:8" x14ac:dyDescent="0.2">
      <c r="A29" s="25" t="s">
        <v>1053</v>
      </c>
      <c r="B29" s="21">
        <v>23</v>
      </c>
      <c r="C29" s="21">
        <v>23</v>
      </c>
      <c r="G29" s="25" t="s">
        <v>1066</v>
      </c>
      <c r="H29" s="21">
        <v>27</v>
      </c>
    </row>
    <row r="30" spans="1:8" x14ac:dyDescent="0.2">
      <c r="A30" s="25" t="s">
        <v>1054</v>
      </c>
      <c r="B30" s="21">
        <v>17</v>
      </c>
      <c r="C30" s="21">
        <v>17</v>
      </c>
      <c r="G30" s="25" t="s">
        <v>1062</v>
      </c>
      <c r="H30" s="21">
        <v>27</v>
      </c>
    </row>
    <row r="31" spans="1:8" x14ac:dyDescent="0.2">
      <c r="A31" s="25" t="s">
        <v>1055</v>
      </c>
      <c r="B31" s="21">
        <v>11</v>
      </c>
      <c r="C31" s="21">
        <v>11</v>
      </c>
      <c r="G31" s="25" t="s">
        <v>1064</v>
      </c>
      <c r="H31" s="21">
        <v>25</v>
      </c>
    </row>
    <row r="32" spans="1:8" x14ac:dyDescent="0.2">
      <c r="A32" s="25" t="s">
        <v>1056</v>
      </c>
      <c r="B32" s="21">
        <v>11</v>
      </c>
      <c r="C32" s="21">
        <v>11</v>
      </c>
      <c r="G32" s="25" t="s">
        <v>1048</v>
      </c>
      <c r="H32" s="21">
        <v>207</v>
      </c>
    </row>
    <row r="33" spans="1:3" x14ac:dyDescent="0.2">
      <c r="A33" s="25" t="s">
        <v>1057</v>
      </c>
      <c r="B33" s="21">
        <v>14</v>
      </c>
      <c r="C33" s="21">
        <v>14</v>
      </c>
    </row>
    <row r="34" spans="1:3" x14ac:dyDescent="0.2">
      <c r="A34" s="25" t="s">
        <v>1058</v>
      </c>
      <c r="B34" s="21">
        <v>30</v>
      </c>
      <c r="C34" s="21">
        <v>30</v>
      </c>
    </row>
    <row r="35" spans="1:3" x14ac:dyDescent="0.2">
      <c r="A35" s="25" t="s">
        <v>1059</v>
      </c>
      <c r="B35" s="21">
        <v>14</v>
      </c>
      <c r="C35" s="21">
        <v>14</v>
      </c>
    </row>
    <row r="36" spans="1:3" x14ac:dyDescent="0.2">
      <c r="A36" s="25" t="s">
        <v>1060</v>
      </c>
      <c r="B36" s="21">
        <v>9</v>
      </c>
      <c r="C36" s="21">
        <v>9</v>
      </c>
    </row>
    <row r="37" spans="1:3" x14ac:dyDescent="0.2">
      <c r="A37" s="25" t="s">
        <v>1048</v>
      </c>
      <c r="B37" s="21">
        <v>207</v>
      </c>
      <c r="C37" s="21">
        <v>207</v>
      </c>
    </row>
    <row r="50" spans="1:10" x14ac:dyDescent="0.2">
      <c r="F50" t="s">
        <v>1069</v>
      </c>
      <c r="I50" t="s">
        <v>1075</v>
      </c>
      <c r="J50" t="str">
        <f>A66</f>
        <v>R03</v>
      </c>
    </row>
    <row r="52" spans="1:10" x14ac:dyDescent="0.2">
      <c r="A52" s="24" t="s">
        <v>1047</v>
      </c>
      <c r="B52" t="s">
        <v>1042</v>
      </c>
      <c r="C52" t="s">
        <v>1043</v>
      </c>
      <c r="F52" t="s">
        <v>1070</v>
      </c>
      <c r="G52" t="s">
        <v>1071</v>
      </c>
      <c r="H52" t="s">
        <v>1072</v>
      </c>
      <c r="I52" t="s">
        <v>1073</v>
      </c>
      <c r="J52" t="s">
        <v>1074</v>
      </c>
    </row>
    <row r="53" spans="1:10" x14ac:dyDescent="0.2">
      <c r="A53" s="25" t="s">
        <v>11</v>
      </c>
      <c r="B53" s="21">
        <v>189</v>
      </c>
      <c r="C53" s="22">
        <v>18415</v>
      </c>
      <c r="F53" t="str" cm="1">
        <f t="array" ref="F53:H57">A53:C57</f>
        <v>R01</v>
      </c>
      <c r="G53">
        <v>189</v>
      </c>
      <c r="H53" s="26">
        <v>18415</v>
      </c>
      <c r="I53" t="e">
        <f>IF(F53=$J$50,G53,NA())</f>
        <v>#N/A</v>
      </c>
      <c r="J53" t="e">
        <f>IF(F53=$J$50,H53,NA())</f>
        <v>#N/A</v>
      </c>
    </row>
    <row r="54" spans="1:10" x14ac:dyDescent="0.2">
      <c r="A54" s="25" t="s">
        <v>9</v>
      </c>
      <c r="B54" s="21">
        <v>218</v>
      </c>
      <c r="C54" s="22">
        <v>20581</v>
      </c>
      <c r="F54" t="str">
        <v>R02</v>
      </c>
      <c r="G54">
        <v>218</v>
      </c>
      <c r="H54" s="26">
        <v>20581</v>
      </c>
      <c r="I54" t="e">
        <f t="shared" ref="I54:I57" si="0">IF(F54=$J$50,G54,NA())</f>
        <v>#N/A</v>
      </c>
      <c r="J54" t="e">
        <f t="shared" ref="J54:J57" si="1">IF(F54=$J$50,H54,NA())</f>
        <v>#N/A</v>
      </c>
    </row>
    <row r="55" spans="1:10" x14ac:dyDescent="0.2">
      <c r="A55" s="25" t="s">
        <v>6</v>
      </c>
      <c r="B55" s="21">
        <v>207</v>
      </c>
      <c r="C55" s="22">
        <v>20872</v>
      </c>
      <c r="F55" t="str">
        <v>R03</v>
      </c>
      <c r="G55">
        <v>207</v>
      </c>
      <c r="H55" s="26">
        <v>20872</v>
      </c>
      <c r="I55">
        <f t="shared" si="0"/>
        <v>207</v>
      </c>
      <c r="J55">
        <f t="shared" si="1"/>
        <v>20872</v>
      </c>
    </row>
    <row r="56" spans="1:10" x14ac:dyDescent="0.2">
      <c r="A56" s="25" t="s">
        <v>13</v>
      </c>
      <c r="B56" s="21">
        <v>186</v>
      </c>
      <c r="C56" s="22">
        <v>16651</v>
      </c>
      <c r="F56" t="str">
        <v>R04</v>
      </c>
      <c r="G56">
        <v>186</v>
      </c>
      <c r="H56" s="26">
        <v>16651</v>
      </c>
      <c r="I56" t="e">
        <f t="shared" si="0"/>
        <v>#N/A</v>
      </c>
      <c r="J56" t="e">
        <f t="shared" si="1"/>
        <v>#N/A</v>
      </c>
    </row>
    <row r="57" spans="1:10" x14ac:dyDescent="0.2">
      <c r="A57" s="25" t="s">
        <v>10</v>
      </c>
      <c r="B57" s="21">
        <v>200</v>
      </c>
      <c r="C57" s="22">
        <v>20104</v>
      </c>
      <c r="F57" t="str">
        <v>R05</v>
      </c>
      <c r="G57">
        <v>200</v>
      </c>
      <c r="H57" s="26">
        <v>20104</v>
      </c>
      <c r="I57" t="e">
        <f t="shared" si="0"/>
        <v>#N/A</v>
      </c>
      <c r="J57" t="e">
        <f t="shared" si="1"/>
        <v>#N/A</v>
      </c>
    </row>
    <row r="58" spans="1:10" x14ac:dyDescent="0.2">
      <c r="A58" s="25" t="s">
        <v>1048</v>
      </c>
      <c r="B58" s="21">
        <v>1000</v>
      </c>
      <c r="C58" s="22">
        <v>96623</v>
      </c>
    </row>
    <row r="63" spans="1:10" x14ac:dyDescent="0.2">
      <c r="G63" s="14" t="s">
        <v>1078</v>
      </c>
    </row>
    <row r="65" spans="1:8" x14ac:dyDescent="0.2">
      <c r="A65" s="24" t="s">
        <v>1047</v>
      </c>
      <c r="G65" t="s">
        <v>1079</v>
      </c>
      <c r="H65" s="41">
        <f>A10/A4</f>
        <v>0.20699999999999999</v>
      </c>
    </row>
    <row r="66" spans="1:8" x14ac:dyDescent="0.2">
      <c r="A66" s="27" t="s">
        <v>6</v>
      </c>
      <c r="G66" t="s">
        <v>1071</v>
      </c>
      <c r="H66">
        <f>_xlfn.XLOOKUP(A66,F53:F57,G53:G57)</f>
        <v>207</v>
      </c>
    </row>
    <row r="67" spans="1:8" x14ac:dyDescent="0.2">
      <c r="G67" t="s">
        <v>1072</v>
      </c>
      <c r="H67">
        <f>_xlfn.XLOOKUP(A66,F53:F57,H53:H57)</f>
        <v>20872</v>
      </c>
    </row>
    <row r="69" spans="1:8" x14ac:dyDescent="0.2">
      <c r="G69" t="s">
        <v>1080</v>
      </c>
      <c r="H69">
        <f>_xlfn.RANK.AVG(H66,G53:G57)</f>
        <v>2</v>
      </c>
    </row>
    <row r="70" spans="1:8" x14ac:dyDescent="0.2">
      <c r="G70" t="s">
        <v>1081</v>
      </c>
      <c r="H70">
        <f>_xlfn.RANK.AVG(H67,H53:H57)</f>
        <v>1</v>
      </c>
    </row>
    <row r="72" spans="1:8" x14ac:dyDescent="0.2">
      <c r="G72" t="s">
        <v>1082</v>
      </c>
    </row>
    <row r="73" spans="1:8" x14ac:dyDescent="0.2">
      <c r="H73" t="str">
        <f>"% of calls:"&amp;TEXT(H65,"0%")</f>
        <v>% of calls:21%</v>
      </c>
    </row>
    <row r="74" spans="1:8" x14ac:dyDescent="0.2">
      <c r="H74" t="str">
        <f>IF(COUNTA(A66:A70)&gt;1,"","Call rank:"&amp;H69)</f>
        <v>Call rank:2</v>
      </c>
    </row>
    <row r="75" spans="1:8" x14ac:dyDescent="0.2">
      <c r="H75" t="str">
        <f>IF(COUNTA(A66:A70)&gt;1,"","Amount rank:"&amp;H70)</f>
        <v>Amount rank:1</v>
      </c>
    </row>
    <row r="76" spans="1:8" x14ac:dyDescent="0.2">
      <c r="G76" t="s">
        <v>1083</v>
      </c>
      <c r="H76" t="e" vm="1">
        <f>IF(COUNTA(A66:A70)&gt;1,"",_xlfn.XLOOKUP(A66,Assets!E3:E7,Assets!F3:F7))</f>
        <v>#VALUE!</v>
      </c>
    </row>
    <row r="77" spans="1:8" x14ac:dyDescent="0.2">
      <c r="A77" s="24" t="s">
        <v>1042</v>
      </c>
      <c r="B77" s="24" t="s">
        <v>1076</v>
      </c>
    </row>
    <row r="78" spans="1:8" x14ac:dyDescent="0.2">
      <c r="A78" s="24" t="s">
        <v>1047</v>
      </c>
      <c r="B78" t="s">
        <v>999</v>
      </c>
      <c r="C78" t="s">
        <v>998</v>
      </c>
      <c r="D78" t="s">
        <v>1048</v>
      </c>
    </row>
    <row r="79" spans="1:8" x14ac:dyDescent="0.2">
      <c r="A79" s="25" t="s">
        <v>1002</v>
      </c>
      <c r="B79" s="21">
        <v>144</v>
      </c>
      <c r="C79" s="21">
        <v>132</v>
      </c>
      <c r="D79" s="21">
        <v>276</v>
      </c>
    </row>
    <row r="80" spans="1:8" x14ac:dyDescent="0.2">
      <c r="A80" s="25" t="s">
        <v>1001</v>
      </c>
      <c r="B80" s="21">
        <v>326</v>
      </c>
      <c r="C80" s="21">
        <v>63</v>
      </c>
      <c r="D80" s="21">
        <v>389</v>
      </c>
    </row>
    <row r="81" spans="1:4" x14ac:dyDescent="0.2">
      <c r="A81" s="25" t="s">
        <v>1000</v>
      </c>
      <c r="B81" s="21">
        <v>129</v>
      </c>
      <c r="C81" s="21">
        <v>206</v>
      </c>
      <c r="D81" s="21">
        <v>335</v>
      </c>
    </row>
    <row r="82" spans="1:4" x14ac:dyDescent="0.2">
      <c r="A82" s="25" t="s">
        <v>1048</v>
      </c>
      <c r="B82" s="21">
        <v>599</v>
      </c>
      <c r="C82" s="21">
        <v>401</v>
      </c>
      <c r="D82" s="21">
        <v>1000</v>
      </c>
    </row>
    <row r="89" spans="1:4" x14ac:dyDescent="0.2">
      <c r="A89" s="24" t="s">
        <v>1047</v>
      </c>
      <c r="B89" t="s">
        <v>1042</v>
      </c>
    </row>
    <row r="90" spans="1:4" x14ac:dyDescent="0.2">
      <c r="A90" s="25">
        <v>0</v>
      </c>
      <c r="B90" s="21">
        <v>1</v>
      </c>
    </row>
    <row r="91" spans="1:4" x14ac:dyDescent="0.2">
      <c r="A91" s="25">
        <v>1</v>
      </c>
      <c r="B91" s="21">
        <v>1</v>
      </c>
    </row>
    <row r="92" spans="1:4" x14ac:dyDescent="0.2">
      <c r="A92" s="25">
        <v>2</v>
      </c>
      <c r="B92" s="21">
        <v>11</v>
      </c>
    </row>
    <row r="93" spans="1:4" x14ac:dyDescent="0.2">
      <c r="A93" s="25">
        <v>3</v>
      </c>
      <c r="B93" s="21">
        <v>46</v>
      </c>
    </row>
    <row r="94" spans="1:4" x14ac:dyDescent="0.2">
      <c r="A94" s="25">
        <v>4</v>
      </c>
      <c r="B94" s="21">
        <v>88</v>
      </c>
    </row>
    <row r="95" spans="1:4" x14ac:dyDescent="0.2">
      <c r="A95" s="25">
        <v>5</v>
      </c>
      <c r="B95" s="21">
        <v>60</v>
      </c>
    </row>
    <row r="96" spans="1:4" x14ac:dyDescent="0.2">
      <c r="A96" s="25" t="s">
        <v>1048</v>
      </c>
      <c r="B96" s="21">
        <v>207</v>
      </c>
    </row>
    <row r="106" spans="1:7" x14ac:dyDescent="0.2">
      <c r="A106" s="24" t="s">
        <v>1043</v>
      </c>
      <c r="B106" s="24" t="s">
        <v>1076</v>
      </c>
    </row>
    <row r="107" spans="1:7" x14ac:dyDescent="0.2">
      <c r="A107" s="24" t="s">
        <v>1047</v>
      </c>
      <c r="B107" t="s">
        <v>11</v>
      </c>
      <c r="C107" t="s">
        <v>9</v>
      </c>
      <c r="D107" t="s">
        <v>6</v>
      </c>
      <c r="E107" t="s">
        <v>13</v>
      </c>
      <c r="F107" t="s">
        <v>10</v>
      </c>
      <c r="G107" t="s">
        <v>1048</v>
      </c>
    </row>
    <row r="108" spans="1:7" x14ac:dyDescent="0.2">
      <c r="A108" s="25" t="s">
        <v>1002</v>
      </c>
    </row>
    <row r="109" spans="1:7" x14ac:dyDescent="0.2">
      <c r="A109" s="28" t="s">
        <v>20</v>
      </c>
      <c r="B109" s="22">
        <v>891</v>
      </c>
      <c r="C109" s="22">
        <v>1332</v>
      </c>
      <c r="D109" s="22">
        <v>1282</v>
      </c>
      <c r="E109" s="22">
        <v>739</v>
      </c>
      <c r="F109" s="22">
        <v>560</v>
      </c>
      <c r="G109" s="22">
        <v>4804</v>
      </c>
    </row>
    <row r="110" spans="1:7" x14ac:dyDescent="0.2">
      <c r="A110" s="28" t="s">
        <v>12</v>
      </c>
      <c r="B110" s="22">
        <v>1991</v>
      </c>
      <c r="C110" s="22">
        <v>1886</v>
      </c>
      <c r="D110" s="22">
        <v>1206</v>
      </c>
      <c r="E110" s="22">
        <v>884</v>
      </c>
      <c r="F110" s="22">
        <v>1722</v>
      </c>
      <c r="G110" s="22">
        <v>7689</v>
      </c>
    </row>
    <row r="111" spans="1:7" x14ac:dyDescent="0.2">
      <c r="A111" s="28" t="s">
        <v>8</v>
      </c>
      <c r="B111" s="22">
        <v>1163</v>
      </c>
      <c r="C111" s="22">
        <v>1180</v>
      </c>
      <c r="D111" s="22">
        <v>1616</v>
      </c>
      <c r="E111" s="22">
        <v>1043</v>
      </c>
      <c r="F111" s="22">
        <v>1747</v>
      </c>
      <c r="G111" s="22">
        <v>6749</v>
      </c>
    </row>
    <row r="112" spans="1:7" x14ac:dyDescent="0.2">
      <c r="A112" s="28" t="s">
        <v>16</v>
      </c>
      <c r="B112" s="22">
        <v>1438</v>
      </c>
      <c r="C112" s="22">
        <v>1616</v>
      </c>
      <c r="D112" s="22">
        <v>866</v>
      </c>
      <c r="E112" s="22">
        <v>829</v>
      </c>
      <c r="F112" s="22">
        <v>2070</v>
      </c>
      <c r="G112" s="22">
        <v>6819</v>
      </c>
    </row>
    <row r="113" spans="1:7" x14ac:dyDescent="0.2">
      <c r="A113" s="25" t="s">
        <v>1001</v>
      </c>
    </row>
    <row r="114" spans="1:7" x14ac:dyDescent="0.2">
      <c r="A114" s="28" t="s">
        <v>24</v>
      </c>
      <c r="B114" s="22">
        <v>1233</v>
      </c>
      <c r="C114" s="22">
        <v>223</v>
      </c>
      <c r="D114" s="22">
        <v>1680</v>
      </c>
      <c r="E114" s="22">
        <v>990</v>
      </c>
      <c r="F114" s="22">
        <v>1508</v>
      </c>
      <c r="G114" s="22">
        <v>5634</v>
      </c>
    </row>
    <row r="115" spans="1:7" x14ac:dyDescent="0.2">
      <c r="A115" s="28" t="s">
        <v>15</v>
      </c>
      <c r="B115" s="22">
        <v>1598</v>
      </c>
      <c r="C115" s="22">
        <v>1907</v>
      </c>
      <c r="D115" s="22">
        <v>869</v>
      </c>
      <c r="E115" s="22">
        <v>1426</v>
      </c>
      <c r="F115" s="22">
        <v>1416</v>
      </c>
      <c r="G115" s="22">
        <v>7216</v>
      </c>
    </row>
    <row r="116" spans="1:7" x14ac:dyDescent="0.2">
      <c r="A116" s="28" t="s">
        <v>5</v>
      </c>
      <c r="B116" s="22">
        <v>900</v>
      </c>
      <c r="C116" s="22">
        <v>1016</v>
      </c>
      <c r="D116" s="22">
        <v>960</v>
      </c>
      <c r="E116" s="22">
        <v>940</v>
      </c>
      <c r="F116" s="22">
        <v>1193</v>
      </c>
      <c r="G116" s="22">
        <v>5009</v>
      </c>
    </row>
    <row r="117" spans="1:7" x14ac:dyDescent="0.2">
      <c r="A117" s="28" t="s">
        <v>18</v>
      </c>
      <c r="B117" s="22">
        <v>900</v>
      </c>
      <c r="C117" s="22">
        <v>1470</v>
      </c>
      <c r="D117" s="22">
        <v>1617</v>
      </c>
      <c r="E117" s="22">
        <v>1314</v>
      </c>
      <c r="F117" s="22">
        <v>941</v>
      </c>
      <c r="G117" s="22">
        <v>6242</v>
      </c>
    </row>
    <row r="118" spans="1:7" x14ac:dyDescent="0.2">
      <c r="A118" s="28" t="s">
        <v>14</v>
      </c>
      <c r="B118" s="22">
        <v>1255</v>
      </c>
      <c r="C118" s="22">
        <v>516</v>
      </c>
      <c r="D118" s="22">
        <v>1874</v>
      </c>
      <c r="E118" s="22">
        <v>1863</v>
      </c>
      <c r="F118" s="22">
        <v>1722</v>
      </c>
      <c r="G118" s="22">
        <v>7230</v>
      </c>
    </row>
    <row r="119" spans="1:7" x14ac:dyDescent="0.2">
      <c r="A119" s="28" t="s">
        <v>19</v>
      </c>
      <c r="B119" s="22">
        <v>1138</v>
      </c>
      <c r="C119" s="22">
        <v>1898</v>
      </c>
      <c r="D119" s="22">
        <v>1482</v>
      </c>
      <c r="E119" s="22">
        <v>846</v>
      </c>
      <c r="F119" s="22">
        <v>1154</v>
      </c>
      <c r="G119" s="22">
        <v>6518</v>
      </c>
    </row>
    <row r="120" spans="1:7" x14ac:dyDescent="0.2">
      <c r="A120" s="25" t="s">
        <v>1000</v>
      </c>
    </row>
    <row r="121" spans="1:7" x14ac:dyDescent="0.2">
      <c r="A121" s="28" t="s">
        <v>17</v>
      </c>
      <c r="B121" s="22">
        <v>1655</v>
      </c>
      <c r="C121" s="22">
        <v>805</v>
      </c>
      <c r="D121" s="22">
        <v>2263</v>
      </c>
      <c r="E121" s="22">
        <v>987</v>
      </c>
      <c r="F121" s="22">
        <v>1075</v>
      </c>
      <c r="G121" s="22">
        <v>6785</v>
      </c>
    </row>
    <row r="122" spans="1:7" x14ac:dyDescent="0.2">
      <c r="A122" s="28" t="s">
        <v>23</v>
      </c>
      <c r="B122" s="22">
        <v>1104</v>
      </c>
      <c r="C122" s="22">
        <v>2280</v>
      </c>
      <c r="D122" s="22">
        <v>1445</v>
      </c>
      <c r="E122" s="22">
        <v>1722</v>
      </c>
      <c r="F122" s="22">
        <v>1196</v>
      </c>
      <c r="G122" s="22">
        <v>7747</v>
      </c>
    </row>
    <row r="123" spans="1:7" x14ac:dyDescent="0.2">
      <c r="A123" s="28" t="s">
        <v>7</v>
      </c>
      <c r="B123" s="22">
        <v>372</v>
      </c>
      <c r="C123" s="22">
        <v>1818</v>
      </c>
      <c r="D123" s="22">
        <v>1346</v>
      </c>
      <c r="E123" s="22">
        <v>1156</v>
      </c>
      <c r="F123" s="22">
        <v>1484</v>
      </c>
      <c r="G123" s="22">
        <v>6176</v>
      </c>
    </row>
    <row r="124" spans="1:7" x14ac:dyDescent="0.2">
      <c r="A124" s="28" t="s">
        <v>22</v>
      </c>
      <c r="B124" s="22">
        <v>1415</v>
      </c>
      <c r="C124" s="22">
        <v>1271</v>
      </c>
      <c r="D124" s="22">
        <v>1214</v>
      </c>
      <c r="E124" s="22">
        <v>1135</v>
      </c>
      <c r="F124" s="22">
        <v>1566</v>
      </c>
      <c r="G124" s="22">
        <v>6601</v>
      </c>
    </row>
    <row r="125" spans="1:7" x14ac:dyDescent="0.2">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baseColWidth="10" defaultColWidth="8.83203125" defaultRowHeight="15" x14ac:dyDescent="0.2"/>
  <cols>
    <col min="5" max="5" width="10.83203125" customWidth="1"/>
    <col min="6" max="6" width="9.83203125" customWidth="1"/>
  </cols>
  <sheetData>
    <row r="2" spans="5:9" x14ac:dyDescent="0.2">
      <c r="E2" t="s">
        <v>1040</v>
      </c>
      <c r="F2" t="s">
        <v>1041</v>
      </c>
    </row>
    <row r="3" spans="5:9" ht="25.5" customHeight="1" x14ac:dyDescent="0.2">
      <c r="E3" t="s">
        <v>11</v>
      </c>
      <c r="F3" t="e" vm="2">
        <v>#VALUE!</v>
      </c>
      <c r="I3" t="e" vm="3">
        <v>#VALUE!</v>
      </c>
    </row>
    <row r="4" spans="5:9" ht="25.5" customHeight="1" x14ac:dyDescent="0.2">
      <c r="E4" t="s">
        <v>9</v>
      </c>
      <c r="F4" t="e" vm="4">
        <v>#VALUE!</v>
      </c>
    </row>
    <row r="5" spans="5:9" ht="25.5" customHeight="1" x14ac:dyDescent="0.2">
      <c r="E5" t="s">
        <v>6</v>
      </c>
      <c r="F5" t="e" vm="5">
        <v>#VALUE!</v>
      </c>
    </row>
    <row r="6" spans="5:9" ht="25.5" customHeight="1" x14ac:dyDescent="0.2">
      <c r="E6" t="s">
        <v>13</v>
      </c>
      <c r="F6" t="e" vm="6">
        <v>#VALUE!</v>
      </c>
    </row>
    <row r="7" spans="5:9" ht="25.5" customHeight="1" x14ac:dyDescent="0.2">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Chinthakindi, Nithin Kumar</cp:lastModifiedBy>
  <dcterms:created xsi:type="dcterms:W3CDTF">2021-03-14T20:21:32Z</dcterms:created>
  <dcterms:modified xsi:type="dcterms:W3CDTF">2025-03-15T01:43:03Z</dcterms:modified>
</cp:coreProperties>
</file>