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in\OneDrive\Desktop\"/>
    </mc:Choice>
  </mc:AlternateContent>
  <xr:revisionPtr revIDLastSave="0" documentId="13_ncr:1_{4C706105-6CA9-4B9C-B54C-1D7A4C81CC90}" xr6:coauthVersionLast="47" xr6:coauthVersionMax="47" xr10:uidLastSave="{00000000-0000-0000-0000-000000000000}"/>
  <bookViews>
    <workbookView xWindow="-108" yWindow="-108" windowWidth="23256" windowHeight="12456" activeTab="3" xr2:uid="{D97CC6A6-98F7-4BC2-9B90-D70B7BBCE930}"/>
  </bookViews>
  <sheets>
    <sheet name="December" sheetId="1" r:id="rId1"/>
    <sheet name="January" sheetId="2" r:id="rId2"/>
    <sheet name="Feb" sheetId="4" r:id="rId3"/>
    <sheet name="March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5" l="1"/>
  <c r="D56" i="5"/>
  <c r="D55" i="5"/>
  <c r="H30" i="4"/>
  <c r="H22" i="4"/>
  <c r="H26" i="4"/>
  <c r="H7" i="4"/>
  <c r="D55" i="4"/>
  <c r="D54" i="2"/>
  <c r="H48" i="2"/>
  <c r="D55" i="2"/>
  <c r="H43" i="2"/>
  <c r="H23" i="2"/>
  <c r="H34" i="2"/>
  <c r="H32" i="2"/>
  <c r="H25" i="2"/>
  <c r="H14" i="2"/>
  <c r="H16" i="2"/>
  <c r="D31" i="1"/>
  <c r="D30" i="1"/>
  <c r="H22" i="1"/>
  <c r="H19" i="1"/>
  <c r="H7" i="1"/>
  <c r="D29" i="1" s="1"/>
  <c r="D57" i="5" l="1"/>
  <c r="D54" i="4"/>
  <c r="D56" i="4" s="1"/>
  <c r="D56" i="2"/>
</calcChain>
</file>

<file path=xl/sharedStrings.xml><?xml version="1.0" encoding="utf-8"?>
<sst xmlns="http://schemas.openxmlformats.org/spreadsheetml/2006/main" count="410" uniqueCount="229">
  <si>
    <t>SITE VISIT DETAILS</t>
  </si>
  <si>
    <t>SL NO</t>
  </si>
  <si>
    <t>CLIENT NAME</t>
  </si>
  <si>
    <t>ADDRESS</t>
  </si>
  <si>
    <t>APPLICATION ID</t>
  </si>
  <si>
    <t>S K YOGESH</t>
  </si>
  <si>
    <t>BANK NAME</t>
  </si>
  <si>
    <t>SRIRAM FINANCE</t>
  </si>
  <si>
    <t>SAKLESHPUR</t>
  </si>
  <si>
    <t>Hagare, Belur(T)</t>
  </si>
  <si>
    <t>GLPHSSAN1299939</t>
  </si>
  <si>
    <t>Bhagyamma/Thimmaiah</t>
  </si>
  <si>
    <t xml:space="preserve">EQUITAS </t>
  </si>
  <si>
    <t>Mythra/Panchakshari</t>
  </si>
  <si>
    <t>Shettihalli, Bailahalli</t>
  </si>
  <si>
    <t>GLPHSSAN1300806</t>
  </si>
  <si>
    <t>Radha K</t>
  </si>
  <si>
    <t>DATE</t>
  </si>
  <si>
    <t>ICICI</t>
  </si>
  <si>
    <t>Belur Town</t>
  </si>
  <si>
    <t>B S CHANDRAKALA</t>
  </si>
  <si>
    <t>SHWETHA/VISHWANATHA</t>
  </si>
  <si>
    <t>ARKALGUDU</t>
  </si>
  <si>
    <t>GIRISHA M D/DHARMAIAH</t>
  </si>
  <si>
    <t>GLPARKGD1301797</t>
  </si>
  <si>
    <t>SLAPARKGD1301593</t>
  </si>
  <si>
    <t>RAMESH</t>
  </si>
  <si>
    <t>HANGRAHALLI,HNP</t>
  </si>
  <si>
    <t>MANJUNATHA B C</t>
  </si>
  <si>
    <t>HASSAN</t>
  </si>
  <si>
    <t>Suma/Darmesha</t>
  </si>
  <si>
    <t>GLPHSSAN1303025</t>
  </si>
  <si>
    <t>Ugane village, Hassan(T)</t>
  </si>
  <si>
    <t>SATHYANARAYANA S K</t>
  </si>
  <si>
    <t>PIRAMAL CAPITAL</t>
  </si>
  <si>
    <t>BLSA00020409</t>
  </si>
  <si>
    <t>ADARSH BK</t>
  </si>
  <si>
    <t>RATE</t>
  </si>
  <si>
    <t>EXPENSES</t>
  </si>
  <si>
    <t>Bhagyamma</t>
  </si>
  <si>
    <t>RAMESH HP</t>
  </si>
  <si>
    <t>JAGADEESH</t>
  </si>
  <si>
    <t>HERAGU,HASSAN</t>
  </si>
  <si>
    <t>GLPARKGD1303802</t>
  </si>
  <si>
    <t>GLPHSSAN1303240</t>
  </si>
  <si>
    <t>Nagesh K</t>
  </si>
  <si>
    <t>GLPCHMGR1303489</t>
  </si>
  <si>
    <t>Kogilamane,Belur</t>
  </si>
  <si>
    <t>J John louis</t>
  </si>
  <si>
    <t>HANBAL,SAKLESHPUR</t>
  </si>
  <si>
    <t>AXIS FINANCE</t>
  </si>
  <si>
    <t> MYS20240134</t>
  </si>
  <si>
    <t>NAGARAJAN C R</t>
  </si>
  <si>
    <t>SUNDARAM FINANCE</t>
  </si>
  <si>
    <t>Mr. MANJUNATH M N</t>
  </si>
  <si>
    <t>SRIDHAR</t>
  </si>
  <si>
    <t>KERLUR,BELUR</t>
  </si>
  <si>
    <t>GLPCHMGR1307019</t>
  </si>
  <si>
    <t>TOTAL NUMBER OF CASES</t>
  </si>
  <si>
    <t>TOTAL AMOUNT</t>
  </si>
  <si>
    <t>TOTAL EXPENSES</t>
  </si>
  <si>
    <t>TOTAL AMOUNT REMAINED</t>
  </si>
  <si>
    <t>SYED VASEEL</t>
  </si>
  <si>
    <t>SANDESH H L</t>
  </si>
  <si>
    <t>MOHAN KUMAR</t>
  </si>
  <si>
    <t>Honnemane, Bikodu</t>
  </si>
  <si>
    <t>HALEBEEDU TOWN</t>
  </si>
  <si>
    <t>GLPHSSAN1307796</t>
  </si>
  <si>
    <t>NAGARAJ</t>
  </si>
  <si>
    <t>SHARATH</t>
  </si>
  <si>
    <t>Kallenahalli village, Baylahalli</t>
  </si>
  <si>
    <t>GLPHASSAN1308694</t>
  </si>
  <si>
    <t xml:space="preserve"> EXPENSES</t>
  </si>
  <si>
    <t>JAYAKUMARA K R</t>
  </si>
  <si>
    <t>GLPARKGD1308878</t>
  </si>
  <si>
    <t>MANJULA</t>
  </si>
  <si>
    <t>GLPARKGD1308018</t>
  </si>
  <si>
    <t>B Y RAGHU</t>
  </si>
  <si>
    <t>PARAMESHA L M</t>
  </si>
  <si>
    <t>MALALI</t>
  </si>
  <si>
    <t>SPOORTHI H K</t>
  </si>
  <si>
    <t>HULUVARE,M HOSHALLI</t>
  </si>
  <si>
    <t>GLPIBCPT1310163</t>
  </si>
  <si>
    <t>BELUR</t>
  </si>
  <si>
    <t>J JOHN LOUIS</t>
  </si>
  <si>
    <t>HANBAL</t>
  </si>
  <si>
    <t>MMA00036867</t>
  </si>
  <si>
    <t>RANI SACHIN</t>
  </si>
  <si>
    <t>DODDAPURA</t>
  </si>
  <si>
    <t>HEMARAJU</t>
  </si>
  <si>
    <t>BOMMENAMANE</t>
  </si>
  <si>
    <t> GLPHSSAN1310129</t>
  </si>
  <si>
    <t>PRAMODA CHARI</t>
  </si>
  <si>
    <t>GLPHSSAN1310217</t>
  </si>
  <si>
    <t>BASAVAPATNA</t>
  </si>
  <si>
    <t>MANJEGOWDA G L</t>
  </si>
  <si>
    <t>Goragundi grama</t>
  </si>
  <si>
    <t>IBSSARKGD1311119</t>
  </si>
  <si>
    <t>GOUTHAM RAJ B U</t>
  </si>
  <si>
    <t>Bidarahalli</t>
  </si>
  <si>
    <t>MHL00029106</t>
  </si>
  <si>
    <t> K N SHWETHA </t>
  </si>
  <si>
    <t>CHANDRU H R</t>
  </si>
  <si>
    <t>HOLENARSIPURA</t>
  </si>
  <si>
    <t>GLPIBCPT 1312601</t>
  </si>
  <si>
    <t>G R ASHWINI</t>
  </si>
  <si>
    <t>GLPARKGD1313181</t>
  </si>
  <si>
    <t>SWAMYGOWDA</t>
  </si>
  <si>
    <t>Dodda magge, Arkalgud</t>
  </si>
  <si>
    <t>GLPHSSAN1312108</t>
  </si>
  <si>
    <t>M M JAGADEESHA</t>
  </si>
  <si>
    <t>CHANDRAKALA T R</t>
  </si>
  <si>
    <t>Madanur, arkalgudu</t>
  </si>
  <si>
    <t>GLPARKGD1312514</t>
  </si>
  <si>
    <t>Gangooru, Ramanathapura</t>
  </si>
  <si>
    <t>NAVEEN</t>
  </si>
  <si>
    <t>TATTEKERE</t>
  </si>
  <si>
    <t>LOKESH/HEMAVATHI</t>
  </si>
  <si>
    <t>IBUDCHMGR1313663</t>
  </si>
  <si>
    <t>GLPHSSAN1312104</t>
  </si>
  <si>
    <t>GIRISH D C</t>
  </si>
  <si>
    <t>Doddabaganahalli</t>
  </si>
  <si>
    <t>GLPHSSAN1312846</t>
  </si>
  <si>
    <t>KOTAK</t>
  </si>
  <si>
    <t>SHABHEERA</t>
  </si>
  <si>
    <t>GLPHSSAN1314615</t>
  </si>
  <si>
    <t>GORUR</t>
  </si>
  <si>
    <t>PUTTARAJA</t>
  </si>
  <si>
    <t>Ramanathapura</t>
  </si>
  <si>
    <t>GHFARKGD1314722</t>
  </si>
  <si>
    <t>VENKATESH</t>
  </si>
  <si>
    <t>Ramesha</t>
  </si>
  <si>
    <t>GLPCHMGR1316029</t>
  </si>
  <si>
    <t>SAROJAMMA</t>
  </si>
  <si>
    <t>NITTUR</t>
  </si>
  <si>
    <t>GHFHSSAN1313786</t>
  </si>
  <si>
    <t>HDFC</t>
  </si>
  <si>
    <t>SUNILKUMAR H R</t>
  </si>
  <si>
    <t>PHR007708387608</t>
  </si>
  <si>
    <t xml:space="preserve">GOLDEN RATIO </t>
  </si>
  <si>
    <t>PRAVEENA K T</t>
  </si>
  <si>
    <t>KABBALI VILLAGE</t>
  </si>
  <si>
    <t>KIRAN KUMAR H R</t>
  </si>
  <si>
    <t>PREETHI</t>
  </si>
  <si>
    <t>Beranagoddu</t>
  </si>
  <si>
    <t>GLPHSSAN1315341</t>
  </si>
  <si>
    <t>Sathisha B P</t>
  </si>
  <si>
    <t>BIKKODU,BELUR</t>
  </si>
  <si>
    <t>GLPCHMGR1317143</t>
  </si>
  <si>
    <t>VARADARAJU H</t>
  </si>
  <si>
    <t>Doddakondagula Grama</t>
  </si>
  <si>
    <t>SRUSTI K GOWDA</t>
  </si>
  <si>
    <t>DUDDA</t>
  </si>
  <si>
    <t>PHR007709424275</t>
  </si>
  <si>
    <t>SRINIVAS</t>
  </si>
  <si>
    <t>Ramesh K N </t>
  </si>
  <si>
    <t>PIRAMAL</t>
  </si>
  <si>
    <t>HLSA0007A5DF</t>
  </si>
  <si>
    <t>S R SHYLAJA</t>
  </si>
  <si>
    <t>SR9902027508</t>
  </si>
  <si>
    <t>CHANDRAMMA</t>
  </si>
  <si>
    <t>HONNAVARA</t>
  </si>
  <si>
    <t>EQUITAS</t>
  </si>
  <si>
    <t>GLPCHMGR1321965</t>
  </si>
  <si>
    <t>NALINAKSHI</t>
  </si>
  <si>
    <t>MUTHIGE</t>
  </si>
  <si>
    <t>GLPHSSAN1322401</t>
  </si>
  <si>
    <t>SATHISH KUMAR</t>
  </si>
  <si>
    <t>GLPHSSAN1322406</t>
  </si>
  <si>
    <t xml:space="preserve">Saubhagya </t>
  </si>
  <si>
    <t>Bittagowdanahalli</t>
  </si>
  <si>
    <t>SACHIN</t>
  </si>
  <si>
    <t>IBSSHSSAN1322937</t>
  </si>
  <si>
    <t>BALLUPETE</t>
  </si>
  <si>
    <t>IBUDHSSAN1321836</t>
  </si>
  <si>
    <t>SRI KALABHIRAVA TRADERS</t>
  </si>
  <si>
    <t>ARUNGOWDA D M</t>
  </si>
  <si>
    <t>GLPARKGD1323567</t>
  </si>
  <si>
    <t>KOGILAMANE,BELUR</t>
  </si>
  <si>
    <t>Mallapura grama,ARKALGUD</t>
  </si>
  <si>
    <t>AYUB KHAN G R</t>
  </si>
  <si>
    <t>GLPARKGD1324275</t>
  </si>
  <si>
    <t>SWAMY H K</t>
  </si>
  <si>
    <t>Mudaganur,ARKALGUD</t>
  </si>
  <si>
    <t>GLPARKGD1324341</t>
  </si>
  <si>
    <t>N T HARISHA</t>
  </si>
  <si>
    <t>MANJUNATHA</t>
  </si>
  <si>
    <t> IBSSHSSAN1324798</t>
  </si>
  <si>
    <t>HAGARE,BELUR</t>
  </si>
  <si>
    <t>NAVEEN KUMAR</t>
  </si>
  <si>
    <t> Kontagodanahalli</t>
  </si>
  <si>
    <t>GLPHSSAN1325390</t>
  </si>
  <si>
    <t>PAVAN KUMAR L S</t>
  </si>
  <si>
    <t>SURESH</t>
  </si>
  <si>
    <t>JAVAGAL</t>
  </si>
  <si>
    <t>GLPHSSAN1327432</t>
  </si>
  <si>
    <t>MAMATHA</t>
  </si>
  <si>
    <t>GLPHSSAN1324253</t>
  </si>
  <si>
    <t>PUNITH M N</t>
  </si>
  <si>
    <t>GLPARKGD1328289</t>
  </si>
  <si>
    <t>SOWJANYA M</t>
  </si>
  <si>
    <t>Doddamagge,ARKALGUD</t>
  </si>
  <si>
    <t>GLPARKGD1328310</t>
  </si>
  <si>
    <t>Praveen Kumar S R</t>
  </si>
  <si>
    <t>GLPCHMGR1328141</t>
  </si>
  <si>
    <t>KANTHARAJU</t>
  </si>
  <si>
    <t>GLPHSSAN1328723</t>
  </si>
  <si>
    <t>CHANDRAPPA</t>
  </si>
  <si>
    <t>GLPHSSAN1329732</t>
  </si>
  <si>
    <t>MAGGE,ALUR</t>
  </si>
  <si>
    <t>SHIVASHANKARA</t>
  </si>
  <si>
    <t>GLPHSSAN1329026</t>
  </si>
  <si>
    <t>HEMAVATHI H M </t>
  </si>
  <si>
    <t>H R SRINIVASA</t>
  </si>
  <si>
    <t>M.HOSAHALLI</t>
  </si>
  <si>
    <t>YASHASWINI B H</t>
  </si>
  <si>
    <t>GLPARKGD1329736</t>
  </si>
  <si>
    <t>SHIVANNA</t>
  </si>
  <si>
    <t>Ramnathpura</t>
  </si>
  <si>
    <t>GLPHSSAN1329628</t>
  </si>
  <si>
    <t>A M ASHOKA</t>
  </si>
  <si>
    <t>MANJAPPA</t>
  </si>
  <si>
    <t>Chittanahalli</t>
  </si>
  <si>
    <t>CHAYAMANI </t>
  </si>
  <si>
    <t>BAGESHPURA</t>
  </si>
  <si>
    <t>SANJAY</t>
  </si>
  <si>
    <t>IBSSHSSAN1335772</t>
  </si>
  <si>
    <t>Dilip</t>
  </si>
  <si>
    <t>KOGODU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</si>
</sst>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theme="1"/>
      <name val="Book Antiqua"/>
      <family val="1"/>
    </font>
    <font>
      <sz val="8"/>
      <name val="Calibri"/>
      <family val="2"/>
      <scheme val="minor"/>
    </font>
    <font>
      <b/>
      <sz val="14"/>
      <color theme="1"/>
      <name val="Book Antiqua"/>
      <family val="1"/>
    </font>
    <font>
      <b/>
      <u/>
      <sz val="18"/>
      <color theme="1"/>
      <name val="Book Antiqua"/>
      <family val="1"/>
    </font>
    <font>
      <sz val="15"/>
      <color theme="1"/>
      <name val="Book Antiqua"/>
      <family val="1"/>
    </font>
    <font>
      <b/>
      <u/>
      <sz val="15"/>
      <color theme="1"/>
      <name val="Book Antiqua"/>
      <family val="1"/>
    </font>
    <font>
      <sz val="14"/>
      <color theme="1"/>
      <name val="Book Antiqua"/>
      <family val="1"/>
    </font>
    <font>
      <sz val="14"/>
      <color rgb="FF1F1F1F"/>
      <name val="Book Antiqua"/>
      <family val="1"/>
    </font>
    <font>
      <sz val="14"/>
      <color rgb="FF242424"/>
      <name val="Book Antiqua"/>
      <family val="1"/>
    </font>
    <font>
      <sz val="13"/>
      <color rgb="FF1F1F1F"/>
      <name val="Book Antiqua"/>
      <family val="1"/>
    </font>
    <font>
      <sz val="15"/>
      <color rgb="FF1F1F1F"/>
      <name val="Book Antiqua"/>
      <family val="1"/>
    </font>
    <font>
      <sz val="13"/>
      <color rgb="FF1F1F1F"/>
      <name val="Arial"/>
      <family val="2"/>
    </font>
    <font>
      <sz val="15"/>
      <color rgb="FF222222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2" fillId="0" borderId="0" xfId="0" applyFont="1"/>
    <xf numFmtId="1" fontId="12" fillId="0" borderId="0" xfId="0" applyNumberFormat="1" applyFont="1"/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0E7-A510-42D5-8A97-97D47BB7BD3A}">
  <dimension ref="A2:L31"/>
  <sheetViews>
    <sheetView topLeftCell="A19" workbookViewId="0">
      <selection activeCell="D34" sqref="D34"/>
    </sheetView>
  </sheetViews>
  <sheetFormatPr defaultRowHeight="19.8" x14ac:dyDescent="0.4"/>
  <cols>
    <col min="1" max="1" width="13.109375" style="5" customWidth="1"/>
    <col min="2" max="2" width="15.77734375" style="5" bestFit="1" customWidth="1"/>
    <col min="3" max="3" width="37.21875" style="5" bestFit="1" customWidth="1"/>
    <col min="4" max="5" width="36.5546875" style="5" customWidth="1"/>
    <col min="6" max="6" width="31.33203125" style="7" customWidth="1"/>
    <col min="7" max="7" width="11.44140625" style="5" customWidth="1"/>
    <col min="8" max="8" width="15.5546875" style="8" bestFit="1" customWidth="1"/>
    <col min="9" max="9" width="12.33203125" style="5" customWidth="1"/>
    <col min="10" max="10" width="8.88671875" style="5"/>
    <col min="11" max="11" width="12.77734375" style="5" bestFit="1" customWidth="1"/>
    <col min="12" max="16384" width="8.88671875" style="5"/>
  </cols>
  <sheetData>
    <row r="2" spans="1:12" ht="14.4" customHeight="1" x14ac:dyDescent="0.4">
      <c r="D2" s="29" t="s">
        <v>0</v>
      </c>
      <c r="E2" s="6"/>
    </row>
    <row r="3" spans="1:12" ht="14.4" customHeight="1" x14ac:dyDescent="0.4">
      <c r="D3" s="29"/>
      <c r="E3" s="6"/>
    </row>
    <row r="5" spans="1:12" s="1" customFormat="1" ht="19.2" x14ac:dyDescent="0.35">
      <c r="A5" s="1" t="s">
        <v>1</v>
      </c>
      <c r="B5" s="1" t="s">
        <v>17</v>
      </c>
      <c r="C5" s="1" t="s">
        <v>2</v>
      </c>
      <c r="D5" s="1" t="s">
        <v>3</v>
      </c>
      <c r="E5" s="1" t="s">
        <v>6</v>
      </c>
      <c r="F5" s="3" t="s">
        <v>4</v>
      </c>
      <c r="G5" s="1" t="s">
        <v>37</v>
      </c>
      <c r="H5" s="2" t="s">
        <v>38</v>
      </c>
    </row>
    <row r="7" spans="1:12" s="7" customFormat="1" ht="18" x14ac:dyDescent="0.35">
      <c r="A7" s="7">
        <v>1</v>
      </c>
      <c r="B7" s="9">
        <v>45277</v>
      </c>
      <c r="C7" s="10" t="s">
        <v>5</v>
      </c>
      <c r="D7" s="7" t="s">
        <v>8</v>
      </c>
      <c r="E7" s="7" t="s">
        <v>7</v>
      </c>
      <c r="F7" s="11">
        <v>2023052300043</v>
      </c>
      <c r="G7" s="11">
        <v>400</v>
      </c>
      <c r="H7" s="30">
        <f>410+140</f>
        <v>550</v>
      </c>
    </row>
    <row r="8" spans="1:12" s="7" customFormat="1" ht="18" x14ac:dyDescent="0.35">
      <c r="A8" s="7">
        <v>2</v>
      </c>
      <c r="B8" s="9">
        <v>45277</v>
      </c>
      <c r="C8" s="12" t="s">
        <v>11</v>
      </c>
      <c r="D8" s="12" t="s">
        <v>9</v>
      </c>
      <c r="E8" s="7" t="s">
        <v>12</v>
      </c>
      <c r="F8" s="12" t="s">
        <v>10</v>
      </c>
      <c r="G8" s="11">
        <v>400</v>
      </c>
      <c r="H8" s="30"/>
    </row>
    <row r="9" spans="1:12" s="7" customFormat="1" ht="18" x14ac:dyDescent="0.35">
      <c r="A9" s="7">
        <v>3</v>
      </c>
      <c r="B9" s="9">
        <v>45277</v>
      </c>
      <c r="C9" s="12" t="s">
        <v>13</v>
      </c>
      <c r="D9" s="12" t="s">
        <v>14</v>
      </c>
      <c r="E9" s="7" t="s">
        <v>12</v>
      </c>
      <c r="F9" s="12" t="s">
        <v>15</v>
      </c>
      <c r="G9" s="11">
        <v>400</v>
      </c>
      <c r="H9" s="30"/>
    </row>
    <row r="10" spans="1:12" x14ac:dyDescent="0.4">
      <c r="A10" s="5">
        <v>4</v>
      </c>
      <c r="B10" s="9">
        <v>45278</v>
      </c>
      <c r="C10" s="12" t="s">
        <v>16</v>
      </c>
      <c r="D10" s="12" t="s">
        <v>19</v>
      </c>
      <c r="E10" s="7" t="s">
        <v>18</v>
      </c>
      <c r="F10" s="12">
        <v>99006962513</v>
      </c>
      <c r="G10" s="11">
        <v>400</v>
      </c>
      <c r="H10" s="30">
        <v>147</v>
      </c>
    </row>
    <row r="11" spans="1:12" x14ac:dyDescent="0.4">
      <c r="A11" s="5">
        <v>5</v>
      </c>
      <c r="B11" s="9">
        <v>45278</v>
      </c>
      <c r="C11" s="12" t="s">
        <v>20</v>
      </c>
      <c r="D11" s="12" t="s">
        <v>8</v>
      </c>
      <c r="E11" s="7" t="s">
        <v>18</v>
      </c>
      <c r="F11" s="12">
        <v>77211314753</v>
      </c>
      <c r="G11" s="11">
        <v>400</v>
      </c>
      <c r="H11" s="30"/>
    </row>
    <row r="12" spans="1:12" x14ac:dyDescent="0.4">
      <c r="A12" s="5">
        <v>6</v>
      </c>
      <c r="B12" s="9">
        <v>45279</v>
      </c>
      <c r="C12" s="12" t="s">
        <v>21</v>
      </c>
      <c r="D12" s="12" t="s">
        <v>22</v>
      </c>
      <c r="E12" s="7" t="s">
        <v>12</v>
      </c>
      <c r="F12" s="12" t="s">
        <v>25</v>
      </c>
      <c r="G12" s="11">
        <v>400</v>
      </c>
      <c r="H12" s="30">
        <v>112</v>
      </c>
    </row>
    <row r="13" spans="1:12" x14ac:dyDescent="0.4">
      <c r="A13" s="5">
        <v>7</v>
      </c>
      <c r="B13" s="9">
        <v>45279</v>
      </c>
      <c r="C13" s="12" t="s">
        <v>23</v>
      </c>
      <c r="D13" s="12" t="s">
        <v>22</v>
      </c>
      <c r="E13" s="7" t="s">
        <v>12</v>
      </c>
      <c r="F13" s="12" t="s">
        <v>24</v>
      </c>
      <c r="G13" s="11">
        <v>400</v>
      </c>
      <c r="H13" s="30"/>
    </row>
    <row r="14" spans="1:12" x14ac:dyDescent="0.4">
      <c r="A14" s="5">
        <v>8</v>
      </c>
      <c r="B14" s="9">
        <v>45279</v>
      </c>
      <c r="C14" s="12" t="s">
        <v>26</v>
      </c>
      <c r="D14" s="12" t="s">
        <v>27</v>
      </c>
      <c r="E14" s="7" t="s">
        <v>7</v>
      </c>
      <c r="F14" s="13">
        <v>2023121500084</v>
      </c>
      <c r="G14" s="11">
        <v>400</v>
      </c>
      <c r="H14" s="30"/>
    </row>
    <row r="15" spans="1:12" x14ac:dyDescent="0.4">
      <c r="A15" s="5">
        <v>9</v>
      </c>
      <c r="B15" s="9">
        <v>45279</v>
      </c>
      <c r="C15" s="12" t="s">
        <v>28</v>
      </c>
      <c r="D15" s="12" t="s">
        <v>29</v>
      </c>
      <c r="E15" s="7" t="s">
        <v>7</v>
      </c>
      <c r="F15" s="13">
        <v>2023121800387</v>
      </c>
      <c r="G15" s="11">
        <v>400</v>
      </c>
      <c r="H15" s="30"/>
    </row>
    <row r="16" spans="1:12" x14ac:dyDescent="0.4">
      <c r="A16" s="5">
        <v>10</v>
      </c>
      <c r="B16" s="9">
        <v>45280</v>
      </c>
      <c r="C16" s="12" t="s">
        <v>30</v>
      </c>
      <c r="D16" s="12" t="s">
        <v>32</v>
      </c>
      <c r="E16" s="7" t="s">
        <v>12</v>
      </c>
      <c r="F16" s="12" t="s">
        <v>31</v>
      </c>
      <c r="G16" s="11">
        <v>400</v>
      </c>
      <c r="H16" s="30">
        <v>150</v>
      </c>
      <c r="K16" s="14"/>
      <c r="L16" s="14"/>
    </row>
    <row r="17" spans="1:11" x14ac:dyDescent="0.4">
      <c r="A17" s="5">
        <v>11</v>
      </c>
      <c r="B17" s="9">
        <v>45280</v>
      </c>
      <c r="C17" s="12" t="s">
        <v>33</v>
      </c>
      <c r="D17" s="12" t="s">
        <v>8</v>
      </c>
      <c r="E17" s="7" t="s">
        <v>18</v>
      </c>
      <c r="F17" s="12">
        <v>77211506014</v>
      </c>
      <c r="G17" s="11">
        <v>400</v>
      </c>
      <c r="H17" s="30"/>
    </row>
    <row r="18" spans="1:11" x14ac:dyDescent="0.4">
      <c r="A18" s="5">
        <v>12</v>
      </c>
      <c r="B18" s="9">
        <v>45280</v>
      </c>
      <c r="C18" s="12" t="s">
        <v>36</v>
      </c>
      <c r="D18" s="12" t="s">
        <v>19</v>
      </c>
      <c r="E18" s="7" t="s">
        <v>34</v>
      </c>
      <c r="F18" s="12" t="s">
        <v>35</v>
      </c>
      <c r="G18" s="11">
        <v>400</v>
      </c>
      <c r="H18" s="30"/>
      <c r="K18" s="14"/>
    </row>
    <row r="19" spans="1:11" x14ac:dyDescent="0.4">
      <c r="A19" s="5">
        <v>13</v>
      </c>
      <c r="B19" s="9">
        <v>45282</v>
      </c>
      <c r="C19" s="5" t="s">
        <v>39</v>
      </c>
      <c r="D19" s="12" t="s">
        <v>22</v>
      </c>
      <c r="E19" s="7" t="s">
        <v>12</v>
      </c>
      <c r="F19" s="10" t="s">
        <v>44</v>
      </c>
      <c r="G19" s="11">
        <v>400</v>
      </c>
      <c r="H19" s="28">
        <f>80+327</f>
        <v>407</v>
      </c>
    </row>
    <row r="20" spans="1:11" s="7" customFormat="1" ht="18" x14ac:dyDescent="0.35">
      <c r="A20" s="7">
        <v>14</v>
      </c>
      <c r="B20" s="9">
        <v>45282</v>
      </c>
      <c r="C20" s="7" t="s">
        <v>40</v>
      </c>
      <c r="D20" s="12" t="s">
        <v>22</v>
      </c>
      <c r="E20" s="7" t="s">
        <v>12</v>
      </c>
      <c r="F20" s="10" t="s">
        <v>43</v>
      </c>
      <c r="G20" s="11">
        <v>400</v>
      </c>
      <c r="H20" s="28"/>
    </row>
    <row r="21" spans="1:11" s="7" customFormat="1" ht="18" x14ac:dyDescent="0.35">
      <c r="A21" s="7">
        <v>15</v>
      </c>
      <c r="B21" s="9">
        <v>45282</v>
      </c>
      <c r="C21" s="7" t="s">
        <v>41</v>
      </c>
      <c r="D21" s="7" t="s">
        <v>42</v>
      </c>
      <c r="E21" s="7" t="s">
        <v>7</v>
      </c>
      <c r="F21" s="11">
        <v>2023122000123</v>
      </c>
      <c r="G21" s="11">
        <v>400</v>
      </c>
      <c r="H21" s="28"/>
    </row>
    <row r="22" spans="1:11" x14ac:dyDescent="0.4">
      <c r="A22" s="5">
        <v>16</v>
      </c>
      <c r="B22" s="9">
        <v>45284</v>
      </c>
      <c r="C22" s="7" t="s">
        <v>45</v>
      </c>
      <c r="D22" s="7" t="s">
        <v>47</v>
      </c>
      <c r="E22" s="7" t="s">
        <v>12</v>
      </c>
      <c r="F22" s="11" t="s">
        <v>46</v>
      </c>
      <c r="G22" s="11">
        <v>400</v>
      </c>
      <c r="H22" s="28">
        <f>45+10+35+20+50+40+70+45</f>
        <v>315</v>
      </c>
    </row>
    <row r="23" spans="1:11" x14ac:dyDescent="0.4">
      <c r="A23" s="5">
        <v>17</v>
      </c>
      <c r="B23" s="9">
        <v>45284</v>
      </c>
      <c r="C23" s="7" t="s">
        <v>48</v>
      </c>
      <c r="D23" s="7" t="s">
        <v>49</v>
      </c>
      <c r="E23" s="7" t="s">
        <v>50</v>
      </c>
      <c r="F23" s="11"/>
      <c r="G23" s="11">
        <v>400</v>
      </c>
      <c r="H23" s="28"/>
    </row>
    <row r="24" spans="1:11" x14ac:dyDescent="0.4">
      <c r="A24" s="5">
        <v>18</v>
      </c>
      <c r="B24" s="9">
        <v>45284</v>
      </c>
      <c r="C24" s="7" t="s">
        <v>52</v>
      </c>
      <c r="D24" s="7" t="s">
        <v>19</v>
      </c>
      <c r="E24" s="7" t="s">
        <v>53</v>
      </c>
      <c r="F24" s="11" t="s">
        <v>51</v>
      </c>
      <c r="G24" s="11">
        <v>400</v>
      </c>
      <c r="H24" s="28"/>
    </row>
    <row r="25" spans="1:11" x14ac:dyDescent="0.4">
      <c r="A25" s="5">
        <v>19</v>
      </c>
      <c r="B25" s="9">
        <v>45286</v>
      </c>
      <c r="C25" s="7" t="s">
        <v>54</v>
      </c>
      <c r="D25" s="7" t="s">
        <v>29</v>
      </c>
      <c r="E25" s="7" t="s">
        <v>7</v>
      </c>
      <c r="F25" s="11">
        <v>2023122200349</v>
      </c>
      <c r="G25" s="11">
        <v>400</v>
      </c>
    </row>
    <row r="26" spans="1:11" x14ac:dyDescent="0.4">
      <c r="A26" s="5">
        <v>20</v>
      </c>
      <c r="B26" s="9">
        <v>45289</v>
      </c>
      <c r="C26" s="5" t="s">
        <v>55</v>
      </c>
      <c r="D26" s="5" t="s">
        <v>56</v>
      </c>
      <c r="E26" s="7" t="s">
        <v>12</v>
      </c>
      <c r="F26" s="15" t="s">
        <v>57</v>
      </c>
      <c r="G26" s="11">
        <v>400</v>
      </c>
      <c r="H26" s="8">
        <v>90</v>
      </c>
    </row>
    <row r="28" spans="1:11" s="16" customFormat="1" ht="25.8" customHeight="1" x14ac:dyDescent="0.3">
      <c r="B28" s="27" t="s">
        <v>58</v>
      </c>
      <c r="C28" s="27"/>
      <c r="D28" s="4">
        <v>20</v>
      </c>
      <c r="F28" s="8"/>
      <c r="H28" s="8"/>
    </row>
    <row r="29" spans="1:11" s="16" customFormat="1" ht="25.8" customHeight="1" x14ac:dyDescent="0.3">
      <c r="B29" s="27" t="s">
        <v>60</v>
      </c>
      <c r="C29" s="27"/>
      <c r="D29" s="17">
        <f>SUM(H7:H26)</f>
        <v>1771</v>
      </c>
      <c r="F29" s="8"/>
      <c r="H29" s="8"/>
    </row>
    <row r="30" spans="1:11" ht="24.6" customHeight="1" x14ac:dyDescent="0.4">
      <c r="B30" s="27" t="s">
        <v>59</v>
      </c>
      <c r="C30" s="27"/>
      <c r="D30" s="17">
        <f>SUM(G7:G26)</f>
        <v>8000</v>
      </c>
    </row>
    <row r="31" spans="1:11" x14ac:dyDescent="0.4">
      <c r="B31" s="27" t="s">
        <v>61</v>
      </c>
      <c r="C31" s="27"/>
      <c r="D31" s="14">
        <f>D30-D29</f>
        <v>6229</v>
      </c>
    </row>
  </sheetData>
  <mergeCells count="11">
    <mergeCell ref="D2:D3"/>
    <mergeCell ref="H7:H9"/>
    <mergeCell ref="H10:H11"/>
    <mergeCell ref="H12:H15"/>
    <mergeCell ref="H16:H18"/>
    <mergeCell ref="B31:C31"/>
    <mergeCell ref="B28:C28"/>
    <mergeCell ref="B30:C30"/>
    <mergeCell ref="H22:H24"/>
    <mergeCell ref="H19:H21"/>
    <mergeCell ref="B29:C2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0132-FA3C-49A6-BD7E-46130499B4FC}">
  <dimension ref="A2:J56"/>
  <sheetViews>
    <sheetView workbookViewId="0">
      <selection activeCell="H54" sqref="H54"/>
    </sheetView>
  </sheetViews>
  <sheetFormatPr defaultRowHeight="19.8" x14ac:dyDescent="0.3"/>
  <cols>
    <col min="1" max="1" width="13.109375" style="16" customWidth="1"/>
    <col min="2" max="2" width="15.77734375" style="16" bestFit="1" customWidth="1"/>
    <col min="3" max="3" width="32.5546875" style="16" bestFit="1" customWidth="1"/>
    <col min="4" max="4" width="39.44140625" style="16" bestFit="1" customWidth="1"/>
    <col min="5" max="5" width="29.6640625" style="16" bestFit="1" customWidth="1"/>
    <col min="6" max="6" width="29" style="23" bestFit="1" customWidth="1"/>
    <col min="7" max="7" width="11.44140625" style="16" customWidth="1"/>
    <col min="8" max="8" width="14.88671875" style="16" bestFit="1" customWidth="1"/>
    <col min="9" max="9" width="12.77734375" style="16" bestFit="1" customWidth="1"/>
    <col min="10" max="16384" width="8.88671875" style="16"/>
  </cols>
  <sheetData>
    <row r="2" spans="1:10" ht="14.4" customHeight="1" x14ac:dyDescent="0.3">
      <c r="D2" s="29" t="s">
        <v>0</v>
      </c>
      <c r="E2" s="18"/>
    </row>
    <row r="3" spans="1:10" ht="14.4" customHeight="1" x14ac:dyDescent="0.3">
      <c r="D3" s="29"/>
      <c r="E3" s="18"/>
    </row>
    <row r="5" spans="1:10" s="4" customFormat="1" ht="19.2" x14ac:dyDescent="0.3">
      <c r="A5" s="4" t="s">
        <v>1</v>
      </c>
      <c r="B5" s="4" t="s">
        <v>17</v>
      </c>
      <c r="C5" s="4" t="s">
        <v>2</v>
      </c>
      <c r="D5" s="4" t="s">
        <v>3</v>
      </c>
      <c r="E5" s="4" t="s">
        <v>6</v>
      </c>
      <c r="F5" s="24" t="s">
        <v>4</v>
      </c>
      <c r="G5" s="4" t="s">
        <v>37</v>
      </c>
      <c r="H5" s="2" t="s">
        <v>72</v>
      </c>
    </row>
    <row r="7" spans="1:10" x14ac:dyDescent="0.3">
      <c r="A7" s="16">
        <v>1</v>
      </c>
      <c r="B7" s="20">
        <v>45292</v>
      </c>
      <c r="C7" s="21" t="s">
        <v>62</v>
      </c>
      <c r="D7" s="16" t="s">
        <v>8</v>
      </c>
      <c r="E7" s="16" t="s">
        <v>18</v>
      </c>
      <c r="F7" s="22">
        <v>77211327486</v>
      </c>
      <c r="G7" s="22">
        <v>400</v>
      </c>
      <c r="H7" s="31">
        <v>105</v>
      </c>
    </row>
    <row r="8" spans="1:10" x14ac:dyDescent="0.3">
      <c r="A8" s="16">
        <v>2</v>
      </c>
      <c r="B8" s="20">
        <v>45292</v>
      </c>
      <c r="C8" s="21" t="s">
        <v>63</v>
      </c>
      <c r="D8" s="16" t="s">
        <v>8</v>
      </c>
      <c r="E8" s="16" t="s">
        <v>18</v>
      </c>
      <c r="F8" s="22">
        <v>77211534510</v>
      </c>
      <c r="G8" s="22">
        <v>400</v>
      </c>
      <c r="H8" s="31"/>
    </row>
    <row r="9" spans="1:10" x14ac:dyDescent="0.3">
      <c r="A9" s="16">
        <v>3</v>
      </c>
      <c r="B9" s="20">
        <v>45294</v>
      </c>
      <c r="C9" s="21" t="s">
        <v>64</v>
      </c>
      <c r="D9" s="16" t="s">
        <v>65</v>
      </c>
      <c r="E9" s="16" t="s">
        <v>12</v>
      </c>
      <c r="F9" s="22" t="s">
        <v>67</v>
      </c>
      <c r="G9" s="22">
        <v>400</v>
      </c>
      <c r="H9" s="31">
        <v>125</v>
      </c>
    </row>
    <row r="10" spans="1:10" x14ac:dyDescent="0.3">
      <c r="A10" s="16">
        <v>4</v>
      </c>
      <c r="B10" s="20">
        <v>45294</v>
      </c>
      <c r="C10" s="21" t="s">
        <v>68</v>
      </c>
      <c r="D10" s="16" t="s">
        <v>66</v>
      </c>
      <c r="E10" s="16" t="s">
        <v>7</v>
      </c>
      <c r="F10" s="22">
        <v>2023092200078</v>
      </c>
      <c r="G10" s="22">
        <v>400</v>
      </c>
      <c r="H10" s="31"/>
    </row>
    <row r="11" spans="1:10" x14ac:dyDescent="0.3">
      <c r="A11" s="16">
        <v>5</v>
      </c>
      <c r="B11" s="20">
        <v>45294</v>
      </c>
      <c r="C11" s="21" t="s">
        <v>69</v>
      </c>
      <c r="D11" s="16" t="s">
        <v>70</v>
      </c>
      <c r="E11" s="16" t="s">
        <v>12</v>
      </c>
      <c r="F11" s="22" t="s">
        <v>71</v>
      </c>
      <c r="G11" s="22">
        <v>400</v>
      </c>
      <c r="H11" s="31"/>
    </row>
    <row r="12" spans="1:10" x14ac:dyDescent="0.3">
      <c r="A12" s="16">
        <v>6</v>
      </c>
      <c r="B12" s="20">
        <v>45295</v>
      </c>
      <c r="C12" s="21" t="s">
        <v>73</v>
      </c>
      <c r="D12" s="16" t="s">
        <v>22</v>
      </c>
      <c r="E12" s="16" t="s">
        <v>12</v>
      </c>
      <c r="F12" s="22" t="s">
        <v>74</v>
      </c>
      <c r="G12" s="22">
        <v>400</v>
      </c>
      <c r="H12" s="31">
        <v>80</v>
      </c>
    </row>
    <row r="13" spans="1:10" x14ac:dyDescent="0.3">
      <c r="A13" s="16">
        <v>7</v>
      </c>
      <c r="B13" s="20">
        <v>45295</v>
      </c>
      <c r="C13" s="21" t="s">
        <v>75</v>
      </c>
      <c r="D13" s="16" t="s">
        <v>22</v>
      </c>
      <c r="E13" s="16" t="s">
        <v>12</v>
      </c>
      <c r="F13" s="22" t="s">
        <v>76</v>
      </c>
      <c r="G13" s="22">
        <v>400</v>
      </c>
      <c r="H13" s="31"/>
    </row>
    <row r="14" spans="1:10" x14ac:dyDescent="0.3">
      <c r="A14" s="16">
        <v>8</v>
      </c>
      <c r="B14" s="20">
        <v>45297</v>
      </c>
      <c r="C14" s="21" t="s">
        <v>78</v>
      </c>
      <c r="D14" s="16" t="s">
        <v>79</v>
      </c>
      <c r="E14" s="16" t="s">
        <v>7</v>
      </c>
      <c r="F14" s="22">
        <v>2023123100062</v>
      </c>
      <c r="G14" s="22">
        <v>400</v>
      </c>
      <c r="H14" s="31">
        <f>350</f>
        <v>350</v>
      </c>
    </row>
    <row r="15" spans="1:10" x14ac:dyDescent="0.3">
      <c r="A15" s="16">
        <v>9</v>
      </c>
      <c r="B15" s="20">
        <v>45297</v>
      </c>
      <c r="C15" s="21" t="s">
        <v>80</v>
      </c>
      <c r="D15" s="16" t="s">
        <v>81</v>
      </c>
      <c r="E15" s="16" t="s">
        <v>12</v>
      </c>
      <c r="F15" s="22" t="s">
        <v>82</v>
      </c>
      <c r="G15" s="22">
        <v>400</v>
      </c>
      <c r="H15" s="31"/>
    </row>
    <row r="16" spans="1:10" x14ac:dyDescent="0.3">
      <c r="A16" s="16">
        <v>10</v>
      </c>
      <c r="B16" s="20">
        <v>45299</v>
      </c>
      <c r="C16" s="21" t="s">
        <v>77</v>
      </c>
      <c r="D16" s="16" t="s">
        <v>83</v>
      </c>
      <c r="E16" s="16" t="s">
        <v>7</v>
      </c>
      <c r="F16" s="22">
        <v>2023070700094</v>
      </c>
      <c r="G16" s="22">
        <v>400</v>
      </c>
      <c r="H16" s="31">
        <f>350+200</f>
        <v>550</v>
      </c>
      <c r="I16" s="19"/>
      <c r="J16" s="19"/>
    </row>
    <row r="17" spans="1:9" x14ac:dyDescent="0.3">
      <c r="A17" s="16">
        <v>11</v>
      </c>
      <c r="B17" s="20">
        <v>45299</v>
      </c>
      <c r="C17" s="21" t="s">
        <v>63</v>
      </c>
      <c r="D17" s="16" t="s">
        <v>8</v>
      </c>
      <c r="E17" s="16" t="s">
        <v>18</v>
      </c>
      <c r="F17" s="22">
        <v>77211534510</v>
      </c>
      <c r="G17" s="22">
        <v>400</v>
      </c>
      <c r="H17" s="31"/>
    </row>
    <row r="18" spans="1:9" x14ac:dyDescent="0.3">
      <c r="A18" s="16">
        <v>12</v>
      </c>
      <c r="B18" s="20">
        <v>45299</v>
      </c>
      <c r="C18" s="21" t="s">
        <v>84</v>
      </c>
      <c r="D18" s="16" t="s">
        <v>85</v>
      </c>
      <c r="E18" s="16" t="s">
        <v>50</v>
      </c>
      <c r="F18" s="22" t="s">
        <v>86</v>
      </c>
      <c r="G18" s="22">
        <v>400</v>
      </c>
      <c r="H18" s="31"/>
      <c r="I18" s="19"/>
    </row>
    <row r="19" spans="1:9" x14ac:dyDescent="0.3">
      <c r="A19" s="16">
        <v>13</v>
      </c>
      <c r="B19" s="20">
        <v>45299</v>
      </c>
      <c r="C19" s="21" t="s">
        <v>87</v>
      </c>
      <c r="D19" s="16" t="s">
        <v>88</v>
      </c>
      <c r="E19" s="16" t="s">
        <v>50</v>
      </c>
      <c r="F19" s="22"/>
      <c r="G19" s="22">
        <v>400</v>
      </c>
      <c r="H19" s="31"/>
    </row>
    <row r="20" spans="1:9" s="8" customFormat="1" x14ac:dyDescent="0.3">
      <c r="A20" s="16">
        <v>14</v>
      </c>
      <c r="B20" s="20">
        <v>45299</v>
      </c>
      <c r="C20" s="21" t="s">
        <v>89</v>
      </c>
      <c r="D20" s="16" t="s">
        <v>90</v>
      </c>
      <c r="E20" s="16" t="s">
        <v>12</v>
      </c>
      <c r="F20" s="22" t="s">
        <v>91</v>
      </c>
      <c r="G20" s="22">
        <v>400</v>
      </c>
      <c r="H20" s="31"/>
    </row>
    <row r="21" spans="1:9" s="8" customFormat="1" x14ac:dyDescent="0.3">
      <c r="A21" s="16">
        <v>15</v>
      </c>
      <c r="B21" s="20">
        <v>45300</v>
      </c>
      <c r="C21" s="21" t="s">
        <v>92</v>
      </c>
      <c r="D21" s="16" t="s">
        <v>94</v>
      </c>
      <c r="E21" s="16" t="s">
        <v>12</v>
      </c>
      <c r="F21" s="22" t="s">
        <v>93</v>
      </c>
      <c r="G21" s="22">
        <v>400</v>
      </c>
      <c r="H21" s="28">
        <v>135</v>
      </c>
    </row>
    <row r="22" spans="1:9" x14ac:dyDescent="0.3">
      <c r="A22" s="16">
        <v>16</v>
      </c>
      <c r="B22" s="20">
        <v>45300</v>
      </c>
      <c r="C22" s="21" t="s">
        <v>95</v>
      </c>
      <c r="D22" s="16" t="s">
        <v>96</v>
      </c>
      <c r="E22" s="16" t="s">
        <v>12</v>
      </c>
      <c r="F22" s="22" t="s">
        <v>97</v>
      </c>
      <c r="G22" s="22">
        <v>400</v>
      </c>
      <c r="H22" s="28"/>
    </row>
    <row r="23" spans="1:9" x14ac:dyDescent="0.3">
      <c r="A23" s="16">
        <v>17</v>
      </c>
      <c r="B23" s="20">
        <v>45301</v>
      </c>
      <c r="C23" s="21" t="s">
        <v>98</v>
      </c>
      <c r="D23" s="16" t="s">
        <v>99</v>
      </c>
      <c r="E23" s="16" t="s">
        <v>18</v>
      </c>
      <c r="F23" s="22" t="s">
        <v>100</v>
      </c>
      <c r="G23" s="22">
        <v>400</v>
      </c>
      <c r="H23" s="31">
        <f>90+424</f>
        <v>514</v>
      </c>
    </row>
    <row r="24" spans="1:9" x14ac:dyDescent="0.3">
      <c r="A24" s="16">
        <v>18</v>
      </c>
      <c r="B24" s="20">
        <v>45301</v>
      </c>
      <c r="C24" s="21" t="s">
        <v>101</v>
      </c>
      <c r="D24" s="16" t="s">
        <v>8</v>
      </c>
      <c r="E24" s="16" t="s">
        <v>18</v>
      </c>
      <c r="F24" s="22">
        <v>77211479517</v>
      </c>
      <c r="G24" s="22">
        <v>400</v>
      </c>
      <c r="H24" s="31"/>
    </row>
    <row r="25" spans="1:9" x14ac:dyDescent="0.3">
      <c r="A25" s="16">
        <v>19</v>
      </c>
      <c r="B25" s="20">
        <v>45302</v>
      </c>
      <c r="C25" s="21" t="s">
        <v>75</v>
      </c>
      <c r="D25" s="16" t="s">
        <v>22</v>
      </c>
      <c r="E25" s="16" t="s">
        <v>12</v>
      </c>
      <c r="F25" s="22" t="s">
        <v>76</v>
      </c>
      <c r="G25" s="22">
        <v>400</v>
      </c>
      <c r="H25" s="31">
        <f>40+30+20+25+63</f>
        <v>178</v>
      </c>
    </row>
    <row r="26" spans="1:9" x14ac:dyDescent="0.3">
      <c r="A26" s="16">
        <v>20</v>
      </c>
      <c r="B26" s="20">
        <v>45302</v>
      </c>
      <c r="C26" s="21" t="s">
        <v>102</v>
      </c>
      <c r="D26" s="16" t="s">
        <v>103</v>
      </c>
      <c r="E26" s="16" t="s">
        <v>12</v>
      </c>
      <c r="F26" s="22" t="s">
        <v>104</v>
      </c>
      <c r="G26" s="22">
        <v>400</v>
      </c>
      <c r="H26" s="31"/>
    </row>
    <row r="27" spans="1:9" x14ac:dyDescent="0.3">
      <c r="A27" s="16">
        <v>21</v>
      </c>
      <c r="B27" s="20">
        <v>45302</v>
      </c>
      <c r="C27" s="21" t="s">
        <v>110</v>
      </c>
      <c r="D27" s="16" t="s">
        <v>103</v>
      </c>
      <c r="E27" s="16" t="s">
        <v>18</v>
      </c>
      <c r="F27" s="22">
        <v>77211547723</v>
      </c>
      <c r="G27" s="22">
        <v>400</v>
      </c>
      <c r="H27" s="31"/>
    </row>
    <row r="28" spans="1:9" x14ac:dyDescent="0.3">
      <c r="A28" s="16">
        <v>22</v>
      </c>
      <c r="B28" s="20">
        <v>45302</v>
      </c>
      <c r="C28" s="21" t="s">
        <v>105</v>
      </c>
      <c r="D28" s="16" t="s">
        <v>114</v>
      </c>
      <c r="E28" s="16" t="s">
        <v>12</v>
      </c>
      <c r="F28" s="22" t="s">
        <v>106</v>
      </c>
      <c r="G28" s="22">
        <v>400</v>
      </c>
      <c r="H28" s="31"/>
    </row>
    <row r="29" spans="1:9" x14ac:dyDescent="0.3">
      <c r="A29" s="16">
        <v>23</v>
      </c>
      <c r="B29" s="20">
        <v>45302</v>
      </c>
      <c r="C29" s="21" t="s">
        <v>107</v>
      </c>
      <c r="D29" s="16" t="s">
        <v>108</v>
      </c>
      <c r="E29" s="16" t="s">
        <v>12</v>
      </c>
      <c r="F29" s="22" t="s">
        <v>109</v>
      </c>
      <c r="G29" s="22">
        <v>400</v>
      </c>
      <c r="H29" s="31"/>
    </row>
    <row r="30" spans="1:9" x14ac:dyDescent="0.3">
      <c r="A30" s="16">
        <v>24</v>
      </c>
      <c r="B30" s="20">
        <v>45302</v>
      </c>
      <c r="C30" s="21" t="s">
        <v>111</v>
      </c>
      <c r="D30" s="16" t="s">
        <v>112</v>
      </c>
      <c r="E30" s="16" t="s">
        <v>12</v>
      </c>
      <c r="F30" s="22" t="s">
        <v>113</v>
      </c>
      <c r="G30" s="22">
        <v>400</v>
      </c>
      <c r="H30" s="31"/>
    </row>
    <row r="31" spans="1:9" x14ac:dyDescent="0.3">
      <c r="A31" s="16">
        <v>25</v>
      </c>
      <c r="B31" s="20">
        <v>45304</v>
      </c>
      <c r="C31" s="21" t="s">
        <v>115</v>
      </c>
      <c r="D31" s="16" t="s">
        <v>116</v>
      </c>
      <c r="E31" s="16" t="s">
        <v>12</v>
      </c>
      <c r="F31" s="22" t="s">
        <v>119</v>
      </c>
      <c r="G31" s="22">
        <v>400</v>
      </c>
    </row>
    <row r="32" spans="1:9" x14ac:dyDescent="0.3">
      <c r="A32" s="16">
        <v>26</v>
      </c>
      <c r="B32" s="20">
        <v>45305</v>
      </c>
      <c r="C32" s="21" t="s">
        <v>117</v>
      </c>
      <c r="D32" s="16" t="s">
        <v>66</v>
      </c>
      <c r="E32" s="16" t="s">
        <v>12</v>
      </c>
      <c r="F32" s="22" t="s">
        <v>118</v>
      </c>
      <c r="G32" s="22">
        <v>400</v>
      </c>
      <c r="H32" s="16">
        <f>229+389</f>
        <v>618</v>
      </c>
    </row>
    <row r="33" spans="1:9" x14ac:dyDescent="0.3">
      <c r="A33" s="16">
        <v>27</v>
      </c>
      <c r="B33" s="20">
        <v>45305</v>
      </c>
      <c r="C33" s="21" t="s">
        <v>120</v>
      </c>
      <c r="D33" s="16" t="s">
        <v>121</v>
      </c>
      <c r="E33" s="16" t="s">
        <v>12</v>
      </c>
      <c r="F33" s="22" t="s">
        <v>122</v>
      </c>
      <c r="G33" s="22">
        <v>400</v>
      </c>
    </row>
    <row r="34" spans="1:9" x14ac:dyDescent="0.3">
      <c r="A34" s="16">
        <v>28</v>
      </c>
      <c r="B34" s="20">
        <v>45308</v>
      </c>
      <c r="C34" s="21" t="s">
        <v>84</v>
      </c>
      <c r="D34" s="16" t="s">
        <v>85</v>
      </c>
      <c r="E34" s="16" t="s">
        <v>123</v>
      </c>
      <c r="F34" s="22"/>
      <c r="G34" s="22">
        <v>400</v>
      </c>
      <c r="H34" s="16">
        <f>150+500</f>
        <v>650</v>
      </c>
      <c r="I34" s="19"/>
    </row>
    <row r="35" spans="1:9" x14ac:dyDescent="0.3">
      <c r="A35" s="16">
        <v>29</v>
      </c>
      <c r="B35" s="20">
        <v>45309</v>
      </c>
      <c r="C35" s="21" t="s">
        <v>124</v>
      </c>
      <c r="D35" s="16" t="s">
        <v>126</v>
      </c>
      <c r="E35" s="16" t="s">
        <v>12</v>
      </c>
      <c r="F35" s="22" t="s">
        <v>125</v>
      </c>
      <c r="G35" s="22">
        <v>400</v>
      </c>
      <c r="H35" s="31">
        <v>142</v>
      </c>
    </row>
    <row r="36" spans="1:9" x14ac:dyDescent="0.3">
      <c r="A36" s="16">
        <v>30</v>
      </c>
      <c r="B36" s="20">
        <v>45309</v>
      </c>
      <c r="C36" s="21" t="s">
        <v>127</v>
      </c>
      <c r="D36" s="16" t="s">
        <v>128</v>
      </c>
      <c r="E36" s="16" t="s">
        <v>12</v>
      </c>
      <c r="F36" s="22" t="s">
        <v>129</v>
      </c>
      <c r="G36" s="22">
        <v>400</v>
      </c>
      <c r="H36" s="31"/>
    </row>
    <row r="37" spans="1:9" x14ac:dyDescent="0.3">
      <c r="A37" s="16">
        <v>31</v>
      </c>
      <c r="B37" s="20">
        <v>45309</v>
      </c>
      <c r="C37" s="21" t="s">
        <v>130</v>
      </c>
      <c r="D37" s="16" t="s">
        <v>22</v>
      </c>
      <c r="E37" s="16" t="s">
        <v>7</v>
      </c>
      <c r="F37" s="22">
        <v>2024011700099</v>
      </c>
      <c r="G37" s="22">
        <v>400</v>
      </c>
      <c r="H37" s="31"/>
    </row>
    <row r="38" spans="1:9" x14ac:dyDescent="0.3">
      <c r="A38" s="16">
        <v>32</v>
      </c>
      <c r="B38" s="20">
        <v>45310</v>
      </c>
      <c r="C38" s="21" t="s">
        <v>131</v>
      </c>
      <c r="D38" s="16" t="s">
        <v>83</v>
      </c>
      <c r="E38" s="16" t="s">
        <v>12</v>
      </c>
      <c r="F38" s="22" t="s">
        <v>132</v>
      </c>
      <c r="G38" s="22">
        <v>400</v>
      </c>
      <c r="H38" s="31">
        <v>260</v>
      </c>
    </row>
    <row r="39" spans="1:9" x14ac:dyDescent="0.3">
      <c r="A39" s="16">
        <v>33</v>
      </c>
      <c r="B39" s="20">
        <v>45310</v>
      </c>
      <c r="C39" s="21" t="s">
        <v>133</v>
      </c>
      <c r="D39" s="16" t="s">
        <v>134</v>
      </c>
      <c r="E39" s="16" t="s">
        <v>12</v>
      </c>
      <c r="F39" s="22" t="s">
        <v>135</v>
      </c>
      <c r="G39" s="22">
        <v>400</v>
      </c>
      <c r="H39" s="31"/>
    </row>
    <row r="40" spans="1:9" x14ac:dyDescent="0.3">
      <c r="A40" s="16">
        <v>34</v>
      </c>
      <c r="B40" s="20">
        <v>45310</v>
      </c>
      <c r="C40" s="21" t="s">
        <v>139</v>
      </c>
      <c r="D40" s="16" t="s">
        <v>147</v>
      </c>
      <c r="E40" s="16" t="s">
        <v>136</v>
      </c>
      <c r="F40" s="22"/>
      <c r="G40" s="22">
        <v>400</v>
      </c>
      <c r="H40" s="31"/>
    </row>
    <row r="41" spans="1:9" x14ac:dyDescent="0.3">
      <c r="A41" s="16">
        <v>35</v>
      </c>
      <c r="B41" s="20">
        <v>45311</v>
      </c>
      <c r="C41" s="21" t="s">
        <v>137</v>
      </c>
      <c r="D41" s="16" t="s">
        <v>29</v>
      </c>
      <c r="E41" s="16" t="s">
        <v>50</v>
      </c>
      <c r="F41" s="22" t="s">
        <v>138</v>
      </c>
      <c r="G41" s="22">
        <v>400</v>
      </c>
    </row>
    <row r="42" spans="1:9" x14ac:dyDescent="0.3">
      <c r="A42" s="16">
        <v>36</v>
      </c>
      <c r="B42" s="20">
        <v>45311</v>
      </c>
      <c r="C42" s="21" t="s">
        <v>140</v>
      </c>
      <c r="D42" s="16" t="s">
        <v>141</v>
      </c>
      <c r="E42" s="16" t="s">
        <v>7</v>
      </c>
      <c r="F42" s="22">
        <v>2024011900454</v>
      </c>
      <c r="G42" s="22">
        <v>400</v>
      </c>
    </row>
    <row r="43" spans="1:9" x14ac:dyDescent="0.3">
      <c r="A43" s="16">
        <v>37</v>
      </c>
      <c r="B43" s="20">
        <v>45312</v>
      </c>
      <c r="C43" s="21" t="s">
        <v>142</v>
      </c>
      <c r="D43" s="16" t="s">
        <v>8</v>
      </c>
      <c r="E43" s="16" t="s">
        <v>7</v>
      </c>
      <c r="F43" s="22">
        <v>2024011900190</v>
      </c>
      <c r="G43" s="22">
        <v>400</v>
      </c>
      <c r="H43" s="31">
        <f>175+460+250+230</f>
        <v>1115</v>
      </c>
    </row>
    <row r="44" spans="1:9" x14ac:dyDescent="0.3">
      <c r="A44" s="16">
        <v>38</v>
      </c>
      <c r="B44" s="20">
        <v>45312</v>
      </c>
      <c r="C44" s="21" t="s">
        <v>143</v>
      </c>
      <c r="D44" s="16" t="s">
        <v>144</v>
      </c>
      <c r="E44" s="16" t="s">
        <v>12</v>
      </c>
      <c r="F44" s="22" t="s">
        <v>145</v>
      </c>
      <c r="G44" s="22">
        <v>400</v>
      </c>
      <c r="H44" s="31"/>
    </row>
    <row r="45" spans="1:9" x14ac:dyDescent="0.3">
      <c r="A45" s="16">
        <v>39</v>
      </c>
      <c r="B45" s="20">
        <v>45312</v>
      </c>
      <c r="C45" s="21" t="s">
        <v>146</v>
      </c>
      <c r="D45" s="16" t="s">
        <v>147</v>
      </c>
      <c r="E45" s="16" t="s">
        <v>12</v>
      </c>
      <c r="F45" s="22" t="s">
        <v>148</v>
      </c>
      <c r="G45" s="22">
        <v>400</v>
      </c>
      <c r="H45" s="31"/>
    </row>
    <row r="46" spans="1:9" x14ac:dyDescent="0.3">
      <c r="A46" s="16">
        <v>40</v>
      </c>
      <c r="B46" s="20">
        <v>45313</v>
      </c>
      <c r="C46" s="21" t="s">
        <v>149</v>
      </c>
      <c r="D46" s="16" t="s">
        <v>150</v>
      </c>
      <c r="E46" s="16" t="s">
        <v>123</v>
      </c>
      <c r="F46" s="22"/>
      <c r="G46" s="22">
        <v>400</v>
      </c>
    </row>
    <row r="47" spans="1:9" x14ac:dyDescent="0.3">
      <c r="A47" s="16">
        <v>41</v>
      </c>
      <c r="B47" s="20">
        <v>45313</v>
      </c>
      <c r="C47" s="21" t="s">
        <v>151</v>
      </c>
      <c r="D47" s="16" t="s">
        <v>152</v>
      </c>
      <c r="E47" s="16" t="s">
        <v>50</v>
      </c>
      <c r="F47" s="22" t="s">
        <v>153</v>
      </c>
      <c r="G47" s="22">
        <v>400</v>
      </c>
    </row>
    <row r="48" spans="1:9" x14ac:dyDescent="0.3">
      <c r="A48" s="16">
        <v>42</v>
      </c>
      <c r="B48" s="20">
        <v>45315</v>
      </c>
      <c r="C48" s="25" t="s">
        <v>154</v>
      </c>
      <c r="D48" s="16" t="s">
        <v>8</v>
      </c>
      <c r="E48" s="16" t="s">
        <v>7</v>
      </c>
      <c r="F48" s="26">
        <v>2023081100427</v>
      </c>
      <c r="G48" s="22">
        <v>400</v>
      </c>
      <c r="H48" s="31">
        <f>135+100+400</f>
        <v>635</v>
      </c>
    </row>
    <row r="49" spans="1:8" x14ac:dyDescent="0.3">
      <c r="A49" s="16">
        <v>43</v>
      </c>
      <c r="B49" s="20">
        <v>45315</v>
      </c>
      <c r="C49" s="25" t="s">
        <v>155</v>
      </c>
      <c r="D49" s="16" t="s">
        <v>83</v>
      </c>
      <c r="E49" s="16" t="s">
        <v>156</v>
      </c>
      <c r="F49" s="26" t="s">
        <v>157</v>
      </c>
      <c r="G49" s="22">
        <v>400</v>
      </c>
      <c r="H49" s="31"/>
    </row>
    <row r="50" spans="1:8" x14ac:dyDescent="0.3">
      <c r="A50" s="16">
        <v>44</v>
      </c>
      <c r="B50" s="20">
        <v>45315</v>
      </c>
      <c r="C50" s="25" t="s">
        <v>158</v>
      </c>
      <c r="D50" s="16" t="s">
        <v>8</v>
      </c>
      <c r="E50" s="16" t="s">
        <v>18</v>
      </c>
      <c r="F50" s="26" t="s">
        <v>159</v>
      </c>
      <c r="G50" s="22">
        <v>400</v>
      </c>
      <c r="H50" s="31"/>
    </row>
    <row r="51" spans="1:8" x14ac:dyDescent="0.3">
      <c r="A51" s="16">
        <v>45</v>
      </c>
      <c r="B51" s="20">
        <v>45318</v>
      </c>
      <c r="C51" s="25" t="s">
        <v>160</v>
      </c>
      <c r="D51" s="16" t="s">
        <v>161</v>
      </c>
      <c r="E51" s="16" t="s">
        <v>7</v>
      </c>
      <c r="F51" s="26">
        <v>2024012500198</v>
      </c>
      <c r="G51" s="22">
        <v>400</v>
      </c>
    </row>
    <row r="53" spans="1:8" ht="25.8" customHeight="1" x14ac:dyDescent="0.3">
      <c r="B53" s="27" t="s">
        <v>58</v>
      </c>
      <c r="C53" s="27"/>
      <c r="D53" s="4"/>
    </row>
    <row r="54" spans="1:8" ht="25.8" customHeight="1" x14ac:dyDescent="0.3">
      <c r="B54" s="27" t="s">
        <v>60</v>
      </c>
      <c r="C54" s="27"/>
      <c r="D54" s="17">
        <f>SUM(H7:H50)</f>
        <v>5457</v>
      </c>
    </row>
    <row r="55" spans="1:8" ht="24.6" customHeight="1" x14ac:dyDescent="0.3">
      <c r="B55" s="27" t="s">
        <v>59</v>
      </c>
      <c r="C55" s="27"/>
      <c r="D55" s="17">
        <f>SUM(G7:G51)</f>
        <v>18000</v>
      </c>
    </row>
    <row r="56" spans="1:8" x14ac:dyDescent="0.3">
      <c r="B56" s="27" t="s">
        <v>61</v>
      </c>
      <c r="C56" s="27"/>
      <c r="D56" s="19">
        <f>D55-D54</f>
        <v>12543</v>
      </c>
    </row>
  </sheetData>
  <mergeCells count="17">
    <mergeCell ref="D2:D3"/>
    <mergeCell ref="H12:H13"/>
    <mergeCell ref="H21:H22"/>
    <mergeCell ref="H23:H24"/>
    <mergeCell ref="H25:H30"/>
    <mergeCell ref="H9:H11"/>
    <mergeCell ref="H14:H15"/>
    <mergeCell ref="H16:H20"/>
    <mergeCell ref="H43:H45"/>
    <mergeCell ref="H48:H50"/>
    <mergeCell ref="B55:C55"/>
    <mergeCell ref="B56:C56"/>
    <mergeCell ref="H7:H8"/>
    <mergeCell ref="H35:H37"/>
    <mergeCell ref="B53:C53"/>
    <mergeCell ref="B54:C54"/>
    <mergeCell ref="H38:H4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0384-5115-4E0F-BF56-50DBA7E83081}">
  <dimension ref="A2:I56"/>
  <sheetViews>
    <sheetView topLeftCell="A10" workbookViewId="0">
      <selection activeCell="A12" sqref="A12:XFD12"/>
    </sheetView>
  </sheetViews>
  <sheetFormatPr defaultRowHeight="19.8" x14ac:dyDescent="0.3"/>
  <cols>
    <col min="1" max="1" width="13.109375" style="16" customWidth="1"/>
    <col min="2" max="2" width="15.77734375" style="16" bestFit="1" customWidth="1"/>
    <col min="3" max="3" width="38.88671875" style="16" bestFit="1" customWidth="1"/>
    <col min="4" max="4" width="39.44140625" style="16" bestFit="1" customWidth="1"/>
    <col min="5" max="5" width="29.6640625" style="16" bestFit="1" customWidth="1"/>
    <col min="6" max="6" width="29" style="23" bestFit="1" customWidth="1"/>
    <col min="7" max="7" width="11.44140625" style="16" customWidth="1"/>
    <col min="8" max="8" width="20.109375" style="16" customWidth="1"/>
    <col min="9" max="16384" width="8.88671875" style="16"/>
  </cols>
  <sheetData>
    <row r="2" spans="1:9" ht="14.4" customHeight="1" x14ac:dyDescent="0.3">
      <c r="D2" s="29" t="s">
        <v>0</v>
      </c>
      <c r="E2" s="18"/>
    </row>
    <row r="3" spans="1:9" ht="14.4" customHeight="1" x14ac:dyDescent="0.3">
      <c r="D3" s="29"/>
      <c r="E3" s="18"/>
    </row>
    <row r="5" spans="1:9" s="4" customFormat="1" ht="19.2" x14ac:dyDescent="0.3">
      <c r="A5" s="4" t="s">
        <v>1</v>
      </c>
      <c r="B5" s="4" t="s">
        <v>17</v>
      </c>
      <c r="C5" s="4" t="s">
        <v>2</v>
      </c>
      <c r="D5" s="4" t="s">
        <v>3</v>
      </c>
      <c r="E5" s="4" t="s">
        <v>6</v>
      </c>
      <c r="F5" s="24" t="s">
        <v>4</v>
      </c>
      <c r="G5" s="4" t="s">
        <v>37</v>
      </c>
      <c r="H5" s="2" t="s">
        <v>72</v>
      </c>
    </row>
    <row r="7" spans="1:9" x14ac:dyDescent="0.3">
      <c r="A7" s="16">
        <v>1</v>
      </c>
      <c r="B7" s="20">
        <v>45324</v>
      </c>
      <c r="C7" s="21" t="s">
        <v>169</v>
      </c>
      <c r="D7" s="16" t="s">
        <v>188</v>
      </c>
      <c r="E7" s="16" t="s">
        <v>162</v>
      </c>
      <c r="F7" s="19" t="s">
        <v>163</v>
      </c>
      <c r="G7" s="22">
        <v>400</v>
      </c>
      <c r="H7" s="16">
        <f>450+80</f>
        <v>530</v>
      </c>
    </row>
    <row r="8" spans="1:9" x14ac:dyDescent="0.3">
      <c r="A8" s="16">
        <v>2</v>
      </c>
      <c r="B8" s="20">
        <v>45327</v>
      </c>
      <c r="C8" s="21" t="s">
        <v>164</v>
      </c>
      <c r="D8" s="16" t="s">
        <v>165</v>
      </c>
      <c r="E8" s="16" t="s">
        <v>162</v>
      </c>
      <c r="F8" s="19" t="s">
        <v>166</v>
      </c>
      <c r="G8" s="22">
        <v>400</v>
      </c>
      <c r="H8" s="31">
        <v>370</v>
      </c>
    </row>
    <row r="9" spans="1:9" x14ac:dyDescent="0.3">
      <c r="A9" s="16">
        <v>3</v>
      </c>
      <c r="B9" s="20">
        <v>45327</v>
      </c>
      <c r="C9" s="21" t="s">
        <v>167</v>
      </c>
      <c r="D9" s="16" t="s">
        <v>170</v>
      </c>
      <c r="E9" s="16" t="s">
        <v>162</v>
      </c>
      <c r="F9" s="19" t="s">
        <v>168</v>
      </c>
      <c r="G9" s="22">
        <v>400</v>
      </c>
      <c r="H9" s="31"/>
    </row>
    <row r="10" spans="1:9" x14ac:dyDescent="0.3">
      <c r="A10" s="16">
        <v>4</v>
      </c>
      <c r="B10" s="20">
        <v>45328</v>
      </c>
      <c r="C10" s="21" t="s">
        <v>171</v>
      </c>
      <c r="D10" s="16" t="s">
        <v>178</v>
      </c>
      <c r="E10" s="16" t="s">
        <v>162</v>
      </c>
      <c r="F10" s="19" t="s">
        <v>172</v>
      </c>
      <c r="G10" s="22">
        <v>400</v>
      </c>
      <c r="H10" s="31">
        <v>140</v>
      </c>
    </row>
    <row r="11" spans="1:9" x14ac:dyDescent="0.3">
      <c r="A11" s="16">
        <v>5</v>
      </c>
      <c r="B11" s="20">
        <v>45328</v>
      </c>
      <c r="C11" s="21" t="s">
        <v>75</v>
      </c>
      <c r="D11" s="16" t="s">
        <v>173</v>
      </c>
      <c r="E11" s="16" t="s">
        <v>162</v>
      </c>
      <c r="F11" s="19" t="s">
        <v>174</v>
      </c>
      <c r="G11" s="22">
        <v>400</v>
      </c>
      <c r="H11" s="31"/>
    </row>
    <row r="12" spans="1:9" x14ac:dyDescent="0.3">
      <c r="A12" s="16">
        <v>6</v>
      </c>
      <c r="B12" s="20">
        <v>45328</v>
      </c>
      <c r="C12" s="21" t="s">
        <v>175</v>
      </c>
      <c r="D12" s="16" t="s">
        <v>29</v>
      </c>
      <c r="E12" s="16" t="s">
        <v>50</v>
      </c>
      <c r="F12" s="19"/>
      <c r="G12" s="22">
        <v>400</v>
      </c>
      <c r="H12" s="31"/>
    </row>
    <row r="13" spans="1:9" x14ac:dyDescent="0.3">
      <c r="A13" s="16">
        <v>7</v>
      </c>
      <c r="B13" s="20">
        <v>45329</v>
      </c>
      <c r="C13" s="21" t="s">
        <v>176</v>
      </c>
      <c r="D13" s="16" t="s">
        <v>179</v>
      </c>
      <c r="E13" s="16" t="s">
        <v>162</v>
      </c>
      <c r="F13" s="19" t="s">
        <v>177</v>
      </c>
      <c r="G13" s="22">
        <v>400</v>
      </c>
      <c r="H13" s="31">
        <v>136</v>
      </c>
    </row>
    <row r="14" spans="1:9" x14ac:dyDescent="0.3">
      <c r="A14" s="16">
        <v>8</v>
      </c>
      <c r="B14" s="20">
        <v>45329</v>
      </c>
      <c r="C14" s="21" t="s">
        <v>180</v>
      </c>
      <c r="D14" s="16" t="s">
        <v>126</v>
      </c>
      <c r="E14" s="16" t="s">
        <v>162</v>
      </c>
      <c r="F14" s="19" t="s">
        <v>181</v>
      </c>
      <c r="G14" s="22">
        <v>400</v>
      </c>
      <c r="H14" s="31"/>
    </row>
    <row r="15" spans="1:9" x14ac:dyDescent="0.3">
      <c r="A15" s="16">
        <v>9</v>
      </c>
      <c r="B15" s="20">
        <v>45329</v>
      </c>
      <c r="C15" s="21" t="s">
        <v>182</v>
      </c>
      <c r="D15" s="16" t="s">
        <v>183</v>
      </c>
      <c r="E15" s="16" t="s">
        <v>162</v>
      </c>
      <c r="F15" s="19" t="s">
        <v>184</v>
      </c>
      <c r="G15" s="22">
        <v>400</v>
      </c>
      <c r="H15" s="31"/>
    </row>
    <row r="16" spans="1:9" x14ac:dyDescent="0.3">
      <c r="A16" s="16">
        <v>10</v>
      </c>
      <c r="B16" s="20">
        <v>45330</v>
      </c>
      <c r="C16" s="21" t="s">
        <v>185</v>
      </c>
      <c r="D16" s="16" t="s">
        <v>134</v>
      </c>
      <c r="E16" s="16" t="s">
        <v>7</v>
      </c>
      <c r="F16" s="19">
        <v>2024020600052</v>
      </c>
      <c r="G16" s="22">
        <v>400</v>
      </c>
      <c r="H16" s="19"/>
      <c r="I16" s="19"/>
    </row>
    <row r="17" spans="1:8" x14ac:dyDescent="0.3">
      <c r="A17" s="16">
        <v>11</v>
      </c>
      <c r="B17" s="20">
        <v>45330</v>
      </c>
      <c r="C17" s="21" t="s">
        <v>186</v>
      </c>
      <c r="D17" s="16" t="s">
        <v>134</v>
      </c>
      <c r="E17" s="16" t="s">
        <v>162</v>
      </c>
      <c r="F17" s="19" t="s">
        <v>187</v>
      </c>
      <c r="G17" s="22">
        <v>400</v>
      </c>
    </row>
    <row r="18" spans="1:8" x14ac:dyDescent="0.3">
      <c r="A18" s="16">
        <v>12</v>
      </c>
      <c r="B18" s="20">
        <v>45331</v>
      </c>
      <c r="C18" s="21" t="s">
        <v>189</v>
      </c>
      <c r="D18" s="16" t="s">
        <v>190</v>
      </c>
      <c r="E18" s="16" t="s">
        <v>162</v>
      </c>
      <c r="F18" s="19" t="s">
        <v>191</v>
      </c>
      <c r="G18" s="22">
        <v>400</v>
      </c>
      <c r="H18" s="32">
        <v>414</v>
      </c>
    </row>
    <row r="19" spans="1:8" x14ac:dyDescent="0.3">
      <c r="A19" s="16">
        <v>13</v>
      </c>
      <c r="B19" s="20">
        <v>45334</v>
      </c>
      <c r="C19" s="21" t="s">
        <v>192</v>
      </c>
      <c r="D19" s="16" t="s">
        <v>134</v>
      </c>
      <c r="E19" s="16" t="s">
        <v>7</v>
      </c>
      <c r="F19" s="19">
        <v>2024020800248</v>
      </c>
      <c r="G19" s="22">
        <v>400</v>
      </c>
      <c r="H19" s="32"/>
    </row>
    <row r="20" spans="1:8" s="8" customFormat="1" x14ac:dyDescent="0.3">
      <c r="A20" s="16">
        <v>14</v>
      </c>
      <c r="B20" s="20">
        <v>45335</v>
      </c>
      <c r="C20" s="21" t="s">
        <v>193</v>
      </c>
      <c r="D20" s="16" t="s">
        <v>194</v>
      </c>
      <c r="E20" s="16" t="s">
        <v>162</v>
      </c>
      <c r="F20" s="19" t="s">
        <v>195</v>
      </c>
      <c r="G20" s="22">
        <v>400</v>
      </c>
      <c r="H20" s="28">
        <v>181</v>
      </c>
    </row>
    <row r="21" spans="1:8" s="8" customFormat="1" x14ac:dyDescent="0.3">
      <c r="A21" s="16">
        <v>15</v>
      </c>
      <c r="B21" s="20">
        <v>45335</v>
      </c>
      <c r="C21" s="21" t="s">
        <v>196</v>
      </c>
      <c r="D21" s="16" t="s">
        <v>29</v>
      </c>
      <c r="E21" s="16" t="s">
        <v>162</v>
      </c>
      <c r="F21" s="19" t="s">
        <v>197</v>
      </c>
      <c r="G21" s="22">
        <v>400</v>
      </c>
      <c r="H21" s="28"/>
    </row>
    <row r="22" spans="1:8" x14ac:dyDescent="0.3">
      <c r="A22" s="16">
        <v>16</v>
      </c>
      <c r="B22" s="20">
        <v>45337</v>
      </c>
      <c r="C22" s="21" t="s">
        <v>198</v>
      </c>
      <c r="D22" s="16" t="s">
        <v>183</v>
      </c>
      <c r="E22" s="16" t="s">
        <v>162</v>
      </c>
      <c r="F22" s="19" t="s">
        <v>199</v>
      </c>
      <c r="G22" s="22">
        <v>400</v>
      </c>
      <c r="H22" s="31">
        <f>170+430</f>
        <v>600</v>
      </c>
    </row>
    <row r="23" spans="1:8" x14ac:dyDescent="0.3">
      <c r="A23" s="16">
        <v>17</v>
      </c>
      <c r="B23" s="20">
        <v>45337</v>
      </c>
      <c r="C23" s="21" t="s">
        <v>200</v>
      </c>
      <c r="D23" s="16" t="s">
        <v>201</v>
      </c>
      <c r="E23" s="16" t="s">
        <v>162</v>
      </c>
      <c r="F23" s="19" t="s">
        <v>202</v>
      </c>
      <c r="G23" s="22">
        <v>400</v>
      </c>
      <c r="H23" s="31"/>
    </row>
    <row r="24" spans="1:8" x14ac:dyDescent="0.3">
      <c r="A24" s="16">
        <v>18</v>
      </c>
      <c r="B24" s="20">
        <v>45337</v>
      </c>
      <c r="C24" s="21" t="s">
        <v>203</v>
      </c>
      <c r="D24" s="16" t="s">
        <v>83</v>
      </c>
      <c r="E24" s="16" t="s">
        <v>162</v>
      </c>
      <c r="F24" s="19" t="s">
        <v>204</v>
      </c>
      <c r="G24" s="22">
        <v>400</v>
      </c>
      <c r="H24" s="31"/>
    </row>
    <row r="25" spans="1:8" x14ac:dyDescent="0.3">
      <c r="A25" s="16">
        <v>19</v>
      </c>
      <c r="B25" s="20">
        <v>45337</v>
      </c>
      <c r="C25" s="21" t="s">
        <v>205</v>
      </c>
      <c r="D25" s="16" t="s">
        <v>22</v>
      </c>
      <c r="E25" s="16" t="s">
        <v>162</v>
      </c>
      <c r="F25" s="19" t="s">
        <v>206</v>
      </c>
      <c r="G25" s="22">
        <v>400</v>
      </c>
      <c r="H25" s="31"/>
    </row>
    <row r="26" spans="1:8" x14ac:dyDescent="0.3">
      <c r="A26" s="16">
        <v>20</v>
      </c>
      <c r="B26" s="20">
        <v>45338</v>
      </c>
      <c r="C26" s="21" t="s">
        <v>207</v>
      </c>
      <c r="D26" s="16" t="s">
        <v>209</v>
      </c>
      <c r="E26" s="16" t="s">
        <v>162</v>
      </c>
      <c r="F26" s="19" t="s">
        <v>208</v>
      </c>
      <c r="G26" s="22">
        <v>400</v>
      </c>
      <c r="H26" s="31">
        <f>161</f>
        <v>161</v>
      </c>
    </row>
    <row r="27" spans="1:8" x14ac:dyDescent="0.3">
      <c r="A27" s="16">
        <v>21</v>
      </c>
      <c r="B27" s="20">
        <v>45338</v>
      </c>
      <c r="C27" s="21" t="s">
        <v>210</v>
      </c>
      <c r="D27" s="16" t="s">
        <v>134</v>
      </c>
      <c r="E27" s="16" t="s">
        <v>162</v>
      </c>
      <c r="F27" s="19" t="s">
        <v>211</v>
      </c>
      <c r="G27" s="22">
        <v>400</v>
      </c>
      <c r="H27" s="31"/>
    </row>
    <row r="28" spans="1:8" x14ac:dyDescent="0.3">
      <c r="A28" s="16">
        <v>22</v>
      </c>
      <c r="B28" s="20">
        <v>45338</v>
      </c>
      <c r="C28" s="21" t="s">
        <v>212</v>
      </c>
      <c r="D28" s="16" t="s">
        <v>8</v>
      </c>
      <c r="E28" s="16" t="s">
        <v>7</v>
      </c>
      <c r="F28" s="19">
        <v>2024021500343</v>
      </c>
      <c r="G28" s="22">
        <v>400</v>
      </c>
      <c r="H28" s="31"/>
    </row>
    <row r="29" spans="1:8" x14ac:dyDescent="0.3">
      <c r="A29" s="16">
        <v>23</v>
      </c>
      <c r="B29" s="20">
        <v>45340</v>
      </c>
      <c r="C29" s="21" t="s">
        <v>213</v>
      </c>
      <c r="D29" s="16" t="s">
        <v>214</v>
      </c>
      <c r="E29" s="16" t="s">
        <v>7</v>
      </c>
      <c r="F29" s="19">
        <v>2024021500169</v>
      </c>
      <c r="G29" s="22">
        <v>400</v>
      </c>
    </row>
    <row r="30" spans="1:8" x14ac:dyDescent="0.3">
      <c r="A30" s="16">
        <v>24</v>
      </c>
      <c r="B30" s="20">
        <v>45341</v>
      </c>
      <c r="C30" s="21" t="s">
        <v>215</v>
      </c>
      <c r="D30" s="16" t="s">
        <v>22</v>
      </c>
      <c r="E30" s="16" t="s">
        <v>162</v>
      </c>
      <c r="F30" s="19" t="s">
        <v>216</v>
      </c>
      <c r="G30" s="22">
        <v>400</v>
      </c>
      <c r="H30" s="31">
        <f>40+30+61+30+60+430</f>
        <v>651</v>
      </c>
    </row>
    <row r="31" spans="1:8" x14ac:dyDescent="0.3">
      <c r="A31" s="16">
        <v>25</v>
      </c>
      <c r="B31" s="20">
        <v>45341</v>
      </c>
      <c r="C31" s="21" t="s">
        <v>217</v>
      </c>
      <c r="D31" s="16" t="s">
        <v>218</v>
      </c>
      <c r="E31" s="16" t="s">
        <v>162</v>
      </c>
      <c r="F31" s="19" t="s">
        <v>219</v>
      </c>
      <c r="G31" s="22">
        <v>400</v>
      </c>
      <c r="H31" s="31"/>
    </row>
    <row r="32" spans="1:8" x14ac:dyDescent="0.3">
      <c r="A32" s="16">
        <v>26</v>
      </c>
      <c r="B32" s="20">
        <v>45341</v>
      </c>
      <c r="C32" s="21" t="s">
        <v>220</v>
      </c>
      <c r="D32" s="16" t="s">
        <v>22</v>
      </c>
      <c r="E32" s="16" t="s">
        <v>136</v>
      </c>
      <c r="F32" s="19">
        <v>701623859</v>
      </c>
      <c r="G32" s="22">
        <v>400</v>
      </c>
      <c r="H32" s="31"/>
    </row>
    <row r="33" spans="1:8" s="8" customFormat="1" x14ac:dyDescent="0.3">
      <c r="A33" s="16">
        <v>15</v>
      </c>
      <c r="B33" s="20">
        <v>45344</v>
      </c>
      <c r="C33" s="21" t="s">
        <v>196</v>
      </c>
      <c r="D33" s="16" t="s">
        <v>29</v>
      </c>
      <c r="E33" s="16" t="s">
        <v>162</v>
      </c>
      <c r="F33" s="19" t="s">
        <v>197</v>
      </c>
      <c r="G33" s="22">
        <v>400</v>
      </c>
      <c r="H33" s="16"/>
    </row>
    <row r="34" spans="1:8" x14ac:dyDescent="0.3">
      <c r="A34" s="16">
        <v>28</v>
      </c>
      <c r="B34" s="20">
        <v>45349</v>
      </c>
      <c r="C34" s="21" t="s">
        <v>221</v>
      </c>
      <c r="D34" s="16" t="s">
        <v>222</v>
      </c>
      <c r="E34" s="16" t="s">
        <v>7</v>
      </c>
      <c r="F34" s="19">
        <v>2024022100459</v>
      </c>
      <c r="G34" s="22">
        <v>400</v>
      </c>
      <c r="H34" s="19">
        <v>50</v>
      </c>
    </row>
    <row r="35" spans="1:8" x14ac:dyDescent="0.3">
      <c r="A35" s="16">
        <v>29</v>
      </c>
      <c r="B35" s="20">
        <v>45350</v>
      </c>
      <c r="C35" s="21" t="s">
        <v>151</v>
      </c>
      <c r="D35" s="16" t="s">
        <v>152</v>
      </c>
      <c r="E35" s="16" t="s">
        <v>50</v>
      </c>
      <c r="F35" s="19"/>
      <c r="G35" s="22">
        <v>400</v>
      </c>
      <c r="H35" s="31">
        <v>400</v>
      </c>
    </row>
    <row r="36" spans="1:8" x14ac:dyDescent="0.3">
      <c r="A36" s="16">
        <v>30</v>
      </c>
      <c r="B36" s="20">
        <v>45350</v>
      </c>
      <c r="C36" s="21" t="s">
        <v>223</v>
      </c>
      <c r="D36" s="16" t="s">
        <v>224</v>
      </c>
      <c r="E36" s="16" t="s">
        <v>7</v>
      </c>
      <c r="F36" s="19">
        <v>2024022500042</v>
      </c>
      <c r="G36" s="22">
        <v>400</v>
      </c>
      <c r="H36" s="31"/>
    </row>
    <row r="37" spans="1:8" x14ac:dyDescent="0.3">
      <c r="A37" s="16">
        <v>31</v>
      </c>
      <c r="B37" s="20"/>
      <c r="C37" s="21"/>
      <c r="F37" s="22"/>
      <c r="G37" s="22"/>
    </row>
    <row r="38" spans="1:8" x14ac:dyDescent="0.3">
      <c r="A38" s="16">
        <v>32</v>
      </c>
      <c r="B38" s="20"/>
      <c r="C38" s="21"/>
      <c r="F38" s="22"/>
      <c r="G38" s="22"/>
    </row>
    <row r="39" spans="1:8" x14ac:dyDescent="0.3">
      <c r="A39" s="16">
        <v>33</v>
      </c>
      <c r="B39" s="20"/>
      <c r="C39" s="21"/>
      <c r="F39" s="22"/>
      <c r="G39" s="22"/>
    </row>
    <row r="40" spans="1:8" x14ac:dyDescent="0.3">
      <c r="A40" s="16">
        <v>34</v>
      </c>
      <c r="B40" s="20"/>
      <c r="C40" s="21"/>
      <c r="F40" s="22"/>
      <c r="G40" s="22"/>
    </row>
    <row r="41" spans="1:8" x14ac:dyDescent="0.3">
      <c r="A41" s="16">
        <v>35</v>
      </c>
      <c r="B41" s="20"/>
      <c r="C41" s="21"/>
      <c r="F41" s="22"/>
      <c r="G41" s="22"/>
    </row>
    <row r="42" spans="1:8" x14ac:dyDescent="0.3">
      <c r="A42" s="16">
        <v>36</v>
      </c>
      <c r="B42" s="20"/>
      <c r="C42" s="21"/>
      <c r="F42" s="22"/>
      <c r="G42" s="22"/>
    </row>
    <row r="43" spans="1:8" x14ac:dyDescent="0.3">
      <c r="A43" s="16">
        <v>37</v>
      </c>
      <c r="B43" s="20"/>
      <c r="C43" s="21"/>
      <c r="F43" s="22"/>
      <c r="G43" s="22"/>
    </row>
    <row r="44" spans="1:8" x14ac:dyDescent="0.3">
      <c r="A44" s="16">
        <v>38</v>
      </c>
      <c r="B44" s="20"/>
      <c r="C44" s="21"/>
      <c r="F44" s="22"/>
      <c r="G44" s="22"/>
    </row>
    <row r="45" spans="1:8" x14ac:dyDescent="0.3">
      <c r="A45" s="16">
        <v>39</v>
      </c>
      <c r="B45" s="20"/>
      <c r="C45" s="21"/>
      <c r="F45" s="22"/>
      <c r="G45" s="22"/>
    </row>
    <row r="46" spans="1:8" x14ac:dyDescent="0.3">
      <c r="A46" s="16">
        <v>40</v>
      </c>
      <c r="B46" s="20"/>
      <c r="C46" s="21"/>
      <c r="F46" s="22"/>
      <c r="G46" s="22"/>
    </row>
    <row r="47" spans="1:8" x14ac:dyDescent="0.3">
      <c r="A47" s="16">
        <v>41</v>
      </c>
      <c r="B47" s="20"/>
      <c r="C47" s="21"/>
      <c r="F47" s="22"/>
      <c r="G47" s="22"/>
    </row>
    <row r="48" spans="1:8" x14ac:dyDescent="0.3">
      <c r="A48" s="16">
        <v>42</v>
      </c>
      <c r="B48" s="20"/>
      <c r="C48" s="25"/>
      <c r="F48" s="26"/>
      <c r="G48" s="22"/>
    </row>
    <row r="49" spans="1:7" x14ac:dyDescent="0.3">
      <c r="A49" s="16">
        <v>43</v>
      </c>
      <c r="B49" s="20"/>
      <c r="C49" s="25"/>
      <c r="F49" s="26"/>
      <c r="G49" s="22"/>
    </row>
    <row r="50" spans="1:7" x14ac:dyDescent="0.3">
      <c r="A50" s="16">
        <v>44</v>
      </c>
      <c r="B50" s="20"/>
      <c r="C50" s="25"/>
      <c r="F50" s="26"/>
      <c r="G50" s="22"/>
    </row>
    <row r="51" spans="1:7" x14ac:dyDescent="0.3">
      <c r="A51" s="16">
        <v>45</v>
      </c>
      <c r="B51" s="20"/>
      <c r="C51" s="25"/>
      <c r="F51" s="26"/>
      <c r="G51" s="22"/>
    </row>
    <row r="53" spans="1:7" ht="25.8" customHeight="1" x14ac:dyDescent="0.3">
      <c r="B53" s="27" t="s">
        <v>58</v>
      </c>
      <c r="C53" s="27"/>
      <c r="D53" s="4"/>
    </row>
    <row r="54" spans="1:7" ht="25.8" customHeight="1" x14ac:dyDescent="0.3">
      <c r="B54" s="27" t="s">
        <v>60</v>
      </c>
      <c r="C54" s="27"/>
      <c r="D54" s="17">
        <f>SUM(H7:H50)</f>
        <v>3633</v>
      </c>
    </row>
    <row r="55" spans="1:7" ht="24.6" customHeight="1" x14ac:dyDescent="0.3">
      <c r="B55" s="27" t="s">
        <v>59</v>
      </c>
      <c r="C55" s="27"/>
      <c r="D55" s="17">
        <f>SUM(G7:G51)</f>
        <v>12000</v>
      </c>
    </row>
    <row r="56" spans="1:7" x14ac:dyDescent="0.3">
      <c r="B56" s="27" t="s">
        <v>61</v>
      </c>
      <c r="C56" s="27"/>
      <c r="D56" s="19">
        <f>D55-D54</f>
        <v>8367</v>
      </c>
    </row>
  </sheetData>
  <mergeCells count="14">
    <mergeCell ref="B55:C55"/>
    <mergeCell ref="B56:C56"/>
    <mergeCell ref="H8:H9"/>
    <mergeCell ref="D2:D3"/>
    <mergeCell ref="H10:H12"/>
    <mergeCell ref="H13:H15"/>
    <mergeCell ref="B53:C53"/>
    <mergeCell ref="B54:C54"/>
    <mergeCell ref="H18:H19"/>
    <mergeCell ref="H20:H21"/>
    <mergeCell ref="H22:H25"/>
    <mergeCell ref="H26:H28"/>
    <mergeCell ref="H30:H32"/>
    <mergeCell ref="H35:H36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50F6-ED46-4B5D-946D-5FB2BF8CB18D}">
  <dimension ref="A2:H57"/>
  <sheetViews>
    <sheetView tabSelected="1" workbookViewId="0">
      <selection activeCell="H11" sqref="H11"/>
    </sheetView>
  </sheetViews>
  <sheetFormatPr defaultRowHeight="19.8" x14ac:dyDescent="0.3"/>
  <cols>
    <col min="1" max="1" width="13.109375" style="16" customWidth="1"/>
    <col min="2" max="2" width="15.77734375" style="16" bestFit="1" customWidth="1"/>
    <col min="3" max="3" width="38.88671875" style="16" bestFit="1" customWidth="1"/>
    <col min="4" max="4" width="39.44140625" style="16" bestFit="1" customWidth="1"/>
    <col min="5" max="5" width="29.6640625" style="16" bestFit="1" customWidth="1"/>
    <col min="6" max="6" width="29" style="23" bestFit="1" customWidth="1"/>
    <col min="7" max="7" width="11.44140625" style="16" customWidth="1"/>
    <col min="8" max="8" width="20.33203125" style="16" customWidth="1"/>
    <col min="9" max="16384" width="8.88671875" style="16"/>
  </cols>
  <sheetData>
    <row r="2" spans="1:8" ht="14.4" customHeight="1" x14ac:dyDescent="0.3">
      <c r="D2" s="29" t="s">
        <v>0</v>
      </c>
      <c r="E2" s="18"/>
    </row>
    <row r="3" spans="1:8" ht="14.4" customHeight="1" x14ac:dyDescent="0.3">
      <c r="D3" s="29"/>
      <c r="E3" s="18"/>
    </row>
    <row r="5" spans="1:8" s="4" customFormat="1" ht="19.2" x14ac:dyDescent="0.3">
      <c r="A5" s="4" t="s">
        <v>1</v>
      </c>
      <c r="B5" s="4" t="s">
        <v>17</v>
      </c>
      <c r="C5" s="4" t="s">
        <v>2</v>
      </c>
      <c r="D5" s="4" t="s">
        <v>3</v>
      </c>
      <c r="E5" s="4" t="s">
        <v>6</v>
      </c>
      <c r="F5" s="24" t="s">
        <v>4</v>
      </c>
      <c r="G5" s="4" t="s">
        <v>37</v>
      </c>
      <c r="H5" s="4" t="s">
        <v>38</v>
      </c>
    </row>
    <row r="7" spans="1:8" x14ac:dyDescent="0.3">
      <c r="A7" s="16">
        <v>1</v>
      </c>
      <c r="B7" s="20">
        <v>45353</v>
      </c>
      <c r="C7" s="21" t="s">
        <v>225</v>
      </c>
      <c r="D7" s="16" t="s">
        <v>29</v>
      </c>
      <c r="E7" s="16" t="s">
        <v>162</v>
      </c>
      <c r="F7" s="21" t="s">
        <v>226</v>
      </c>
      <c r="G7" s="22">
        <v>400</v>
      </c>
      <c r="H7" s="31">
        <v>430</v>
      </c>
    </row>
    <row r="8" spans="1:8" x14ac:dyDescent="0.3">
      <c r="A8" s="16">
        <v>6</v>
      </c>
      <c r="B8" s="20">
        <v>45353</v>
      </c>
      <c r="C8" s="21" t="s">
        <v>175</v>
      </c>
      <c r="D8" s="16" t="s">
        <v>29</v>
      </c>
      <c r="E8" s="16" t="s">
        <v>50</v>
      </c>
      <c r="F8" s="19"/>
      <c r="G8" s="22">
        <v>400</v>
      </c>
      <c r="H8" s="31"/>
    </row>
    <row r="9" spans="1:8" x14ac:dyDescent="0.3">
      <c r="A9" s="16">
        <v>2</v>
      </c>
      <c r="B9" s="20">
        <v>45354</v>
      </c>
      <c r="C9" s="21" t="s">
        <v>16</v>
      </c>
      <c r="D9" s="16" t="s">
        <v>83</v>
      </c>
      <c r="E9" s="16" t="s">
        <v>18</v>
      </c>
      <c r="F9" s="21">
        <v>99006962514</v>
      </c>
      <c r="G9" s="22">
        <v>400</v>
      </c>
      <c r="H9" s="31">
        <f>90+40</f>
        <v>130</v>
      </c>
    </row>
    <row r="10" spans="1:8" x14ac:dyDescent="0.3">
      <c r="A10" s="16">
        <v>3</v>
      </c>
      <c r="B10" s="20">
        <v>45354</v>
      </c>
      <c r="C10" s="33" t="s">
        <v>227</v>
      </c>
      <c r="D10" s="16" t="s">
        <v>228</v>
      </c>
      <c r="E10" s="16" t="s">
        <v>50</v>
      </c>
      <c r="F10" s="16">
        <v>22538847</v>
      </c>
      <c r="G10" s="22">
        <v>400</v>
      </c>
      <c r="H10" s="31"/>
    </row>
    <row r="11" spans="1:8" x14ac:dyDescent="0.3">
      <c r="A11" s="16">
        <v>4</v>
      </c>
      <c r="C11" s="21"/>
      <c r="F11" s="19"/>
      <c r="G11" s="22">
        <v>400</v>
      </c>
    </row>
    <row r="12" spans="1:8" x14ac:dyDescent="0.3">
      <c r="A12" s="16">
        <v>5</v>
      </c>
      <c r="B12" s="20"/>
      <c r="C12" s="21"/>
      <c r="F12" s="19"/>
      <c r="G12" s="22">
        <v>400</v>
      </c>
    </row>
    <row r="13" spans="1:8" x14ac:dyDescent="0.3">
      <c r="A13" s="16">
        <v>6</v>
      </c>
      <c r="B13" s="20"/>
      <c r="C13" s="21"/>
      <c r="F13" s="19"/>
      <c r="G13" s="22">
        <v>400</v>
      </c>
    </row>
    <row r="14" spans="1:8" x14ac:dyDescent="0.3">
      <c r="A14" s="16">
        <v>7</v>
      </c>
      <c r="B14" s="20"/>
      <c r="C14" s="21"/>
      <c r="F14" s="19"/>
      <c r="G14" s="22">
        <v>400</v>
      </c>
    </row>
    <row r="15" spans="1:8" x14ac:dyDescent="0.3">
      <c r="A15" s="16">
        <v>8</v>
      </c>
      <c r="B15" s="20"/>
      <c r="C15" s="21"/>
      <c r="F15" s="19"/>
      <c r="G15" s="22">
        <v>400</v>
      </c>
    </row>
    <row r="16" spans="1:8" x14ac:dyDescent="0.3">
      <c r="A16" s="16">
        <v>9</v>
      </c>
      <c r="B16" s="20"/>
      <c r="C16" s="21"/>
      <c r="F16" s="19"/>
      <c r="G16" s="22">
        <v>400</v>
      </c>
    </row>
    <row r="17" spans="1:8" x14ac:dyDescent="0.3">
      <c r="A17" s="16">
        <v>10</v>
      </c>
      <c r="B17" s="20"/>
      <c r="C17" s="21"/>
      <c r="F17" s="19"/>
      <c r="G17" s="22">
        <v>400</v>
      </c>
      <c r="H17" s="19"/>
    </row>
    <row r="18" spans="1:8" x14ac:dyDescent="0.3">
      <c r="A18" s="16">
        <v>11</v>
      </c>
      <c r="B18" s="20"/>
      <c r="C18" s="21"/>
      <c r="F18" s="19"/>
      <c r="G18" s="22">
        <v>400</v>
      </c>
    </row>
    <row r="19" spans="1:8" x14ac:dyDescent="0.3">
      <c r="A19" s="16">
        <v>12</v>
      </c>
      <c r="B19" s="20"/>
      <c r="C19" s="21"/>
      <c r="F19" s="19"/>
      <c r="G19" s="22">
        <v>400</v>
      </c>
    </row>
    <row r="20" spans="1:8" x14ac:dyDescent="0.3">
      <c r="A20" s="16">
        <v>13</v>
      </c>
      <c r="B20" s="20"/>
      <c r="C20" s="21"/>
      <c r="F20" s="19"/>
      <c r="G20" s="22">
        <v>400</v>
      </c>
    </row>
    <row r="21" spans="1:8" s="8" customFormat="1" x14ac:dyDescent="0.3">
      <c r="A21" s="16">
        <v>14</v>
      </c>
      <c r="B21" s="20"/>
      <c r="C21" s="21"/>
      <c r="D21" s="16"/>
      <c r="E21" s="16"/>
      <c r="F21" s="19"/>
      <c r="G21" s="22">
        <v>400</v>
      </c>
    </row>
    <row r="22" spans="1:8" s="8" customFormat="1" x14ac:dyDescent="0.3">
      <c r="A22" s="16">
        <v>15</v>
      </c>
      <c r="B22" s="20"/>
      <c r="C22" s="21"/>
      <c r="D22" s="16"/>
      <c r="E22" s="16"/>
      <c r="F22" s="19"/>
      <c r="G22" s="22">
        <v>400</v>
      </c>
    </row>
    <row r="23" spans="1:8" x14ac:dyDescent="0.3">
      <c r="A23" s="16">
        <v>16</v>
      </c>
      <c r="B23" s="20"/>
      <c r="C23" s="21"/>
      <c r="F23" s="19"/>
      <c r="G23" s="22">
        <v>400</v>
      </c>
    </row>
    <row r="24" spans="1:8" x14ac:dyDescent="0.3">
      <c r="A24" s="16">
        <v>17</v>
      </c>
      <c r="B24" s="20"/>
      <c r="C24" s="21"/>
      <c r="F24" s="19"/>
      <c r="G24" s="22">
        <v>400</v>
      </c>
    </row>
    <row r="25" spans="1:8" x14ac:dyDescent="0.3">
      <c r="A25" s="16">
        <v>18</v>
      </c>
      <c r="B25" s="20"/>
      <c r="C25" s="21"/>
      <c r="F25" s="19"/>
      <c r="G25" s="22">
        <v>400</v>
      </c>
    </row>
    <row r="26" spans="1:8" x14ac:dyDescent="0.3">
      <c r="A26" s="16">
        <v>19</v>
      </c>
      <c r="B26" s="20"/>
      <c r="C26" s="21"/>
      <c r="F26" s="19"/>
      <c r="G26" s="22">
        <v>400</v>
      </c>
    </row>
    <row r="27" spans="1:8" x14ac:dyDescent="0.3">
      <c r="A27" s="16">
        <v>20</v>
      </c>
      <c r="B27" s="20"/>
      <c r="C27" s="21"/>
      <c r="F27" s="19"/>
      <c r="G27" s="22">
        <v>400</v>
      </c>
    </row>
    <row r="28" spans="1:8" x14ac:dyDescent="0.3">
      <c r="A28" s="16">
        <v>21</v>
      </c>
      <c r="B28" s="20"/>
      <c r="C28" s="21"/>
      <c r="F28" s="19"/>
      <c r="G28" s="22">
        <v>400</v>
      </c>
    </row>
    <row r="29" spans="1:8" x14ac:dyDescent="0.3">
      <c r="A29" s="16">
        <v>22</v>
      </c>
      <c r="B29" s="20"/>
      <c r="C29" s="21"/>
      <c r="F29" s="19"/>
      <c r="G29" s="22">
        <v>400</v>
      </c>
    </row>
    <row r="30" spans="1:8" x14ac:dyDescent="0.3">
      <c r="A30" s="16">
        <v>23</v>
      </c>
      <c r="B30" s="20"/>
      <c r="C30" s="21"/>
      <c r="F30" s="19"/>
      <c r="G30" s="22">
        <v>400</v>
      </c>
    </row>
    <row r="31" spans="1:8" x14ac:dyDescent="0.3">
      <c r="A31" s="16">
        <v>24</v>
      </c>
      <c r="B31" s="20"/>
      <c r="C31" s="21"/>
      <c r="F31" s="19"/>
      <c r="G31" s="22">
        <v>400</v>
      </c>
    </row>
    <row r="32" spans="1:8" x14ac:dyDescent="0.3">
      <c r="A32" s="16">
        <v>25</v>
      </c>
      <c r="B32" s="20"/>
      <c r="C32" s="21"/>
      <c r="F32" s="19"/>
      <c r="G32" s="22">
        <v>400</v>
      </c>
    </row>
    <row r="33" spans="1:7" x14ac:dyDescent="0.3">
      <c r="A33" s="16">
        <v>26</v>
      </c>
      <c r="B33" s="20"/>
      <c r="C33" s="21"/>
      <c r="F33" s="19"/>
      <c r="G33" s="22">
        <v>400</v>
      </c>
    </row>
    <row r="34" spans="1:7" s="8" customFormat="1" x14ac:dyDescent="0.3">
      <c r="A34" s="16">
        <v>15</v>
      </c>
      <c r="B34" s="20"/>
      <c r="C34" s="21"/>
      <c r="D34" s="16"/>
      <c r="E34" s="16"/>
      <c r="F34" s="19"/>
      <c r="G34" s="22">
        <v>400</v>
      </c>
    </row>
    <row r="35" spans="1:7" x14ac:dyDescent="0.3">
      <c r="A35" s="16">
        <v>28</v>
      </c>
      <c r="B35" s="20"/>
      <c r="C35" s="21"/>
      <c r="F35" s="19"/>
      <c r="G35" s="22">
        <v>400</v>
      </c>
    </row>
    <row r="36" spans="1:7" x14ac:dyDescent="0.3">
      <c r="A36" s="16">
        <v>29</v>
      </c>
      <c r="B36" s="20"/>
      <c r="C36" s="21"/>
      <c r="F36" s="19"/>
      <c r="G36" s="22">
        <v>400</v>
      </c>
    </row>
    <row r="37" spans="1:7" x14ac:dyDescent="0.3">
      <c r="A37" s="16">
        <v>30</v>
      </c>
      <c r="B37" s="20"/>
      <c r="C37" s="21"/>
      <c r="F37" s="19"/>
      <c r="G37" s="22">
        <v>400</v>
      </c>
    </row>
    <row r="38" spans="1:7" x14ac:dyDescent="0.3">
      <c r="A38" s="16">
        <v>31</v>
      </c>
      <c r="B38" s="20"/>
      <c r="C38" s="21"/>
      <c r="F38" s="22"/>
      <c r="G38" s="22"/>
    </row>
    <row r="39" spans="1:7" x14ac:dyDescent="0.3">
      <c r="A39" s="16">
        <v>32</v>
      </c>
      <c r="B39" s="20"/>
      <c r="C39" s="21"/>
      <c r="F39" s="22"/>
      <c r="G39" s="22"/>
    </row>
    <row r="40" spans="1:7" x14ac:dyDescent="0.3">
      <c r="A40" s="16">
        <v>33</v>
      </c>
      <c r="B40" s="20"/>
      <c r="C40" s="21"/>
      <c r="F40" s="22"/>
      <c r="G40" s="22"/>
    </row>
    <row r="41" spans="1:7" x14ac:dyDescent="0.3">
      <c r="A41" s="16">
        <v>34</v>
      </c>
      <c r="B41" s="20"/>
      <c r="C41" s="21"/>
      <c r="F41" s="22"/>
      <c r="G41" s="22"/>
    </row>
    <row r="42" spans="1:7" x14ac:dyDescent="0.3">
      <c r="A42" s="16">
        <v>35</v>
      </c>
      <c r="B42" s="20"/>
      <c r="C42" s="21"/>
      <c r="F42" s="22"/>
      <c r="G42" s="22"/>
    </row>
    <row r="43" spans="1:7" x14ac:dyDescent="0.3">
      <c r="A43" s="16">
        <v>36</v>
      </c>
      <c r="B43" s="20"/>
      <c r="C43" s="21"/>
      <c r="F43" s="22"/>
      <c r="G43" s="22"/>
    </row>
    <row r="44" spans="1:7" x14ac:dyDescent="0.3">
      <c r="A44" s="16">
        <v>37</v>
      </c>
      <c r="B44" s="20"/>
      <c r="C44" s="21"/>
      <c r="F44" s="22"/>
      <c r="G44" s="22"/>
    </row>
    <row r="45" spans="1:7" x14ac:dyDescent="0.3">
      <c r="A45" s="16">
        <v>38</v>
      </c>
      <c r="B45" s="20"/>
      <c r="C45" s="21"/>
      <c r="F45" s="22"/>
      <c r="G45" s="22"/>
    </row>
    <row r="46" spans="1:7" x14ac:dyDescent="0.3">
      <c r="A46" s="16">
        <v>39</v>
      </c>
      <c r="B46" s="20"/>
      <c r="C46" s="21"/>
      <c r="F46" s="22"/>
      <c r="G46" s="22"/>
    </row>
    <row r="47" spans="1:7" x14ac:dyDescent="0.3">
      <c r="A47" s="16">
        <v>40</v>
      </c>
      <c r="B47" s="20"/>
      <c r="C47" s="21"/>
      <c r="F47" s="22"/>
      <c r="G47" s="22"/>
    </row>
    <row r="48" spans="1:7" x14ac:dyDescent="0.3">
      <c r="A48" s="16">
        <v>41</v>
      </c>
      <c r="B48" s="20"/>
      <c r="C48" s="21"/>
      <c r="F48" s="22"/>
      <c r="G48" s="22"/>
    </row>
    <row r="49" spans="1:7" x14ac:dyDescent="0.3">
      <c r="A49" s="16">
        <v>42</v>
      </c>
      <c r="B49" s="20"/>
      <c r="C49" s="25"/>
      <c r="F49" s="26"/>
      <c r="G49" s="22"/>
    </row>
    <row r="50" spans="1:7" x14ac:dyDescent="0.3">
      <c r="A50" s="16">
        <v>43</v>
      </c>
      <c r="B50" s="20"/>
      <c r="C50" s="25"/>
      <c r="F50" s="26"/>
      <c r="G50" s="22"/>
    </row>
    <row r="51" spans="1:7" x14ac:dyDescent="0.3">
      <c r="A51" s="16">
        <v>44</v>
      </c>
      <c r="B51" s="20"/>
      <c r="C51" s="25"/>
      <c r="F51" s="26"/>
      <c r="G51" s="22"/>
    </row>
    <row r="52" spans="1:7" x14ac:dyDescent="0.3">
      <c r="A52" s="16">
        <v>45</v>
      </c>
      <c r="B52" s="20"/>
      <c r="C52" s="25"/>
      <c r="F52" s="26"/>
      <c r="G52" s="22"/>
    </row>
    <row r="54" spans="1:7" ht="25.8" customHeight="1" x14ac:dyDescent="0.3">
      <c r="B54" s="27" t="s">
        <v>58</v>
      </c>
      <c r="C54" s="27"/>
      <c r="D54" s="4"/>
    </row>
    <row r="55" spans="1:7" ht="25.8" customHeight="1" x14ac:dyDescent="0.3">
      <c r="B55" s="27" t="s">
        <v>60</v>
      </c>
      <c r="C55" s="27"/>
      <c r="D55" s="17" t="e">
        <f>SUM(#REF!)</f>
        <v>#REF!</v>
      </c>
    </row>
    <row r="56" spans="1:7" ht="24.6" customHeight="1" x14ac:dyDescent="0.3">
      <c r="B56" s="27" t="s">
        <v>59</v>
      </c>
      <c r="C56" s="27"/>
      <c r="D56" s="17">
        <f>SUM(G7:G52)</f>
        <v>12400</v>
      </c>
    </row>
    <row r="57" spans="1:7" x14ac:dyDescent="0.3">
      <c r="B57" s="27" t="s">
        <v>61</v>
      </c>
      <c r="C57" s="27"/>
      <c r="D57" s="19" t="e">
        <f>D56-D55</f>
        <v>#REF!</v>
      </c>
    </row>
  </sheetData>
  <mergeCells count="7">
    <mergeCell ref="B56:C56"/>
    <mergeCell ref="B57:C57"/>
    <mergeCell ref="H7:H8"/>
    <mergeCell ref="H9:H10"/>
    <mergeCell ref="B54:C54"/>
    <mergeCell ref="B55:C55"/>
    <mergeCell ref="D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December</vt:lpstr>
      <vt:lpstr>January</vt:lpstr>
      <vt:lpstr>Feb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v</dc:creator>
  <cp:lastModifiedBy>Nithin v</cp:lastModifiedBy>
  <dcterms:created xsi:type="dcterms:W3CDTF">2023-12-17T13:24:43Z</dcterms:created>
  <dcterms:modified xsi:type="dcterms:W3CDTF">2024-03-03T17:22:30Z</dcterms:modified>
</cp:coreProperties>
</file>