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074277ad66fc916/Desktop/Concordia/Courses/691/"/>
    </mc:Choice>
  </mc:AlternateContent>
  <xr:revisionPtr revIDLastSave="61" documentId="8_{E111CCC2-B0F5-4E53-9901-B97E3E9AC350}" xr6:coauthVersionLast="47" xr6:coauthVersionMax="47" xr10:uidLastSave="{81760B1F-438B-430B-A0F9-B1445D773895}"/>
  <bookViews>
    <workbookView xWindow="-120" yWindow="-120" windowWidth="29040" windowHeight="15840" activeTab="2" xr2:uid="{BA5A0EAC-F0F4-8942-9D49-193BD111D5E7}"/>
  </bookViews>
  <sheets>
    <sheet name="Sheet1" sheetId="1" r:id="rId1"/>
    <sheet name="Sheet3" sheetId="3" r:id="rId2"/>
    <sheet name="Sheet4" sheetId="4" r:id="rId3"/>
    <sheet name="Sheet2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9" i="2" l="1"/>
  <c r="F19" i="2" s="1"/>
  <c r="G19" i="2" s="1"/>
  <c r="J19" i="2" s="1"/>
  <c r="E19" i="2"/>
  <c r="H19" i="2" s="1"/>
  <c r="I19" i="2" s="1"/>
  <c r="D18" i="2"/>
  <c r="F18" i="2" s="1"/>
  <c r="G18" i="2" s="1"/>
  <c r="J18" i="2" s="1"/>
  <c r="E18" i="2"/>
  <c r="H18" i="2" s="1"/>
  <c r="I18" i="2" s="1"/>
  <c r="D17" i="2"/>
  <c r="F17" i="2" s="1"/>
  <c r="G17" i="2" s="1"/>
  <c r="J17" i="2" s="1"/>
  <c r="E17" i="2"/>
  <c r="H17" i="2" s="1"/>
  <c r="I17" i="2" s="1"/>
  <c r="D16" i="2"/>
  <c r="F16" i="2" s="1"/>
  <c r="G16" i="2" s="1"/>
  <c r="J16" i="2" s="1"/>
  <c r="E16" i="2"/>
  <c r="H16" i="2" s="1"/>
  <c r="I16" i="2" s="1"/>
  <c r="E7" i="2" l="1"/>
  <c r="H7" i="2" s="1"/>
  <c r="I7" i="2" s="1"/>
  <c r="E8" i="2"/>
  <c r="H8" i="2" s="1"/>
  <c r="I8" i="2" s="1"/>
  <c r="E9" i="2"/>
  <c r="H9" i="2" s="1"/>
  <c r="I9" i="2" s="1"/>
  <c r="E10" i="2"/>
  <c r="H10" i="2" s="1"/>
  <c r="I10" i="2" s="1"/>
  <c r="E11" i="2"/>
  <c r="H11" i="2" s="1"/>
  <c r="I11" i="2" s="1"/>
  <c r="E12" i="2"/>
  <c r="H12" i="2" s="1"/>
  <c r="I12" i="2" s="1"/>
  <c r="E13" i="2"/>
  <c r="H13" i="2" s="1"/>
  <c r="I13" i="2" s="1"/>
  <c r="E14" i="2"/>
  <c r="H14" i="2" s="1"/>
  <c r="I14" i="2" s="1"/>
  <c r="E15" i="2"/>
  <c r="H15" i="2" s="1"/>
  <c r="I15" i="2" s="1"/>
  <c r="E6" i="2"/>
  <c r="H6" i="2" s="1"/>
  <c r="I6" i="2" s="1"/>
  <c r="D7" i="2"/>
  <c r="F7" i="2" s="1"/>
  <c r="G7" i="2" s="1"/>
  <c r="J7" i="2" s="1"/>
  <c r="D8" i="2"/>
  <c r="F8" i="2" s="1"/>
  <c r="G8" i="2" s="1"/>
  <c r="J8" i="2" s="1"/>
  <c r="D9" i="2"/>
  <c r="F9" i="2" s="1"/>
  <c r="G9" i="2" s="1"/>
  <c r="J9" i="2" s="1"/>
  <c r="D10" i="2"/>
  <c r="F10" i="2" s="1"/>
  <c r="G10" i="2" s="1"/>
  <c r="J10" i="2" s="1"/>
  <c r="D11" i="2"/>
  <c r="F11" i="2" s="1"/>
  <c r="G11" i="2" s="1"/>
  <c r="J11" i="2" s="1"/>
  <c r="D12" i="2"/>
  <c r="F12" i="2" s="1"/>
  <c r="G12" i="2" s="1"/>
  <c r="J12" i="2" s="1"/>
  <c r="D13" i="2"/>
  <c r="F13" i="2" s="1"/>
  <c r="G13" i="2" s="1"/>
  <c r="J13" i="2" s="1"/>
  <c r="D14" i="2"/>
  <c r="F14" i="2" s="1"/>
  <c r="G14" i="2" s="1"/>
  <c r="J14" i="2" s="1"/>
  <c r="D15" i="2"/>
  <c r="F15" i="2" s="1"/>
  <c r="G15" i="2" s="1"/>
  <c r="J15" i="2" s="1"/>
  <c r="D6" i="2"/>
  <c r="F6" i="2" s="1"/>
  <c r="G6" i="2" s="1"/>
  <c r="J6" i="2" s="1"/>
  <c r="E8" i="1"/>
  <c r="H8" i="1" s="1"/>
  <c r="I8" i="1" s="1"/>
  <c r="E9" i="1"/>
  <c r="H9" i="1" s="1"/>
  <c r="I9" i="1" s="1"/>
  <c r="E10" i="1"/>
  <c r="H10" i="1" s="1"/>
  <c r="I10" i="1" s="1"/>
  <c r="E11" i="1"/>
  <c r="H11" i="1" s="1"/>
  <c r="I11" i="1" s="1"/>
  <c r="E12" i="1"/>
  <c r="H12" i="1" s="1"/>
  <c r="I12" i="1" s="1"/>
  <c r="E13" i="1"/>
  <c r="H13" i="1" s="1"/>
  <c r="I13" i="1" s="1"/>
  <c r="E14" i="1"/>
  <c r="H14" i="1" s="1"/>
  <c r="I14" i="1" s="1"/>
  <c r="E15" i="1"/>
  <c r="H15" i="1" s="1"/>
  <c r="I15" i="1" s="1"/>
  <c r="E16" i="1"/>
  <c r="H16" i="1" s="1"/>
  <c r="I16" i="1" s="1"/>
  <c r="E7" i="1"/>
  <c r="H7" i="1" s="1"/>
  <c r="I7" i="1" s="1"/>
  <c r="D8" i="1"/>
  <c r="F8" i="1" s="1"/>
  <c r="G8" i="1" s="1"/>
  <c r="J8" i="1" s="1"/>
  <c r="D9" i="1"/>
  <c r="F9" i="1" s="1"/>
  <c r="G9" i="1" s="1"/>
  <c r="J9" i="1" s="1"/>
  <c r="D10" i="1"/>
  <c r="F10" i="1" s="1"/>
  <c r="G10" i="1" s="1"/>
  <c r="J10" i="1" s="1"/>
  <c r="D11" i="1"/>
  <c r="F11" i="1" s="1"/>
  <c r="G11" i="1" s="1"/>
  <c r="J11" i="1" s="1"/>
  <c r="D12" i="1"/>
  <c r="F12" i="1" s="1"/>
  <c r="G12" i="1" s="1"/>
  <c r="J12" i="1" s="1"/>
  <c r="D13" i="1"/>
  <c r="F13" i="1" s="1"/>
  <c r="G13" i="1" s="1"/>
  <c r="J13" i="1" s="1"/>
  <c r="D14" i="1"/>
  <c r="F14" i="1" s="1"/>
  <c r="G14" i="1" s="1"/>
  <c r="J14" i="1" s="1"/>
  <c r="D15" i="1"/>
  <c r="F15" i="1" s="1"/>
  <c r="G15" i="1" s="1"/>
  <c r="J15" i="1" s="1"/>
  <c r="D16" i="1"/>
  <c r="F16" i="1" s="1"/>
  <c r="G16" i="1" s="1"/>
  <c r="J16" i="1" s="1"/>
  <c r="D7" i="1"/>
  <c r="F7" i="1" s="1"/>
  <c r="G7" i="1" s="1"/>
  <c r="J7" i="1" s="1"/>
</calcChain>
</file>

<file path=xl/sharedStrings.xml><?xml version="1.0" encoding="utf-8"?>
<sst xmlns="http://schemas.openxmlformats.org/spreadsheetml/2006/main" count="147" uniqueCount="129">
  <si>
    <t>Service time (Ws)</t>
  </si>
  <si>
    <t>Sensitivity Analysis</t>
  </si>
  <si>
    <t>Concordia Health Care Clinc - Monte Carlo</t>
  </si>
  <si>
    <t>Wq in hrs</t>
  </si>
  <si>
    <t>No. of patients per Day(λ)</t>
  </si>
  <si>
    <t>No. of Staff in Clinic(μ)</t>
  </si>
  <si>
    <t>Wait time (Wq)</t>
  </si>
  <si>
    <t>Wq converted to min</t>
  </si>
  <si>
    <t>Ws in min</t>
  </si>
  <si>
    <t>08:00-09:00</t>
  </si>
  <si>
    <t>09:00-10:00</t>
  </si>
  <si>
    <t>10:00-11:00</t>
  </si>
  <si>
    <t>11:00-12:00</t>
  </si>
  <si>
    <t>Avg no of patients in system (Ls)</t>
  </si>
  <si>
    <t>Avg no of patients in waiting (Lq)</t>
  </si>
  <si>
    <t>12:00-01:00</t>
  </si>
  <si>
    <t>02:00-03:00</t>
  </si>
  <si>
    <t>03:00-04:00</t>
  </si>
  <si>
    <t>04:00-05:00</t>
  </si>
  <si>
    <t>05:00-06:00</t>
  </si>
  <si>
    <t>06:00-07:00</t>
  </si>
  <si>
    <t>Timeline</t>
  </si>
  <si>
    <t>Day-1</t>
  </si>
  <si>
    <t>Day-2</t>
  </si>
  <si>
    <t>Day-3</t>
  </si>
  <si>
    <t>Day-4</t>
  </si>
  <si>
    <t>Day-5</t>
  </si>
  <si>
    <t>Day-6</t>
  </si>
  <si>
    <t>Day-7</t>
  </si>
  <si>
    <t>Day-8</t>
  </si>
  <si>
    <t>Day-9</t>
  </si>
  <si>
    <t>Day-10</t>
  </si>
  <si>
    <t>Day-11</t>
  </si>
  <si>
    <t>Day-12</t>
  </si>
  <si>
    <t>Day-13</t>
  </si>
  <si>
    <t>Day-14</t>
  </si>
  <si>
    <t>Scenario Analysis</t>
  </si>
  <si>
    <t>Start Date</t>
  </si>
  <si>
    <t>End Date</t>
  </si>
  <si>
    <t>Cost</t>
  </si>
  <si>
    <t>Estimated</t>
  </si>
  <si>
    <t>Actual</t>
  </si>
  <si>
    <t>Variance</t>
  </si>
  <si>
    <t>150 Million</t>
  </si>
  <si>
    <t>181 Million</t>
  </si>
  <si>
    <t>31 Million</t>
  </si>
  <si>
    <t>Responsible</t>
  </si>
  <si>
    <t>Accountable</t>
  </si>
  <si>
    <t>Consulted</t>
  </si>
  <si>
    <t>Informed</t>
  </si>
  <si>
    <t>Project Tasks</t>
  </si>
  <si>
    <t>Project Manager</t>
  </si>
  <si>
    <t>Project Sponsor</t>
  </si>
  <si>
    <t>Project supervisor</t>
  </si>
  <si>
    <t>Chief Aeronautical Engineer</t>
  </si>
  <si>
    <t>Architect and designer</t>
  </si>
  <si>
    <t>Quality Conformance Analyst</t>
  </si>
  <si>
    <t>Environmental Experts</t>
  </si>
  <si>
    <t>Selection of Project Teams (3 months)</t>
  </si>
  <si>
    <t>Project Manager Selection</t>
  </si>
  <si>
    <t>1.1.1</t>
  </si>
  <si>
    <t>Project Supervisor Selection</t>
  </si>
  <si>
    <t>Hire designer and architect</t>
  </si>
  <si>
    <t>1.2.1</t>
  </si>
  <si>
    <t>Hiring of construction engineers and teams</t>
  </si>
  <si>
    <t>Hire chief aeronautical engineer</t>
  </si>
  <si>
    <t>Select quality conformance analyst</t>
  </si>
  <si>
    <t>Hire tech team</t>
  </si>
  <si>
    <t>Create project charter</t>
  </si>
  <si>
    <t>Approval of project charter by sponsors</t>
  </si>
  <si>
    <t>Land Selection</t>
  </si>
  <si>
    <t>Define land requirements</t>
  </si>
  <si>
    <t>Shortlist possible locations</t>
  </si>
  <si>
    <t>2.2.1</t>
  </si>
  <si>
    <t>Inspect site environment</t>
  </si>
  <si>
    <t>2.2.2</t>
  </si>
  <si>
    <t>Inspect the fitness of land for runways</t>
  </si>
  <si>
    <t>Finalizing the Project Site</t>
  </si>
  <si>
    <t>Approval for construction on selected sites.</t>
  </si>
  <si>
    <t>Construction Planning</t>
  </si>
  <si>
    <t>Advanced Study of Possible Environmental Impact</t>
  </si>
  <si>
    <t>Consultation from the Meteorological Engineers</t>
  </si>
  <si>
    <t>Create the Concept Map for the Airport</t>
  </si>
  <si>
    <t>3.3.1</t>
  </si>
  <si>
    <t>Create Design and Blueprints</t>
  </si>
  <si>
    <t>3.3.2</t>
  </si>
  <si>
    <t>Create Prototype</t>
  </si>
  <si>
    <t>Approval of Sponsor for the Prototype</t>
  </si>
  <si>
    <t>3.4.1</t>
  </si>
  <si>
    <t>Revising the Prototype and Approving Changes</t>
  </si>
  <si>
    <t>Finalizing the Design</t>
  </si>
  <si>
    <t>Clearance of Safety, Security and Capacity</t>
  </si>
  <si>
    <t>3.6.1</t>
  </si>
  <si>
    <t>Clearance for Airport Access System</t>
  </si>
  <si>
    <t>Technical Approvals</t>
  </si>
  <si>
    <t>3.1.1</t>
  </si>
  <si>
    <t>Environmental Impacts Analysis Approvals</t>
  </si>
  <si>
    <t>Confirmation of Project Member’s Roles</t>
  </si>
  <si>
    <t>Create Required Raw Material’s List</t>
  </si>
  <si>
    <t>Finalizing Suppliers for Raw Materials</t>
  </si>
  <si>
    <t>Contracts for Labors</t>
  </si>
  <si>
    <t>Construction</t>
  </si>
  <si>
    <t>Site Clearance</t>
  </si>
  <si>
    <t>Procurement of Raw Materials</t>
  </si>
  <si>
    <t>4.1.1</t>
  </si>
  <si>
    <t>Land Allocation for Individual Entity</t>
  </si>
  <si>
    <t>Creation of Foundation for the Airstrip</t>
  </si>
  <si>
    <t>Laying out the Airstrip.</t>
  </si>
  <si>
    <t>4.3.1</t>
  </si>
  <si>
    <t>Markings of Airstrip</t>
  </si>
  <si>
    <t>4.3.2</t>
  </si>
  <si>
    <t>Following Lights and other Lighting System</t>
  </si>
  <si>
    <t>Elevation of the Platform for the Terminal</t>
  </si>
  <si>
    <t>4.4.1</t>
  </si>
  <si>
    <t>Construction of the Terminal Structure</t>
  </si>
  <si>
    <t>4.4.2</t>
  </si>
  <si>
    <t>Interior Designing of the Terminal</t>
  </si>
  <si>
    <t>Construction of Hanger and Maintenance facility</t>
  </si>
  <si>
    <t>Air Traffic Control Construction</t>
  </si>
  <si>
    <t>Construction of Airport Wind Observation system</t>
  </si>
  <si>
    <t>Installation of Automatic Landing System</t>
  </si>
  <si>
    <t>Installation of Safety Mechanism (Fire Evacuation Services and Emergency exits)</t>
  </si>
  <si>
    <t>Testing</t>
  </si>
  <si>
    <t>Testing of Airstrip using Simulations</t>
  </si>
  <si>
    <t>Testing of all the Equipments Pertaining to Runway</t>
  </si>
  <si>
    <t>Test Run of Flight</t>
  </si>
  <si>
    <t>Testing of the Automatic Landing System</t>
  </si>
  <si>
    <t>Fixing Loopholes and Final Touches</t>
  </si>
  <si>
    <t>Compliance of Requirements for the Terminal as per Stakeholders.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</si>
</sst>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0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6">
    <xf numFmtId="0" fontId="0" fillId="0" borderId="0"/>
    <xf numFmtId="0" fontId="4" fillId="3" borderId="0" applyNumberFormat="0" applyBorder="0" applyAlignment="0" applyProtection="0"/>
    <xf numFmtId="0" fontId="5" fillId="4" borderId="0" applyNumberFormat="0" applyBorder="0" applyAlignment="0" applyProtection="0"/>
    <xf numFmtId="0" fontId="6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</cellStyleXfs>
  <cellXfs count="38">
    <xf numFmtId="0" fontId="0" fillId="0" borderId="0" xfId="0"/>
    <xf numFmtId="0" fontId="2" fillId="0" borderId="0" xfId="0" applyFont="1"/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16" fontId="0" fillId="0" borderId="5" xfId="0" applyNumberFormat="1" applyBorder="1"/>
    <xf numFmtId="20" fontId="0" fillId="0" borderId="5" xfId="0" applyNumberFormat="1" applyBorder="1"/>
    <xf numFmtId="16" fontId="0" fillId="0" borderId="6" xfId="0" applyNumberFormat="1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2" borderId="0" xfId="0" applyFont="1" applyFill="1" applyAlignment="1">
      <alignment horizontal="left"/>
    </xf>
    <xf numFmtId="0" fontId="0" fillId="2" borderId="0" xfId="0" applyFill="1" applyAlignment="1">
      <alignment horizontal="left"/>
    </xf>
    <xf numFmtId="0" fontId="0" fillId="0" borderId="9" xfId="0" applyBorder="1"/>
    <xf numFmtId="0" fontId="2" fillId="8" borderId="9" xfId="0" applyFont="1" applyFill="1" applyBorder="1"/>
    <xf numFmtId="0" fontId="2" fillId="9" borderId="9" xfId="0" applyFont="1" applyFill="1" applyBorder="1"/>
    <xf numFmtId="3" fontId="0" fillId="0" borderId="9" xfId="0" applyNumberFormat="1" applyBorder="1"/>
    <xf numFmtId="0" fontId="5" fillId="4" borderId="8" xfId="2" applyBorder="1"/>
    <xf numFmtId="0" fontId="4" fillId="3" borderId="0" xfId="1"/>
    <xf numFmtId="0" fontId="1" fillId="6" borderId="0" xfId="4"/>
    <xf numFmtId="0" fontId="6" fillId="5" borderId="0" xfId="3"/>
    <xf numFmtId="0" fontId="2" fillId="0" borderId="0" xfId="0" applyFont="1" applyAlignment="1">
      <alignment horizontal="center"/>
    </xf>
    <xf numFmtId="0" fontId="7" fillId="0" borderId="0" xfId="0" applyFont="1"/>
    <xf numFmtId="0" fontId="8" fillId="0" borderId="10" xfId="0" applyFont="1" applyBorder="1" applyAlignment="1">
      <alignment horizontal="left" wrapText="1"/>
    </xf>
    <xf numFmtId="0" fontId="9" fillId="0" borderId="10" xfId="0" applyFont="1" applyBorder="1" applyAlignment="1">
      <alignment horizontal="center" wrapText="1"/>
    </xf>
    <xf numFmtId="0" fontId="8" fillId="0" borderId="10" xfId="0" applyFont="1" applyBorder="1" applyAlignment="1">
      <alignment wrapText="1"/>
    </xf>
    <xf numFmtId="0" fontId="5" fillId="4" borderId="0" xfId="2"/>
    <xf numFmtId="0" fontId="1" fillId="7" borderId="0" xfId="5"/>
    <xf numFmtId="0" fontId="10" fillId="0" borderId="10" xfId="0" applyFont="1" applyBorder="1" applyAlignment="1">
      <alignment horizontal="left" wrapText="1"/>
    </xf>
    <xf numFmtId="0" fontId="10" fillId="0" borderId="10" xfId="0" applyFont="1" applyBorder="1" applyAlignment="1">
      <alignment wrapText="1"/>
    </xf>
    <xf numFmtId="0" fontId="9" fillId="0" borderId="10" xfId="0" applyFont="1" applyBorder="1" applyAlignment="1">
      <alignment horizontal="left" wrapText="1"/>
    </xf>
    <xf numFmtId="0" fontId="9" fillId="0" borderId="10" xfId="0" applyFont="1" applyBorder="1" applyAlignment="1">
      <alignment wrapText="1"/>
    </xf>
  </cellXfs>
  <cellStyles count="6">
    <cellStyle name="60% - Accent1" xfId="4" builtinId="32"/>
    <cellStyle name="60% - Accent5" xfId="5" builtinId="48"/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942C5-7CC4-814D-A4E5-1DE77456BD52}">
  <dimension ref="A1:J16"/>
  <sheetViews>
    <sheetView zoomScale="90" zoomScaleNormal="90" workbookViewId="0">
      <selection activeCell="E22" sqref="E22"/>
    </sheetView>
  </sheetViews>
  <sheetFormatPr defaultColWidth="11.25" defaultRowHeight="15.75" x14ac:dyDescent="0.25"/>
  <cols>
    <col min="1" max="1" width="10.5" bestFit="1" customWidth="1"/>
    <col min="2" max="2" width="22.875" bestFit="1" customWidth="1"/>
    <col min="3" max="3" width="19.875" bestFit="1" customWidth="1"/>
    <col min="4" max="4" width="29" bestFit="1" customWidth="1"/>
    <col min="5" max="5" width="28.25" bestFit="1" customWidth="1"/>
    <col min="6" max="6" width="14.875" customWidth="1"/>
    <col min="7" max="7" width="18.875" bestFit="1" customWidth="1"/>
    <col min="8" max="8" width="15.125" customWidth="1"/>
    <col min="9" max="9" width="11.5" customWidth="1"/>
    <col min="10" max="10" width="11.875" bestFit="1" customWidth="1"/>
  </cols>
  <sheetData>
    <row r="1" spans="1:10" x14ac:dyDescent="0.25">
      <c r="B1" s="1"/>
    </row>
    <row r="4" spans="1:10" x14ac:dyDescent="0.25">
      <c r="A4" s="17" t="s">
        <v>2</v>
      </c>
      <c r="B4" s="18"/>
      <c r="C4" s="18"/>
    </row>
    <row r="5" spans="1:10" ht="16.5" thickBot="1" x14ac:dyDescent="0.3">
      <c r="A5" s="16" t="s">
        <v>1</v>
      </c>
      <c r="B5" s="16"/>
    </row>
    <row r="6" spans="1:10" ht="16.5" thickBot="1" x14ac:dyDescent="0.3">
      <c r="A6" s="9" t="s">
        <v>21</v>
      </c>
      <c r="B6" s="10" t="s">
        <v>4</v>
      </c>
      <c r="C6" s="10" t="s">
        <v>5</v>
      </c>
      <c r="D6" s="10" t="s">
        <v>14</v>
      </c>
      <c r="E6" s="10" t="s">
        <v>13</v>
      </c>
      <c r="F6" s="10" t="s">
        <v>6</v>
      </c>
      <c r="G6" s="10" t="s">
        <v>7</v>
      </c>
      <c r="H6" s="10" t="s">
        <v>0</v>
      </c>
      <c r="I6" s="10" t="s">
        <v>8</v>
      </c>
      <c r="J6" s="11" t="s">
        <v>3</v>
      </c>
    </row>
    <row r="7" spans="1:10" x14ac:dyDescent="0.25">
      <c r="A7" s="4" t="s">
        <v>9</v>
      </c>
      <c r="B7" s="7">
        <v>8</v>
      </c>
      <c r="C7" s="7">
        <v>15</v>
      </c>
      <c r="D7" s="7">
        <f>B7*B7/(C7)*(C7-B7)</f>
        <v>29.866666666666667</v>
      </c>
      <c r="E7" s="7">
        <f>B7/(C7-B7)</f>
        <v>1.1428571428571428</v>
      </c>
      <c r="F7" s="7">
        <f>D7/B7</f>
        <v>3.7333333333333334</v>
      </c>
      <c r="G7" s="7">
        <f>F7*24*60</f>
        <v>5376</v>
      </c>
      <c r="H7" s="7">
        <f>E7/B7</f>
        <v>0.14285714285714285</v>
      </c>
      <c r="I7" s="7">
        <f>H7*24*60</f>
        <v>205.71428571428569</v>
      </c>
      <c r="J7" s="2">
        <f>G7/60</f>
        <v>89.6</v>
      </c>
    </row>
    <row r="8" spans="1:10" x14ac:dyDescent="0.25">
      <c r="A8" s="4" t="s">
        <v>10</v>
      </c>
      <c r="B8" s="7">
        <v>6</v>
      </c>
      <c r="C8" s="7">
        <v>17</v>
      </c>
      <c r="D8" s="7">
        <f t="shared" ref="D8:D16" si="0">B8*B8/(C8)*(C8-B8)</f>
        <v>23.294117647058822</v>
      </c>
      <c r="E8" s="7">
        <f t="shared" ref="E8:E16" si="1">B8/(C8-B8)</f>
        <v>0.54545454545454541</v>
      </c>
      <c r="F8" s="7">
        <f t="shared" ref="F8:F16" si="2">D8/B8</f>
        <v>3.8823529411764706</v>
      </c>
      <c r="G8" s="7">
        <f t="shared" ref="G8:G16" si="3">F8*24*60</f>
        <v>5590.5882352941171</v>
      </c>
      <c r="H8" s="7">
        <f t="shared" ref="H8:H16" si="4">E8/B8</f>
        <v>9.0909090909090898E-2</v>
      </c>
      <c r="I8" s="7">
        <f t="shared" ref="I8:I16" si="5">H8*24*60</f>
        <v>130.90909090909091</v>
      </c>
      <c r="J8" s="2">
        <f t="shared" ref="J8:J16" si="6">G8/60</f>
        <v>93.17647058823529</v>
      </c>
    </row>
    <row r="9" spans="1:10" x14ac:dyDescent="0.25">
      <c r="A9" s="4" t="s">
        <v>11</v>
      </c>
      <c r="B9" s="7">
        <v>11</v>
      </c>
      <c r="C9" s="7">
        <v>20</v>
      </c>
      <c r="D9" s="7">
        <f t="shared" si="0"/>
        <v>54.449999999999996</v>
      </c>
      <c r="E9" s="7">
        <f t="shared" si="1"/>
        <v>1.2222222222222223</v>
      </c>
      <c r="F9" s="7">
        <f t="shared" si="2"/>
        <v>4.9499999999999993</v>
      </c>
      <c r="G9" s="7">
        <f t="shared" si="3"/>
        <v>7127.9999999999991</v>
      </c>
      <c r="H9" s="7">
        <f t="shared" si="4"/>
        <v>0.11111111111111112</v>
      </c>
      <c r="I9" s="7">
        <f t="shared" si="5"/>
        <v>160.00000000000003</v>
      </c>
      <c r="J9" s="2">
        <f t="shared" si="6"/>
        <v>118.79999999999998</v>
      </c>
    </row>
    <row r="10" spans="1:10" x14ac:dyDescent="0.25">
      <c r="A10" s="4" t="s">
        <v>12</v>
      </c>
      <c r="B10" s="7">
        <v>7</v>
      </c>
      <c r="C10" s="7">
        <v>14</v>
      </c>
      <c r="D10" s="7">
        <f t="shared" si="0"/>
        <v>24.5</v>
      </c>
      <c r="E10" s="7">
        <f t="shared" si="1"/>
        <v>1</v>
      </c>
      <c r="F10" s="7">
        <f t="shared" si="2"/>
        <v>3.5</v>
      </c>
      <c r="G10" s="7">
        <f t="shared" si="3"/>
        <v>5040</v>
      </c>
      <c r="H10" s="7">
        <f t="shared" si="4"/>
        <v>0.14285714285714285</v>
      </c>
      <c r="I10" s="7">
        <f t="shared" si="5"/>
        <v>205.71428571428569</v>
      </c>
      <c r="J10" s="2">
        <f t="shared" si="6"/>
        <v>84</v>
      </c>
    </row>
    <row r="11" spans="1:10" x14ac:dyDescent="0.25">
      <c r="A11" s="4" t="s">
        <v>15</v>
      </c>
      <c r="B11" s="7">
        <v>14</v>
      </c>
      <c r="C11" s="7">
        <v>26</v>
      </c>
      <c r="D11" s="7">
        <f t="shared" si="0"/>
        <v>90.461538461538453</v>
      </c>
      <c r="E11" s="7">
        <f t="shared" si="1"/>
        <v>1.1666666666666667</v>
      </c>
      <c r="F11" s="7">
        <f t="shared" si="2"/>
        <v>6.4615384615384608</v>
      </c>
      <c r="G11" s="7">
        <f t="shared" si="3"/>
        <v>9304.6153846153848</v>
      </c>
      <c r="H11" s="7">
        <f t="shared" si="4"/>
        <v>8.3333333333333343E-2</v>
      </c>
      <c r="I11" s="7">
        <f t="shared" si="5"/>
        <v>120</v>
      </c>
      <c r="J11" s="2">
        <f t="shared" si="6"/>
        <v>155.07692307692307</v>
      </c>
    </row>
    <row r="12" spans="1:10" x14ac:dyDescent="0.25">
      <c r="A12" s="5" t="s">
        <v>16</v>
      </c>
      <c r="B12" s="7">
        <v>17</v>
      </c>
      <c r="C12" s="7">
        <v>27</v>
      </c>
      <c r="D12" s="7">
        <f t="shared" si="0"/>
        <v>107.03703703703704</v>
      </c>
      <c r="E12" s="7">
        <f t="shared" si="1"/>
        <v>1.7</v>
      </c>
      <c r="F12" s="7">
        <f t="shared" si="2"/>
        <v>6.2962962962962967</v>
      </c>
      <c r="G12" s="7">
        <f t="shared" si="3"/>
        <v>9066.6666666666661</v>
      </c>
      <c r="H12" s="7">
        <f t="shared" si="4"/>
        <v>9.9999999999999992E-2</v>
      </c>
      <c r="I12" s="7">
        <f t="shared" si="5"/>
        <v>144</v>
      </c>
      <c r="J12" s="2">
        <f t="shared" si="6"/>
        <v>151.11111111111111</v>
      </c>
    </row>
    <row r="13" spans="1:10" x14ac:dyDescent="0.25">
      <c r="A13" s="4" t="s">
        <v>17</v>
      </c>
      <c r="B13" s="7">
        <v>19</v>
      </c>
      <c r="C13" s="7">
        <v>29</v>
      </c>
      <c r="D13" s="7">
        <f t="shared" si="0"/>
        <v>124.48275862068967</v>
      </c>
      <c r="E13" s="7">
        <f t="shared" si="1"/>
        <v>1.9</v>
      </c>
      <c r="F13" s="7">
        <f t="shared" si="2"/>
        <v>6.5517241379310347</v>
      </c>
      <c r="G13" s="7">
        <f t="shared" si="3"/>
        <v>9434.4827586206902</v>
      </c>
      <c r="H13" s="7">
        <f t="shared" si="4"/>
        <v>9.9999999999999992E-2</v>
      </c>
      <c r="I13" s="7">
        <f t="shared" si="5"/>
        <v>144</v>
      </c>
      <c r="J13" s="2">
        <f t="shared" si="6"/>
        <v>157.24137931034483</v>
      </c>
    </row>
    <row r="14" spans="1:10" x14ac:dyDescent="0.25">
      <c r="A14" s="4" t="s">
        <v>18</v>
      </c>
      <c r="B14" s="7">
        <v>9</v>
      </c>
      <c r="C14" s="7">
        <v>19</v>
      </c>
      <c r="D14" s="7">
        <f t="shared" si="0"/>
        <v>42.631578947368425</v>
      </c>
      <c r="E14" s="7">
        <f t="shared" si="1"/>
        <v>0.9</v>
      </c>
      <c r="F14" s="7">
        <f t="shared" si="2"/>
        <v>4.7368421052631584</v>
      </c>
      <c r="G14" s="7">
        <f t="shared" si="3"/>
        <v>6821.0526315789484</v>
      </c>
      <c r="H14" s="7">
        <f t="shared" si="4"/>
        <v>0.1</v>
      </c>
      <c r="I14" s="7">
        <f t="shared" si="5"/>
        <v>144.00000000000003</v>
      </c>
      <c r="J14" s="2">
        <f t="shared" si="6"/>
        <v>113.68421052631581</v>
      </c>
    </row>
    <row r="15" spans="1:10" x14ac:dyDescent="0.25">
      <c r="A15" s="4" t="s">
        <v>19</v>
      </c>
      <c r="B15" s="7">
        <v>12</v>
      </c>
      <c r="C15" s="7">
        <v>25</v>
      </c>
      <c r="D15" s="7">
        <f t="shared" si="0"/>
        <v>74.88</v>
      </c>
      <c r="E15" s="7">
        <f t="shared" si="1"/>
        <v>0.92307692307692313</v>
      </c>
      <c r="F15" s="7">
        <f t="shared" si="2"/>
        <v>6.2399999999999993</v>
      </c>
      <c r="G15" s="7">
        <f t="shared" si="3"/>
        <v>8985.5999999999985</v>
      </c>
      <c r="H15" s="7">
        <f t="shared" si="4"/>
        <v>7.6923076923076927E-2</v>
      </c>
      <c r="I15" s="7">
        <f t="shared" si="5"/>
        <v>110.76923076923077</v>
      </c>
      <c r="J15" s="2">
        <f t="shared" si="6"/>
        <v>149.75999999999996</v>
      </c>
    </row>
    <row r="16" spans="1:10" ht="16.5" thickBot="1" x14ac:dyDescent="0.3">
      <c r="A16" s="6" t="s">
        <v>20</v>
      </c>
      <c r="B16" s="8">
        <v>4</v>
      </c>
      <c r="C16" s="8">
        <v>9</v>
      </c>
      <c r="D16" s="8">
        <f t="shared" si="0"/>
        <v>8.8888888888888893</v>
      </c>
      <c r="E16" s="8">
        <f t="shared" si="1"/>
        <v>0.8</v>
      </c>
      <c r="F16" s="8">
        <f t="shared" si="2"/>
        <v>2.2222222222222223</v>
      </c>
      <c r="G16" s="8">
        <f t="shared" si="3"/>
        <v>3200</v>
      </c>
      <c r="H16" s="8">
        <f t="shared" si="4"/>
        <v>0.2</v>
      </c>
      <c r="I16" s="8">
        <f t="shared" si="5"/>
        <v>288.00000000000006</v>
      </c>
      <c r="J16" s="3">
        <f t="shared" si="6"/>
        <v>53.333333333333336</v>
      </c>
    </row>
  </sheetData>
  <mergeCells count="2">
    <mergeCell ref="A5:B5"/>
    <mergeCell ref="A4:C4"/>
  </mergeCells>
  <phoneticPr fontId="3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110223-EF01-47AD-A914-8BA1A87748B7}">
  <dimension ref="A1:D4"/>
  <sheetViews>
    <sheetView workbookViewId="0">
      <selection sqref="A1:D4"/>
    </sheetView>
  </sheetViews>
  <sheetFormatPr defaultRowHeight="15.75" x14ac:dyDescent="0.25"/>
  <cols>
    <col min="1" max="1" width="9.625" bestFit="1" customWidth="1"/>
    <col min="2" max="3" width="10" bestFit="1" customWidth="1"/>
  </cols>
  <sheetData>
    <row r="1" spans="1:4" x14ac:dyDescent="0.25">
      <c r="A1" s="19"/>
      <c r="B1" s="20" t="s">
        <v>40</v>
      </c>
      <c r="C1" s="20" t="s">
        <v>41</v>
      </c>
      <c r="D1" s="20" t="s">
        <v>42</v>
      </c>
    </row>
    <row r="2" spans="1:4" x14ac:dyDescent="0.25">
      <c r="A2" s="21" t="s">
        <v>37</v>
      </c>
      <c r="B2" s="19"/>
      <c r="C2" s="19"/>
      <c r="D2" s="19"/>
    </row>
    <row r="3" spans="1:4" x14ac:dyDescent="0.25">
      <c r="A3" s="21" t="s">
        <v>38</v>
      </c>
      <c r="B3" s="19"/>
      <c r="C3" s="19"/>
      <c r="D3" s="19"/>
    </row>
    <row r="4" spans="1:4" x14ac:dyDescent="0.25">
      <c r="A4" s="21" t="s">
        <v>39</v>
      </c>
      <c r="B4" s="22" t="s">
        <v>43</v>
      </c>
      <c r="C4" s="19" t="s">
        <v>44</v>
      </c>
      <c r="D4" s="19" t="s">
        <v>45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F9EC3-A905-49B1-9435-064A585C0099}">
  <dimension ref="A1:I69"/>
  <sheetViews>
    <sheetView tabSelected="1" topLeftCell="A17" workbookViewId="0">
      <selection activeCell="J36" sqref="J36"/>
    </sheetView>
  </sheetViews>
  <sheetFormatPr defaultRowHeight="15.75" x14ac:dyDescent="0.25"/>
  <cols>
    <col min="1" max="1" width="5" bestFit="1" customWidth="1"/>
    <col min="2" max="2" width="42.875" customWidth="1"/>
    <col min="3" max="3" width="13.375" customWidth="1"/>
    <col min="4" max="4" width="12.625" customWidth="1"/>
    <col min="5" max="5" width="14.625" customWidth="1"/>
    <col min="6" max="6" width="21.875" customWidth="1"/>
    <col min="7" max="7" width="18" customWidth="1"/>
    <col min="8" max="8" width="22.625" customWidth="1"/>
    <col min="9" max="9" width="18" customWidth="1"/>
  </cols>
  <sheetData>
    <row r="1" spans="1:9" x14ac:dyDescent="0.25">
      <c r="B1" s="23" t="s">
        <v>46</v>
      </c>
    </row>
    <row r="2" spans="1:9" x14ac:dyDescent="0.25">
      <c r="B2" s="24" t="s">
        <v>47</v>
      </c>
    </row>
    <row r="3" spans="1:9" x14ac:dyDescent="0.25">
      <c r="B3" s="25" t="s">
        <v>48</v>
      </c>
    </row>
    <row r="4" spans="1:9" x14ac:dyDescent="0.25">
      <c r="B4" s="26" t="s">
        <v>49</v>
      </c>
    </row>
    <row r="6" spans="1:9" ht="16.5" thickBot="1" x14ac:dyDescent="0.3">
      <c r="B6" s="27" t="s">
        <v>50</v>
      </c>
      <c r="C6" s="28" t="s">
        <v>51</v>
      </c>
      <c r="D6" s="28" t="s">
        <v>52</v>
      </c>
      <c r="E6" s="28" t="s">
        <v>53</v>
      </c>
      <c r="F6" s="28" t="s">
        <v>54</v>
      </c>
      <c r="G6" s="28" t="s">
        <v>55</v>
      </c>
      <c r="H6" s="28" t="s">
        <v>56</v>
      </c>
      <c r="I6" s="28" t="s">
        <v>57</v>
      </c>
    </row>
    <row r="7" spans="1:9" ht="16.5" thickBot="1" x14ac:dyDescent="0.3">
      <c r="A7" s="29">
        <v>1</v>
      </c>
      <c r="B7" s="30" t="s">
        <v>58</v>
      </c>
    </row>
    <row r="8" spans="1:9" ht="16.5" thickBot="1" x14ac:dyDescent="0.3">
      <c r="A8" s="29">
        <v>1.1000000000000001</v>
      </c>
      <c r="B8" s="31" t="s">
        <v>59</v>
      </c>
      <c r="C8" s="26"/>
      <c r="D8" s="32"/>
    </row>
    <row r="9" spans="1:9" ht="16.5" thickBot="1" x14ac:dyDescent="0.3">
      <c r="A9" s="29" t="s">
        <v>60</v>
      </c>
      <c r="B9" s="31" t="s">
        <v>61</v>
      </c>
      <c r="C9" s="32"/>
      <c r="D9" s="24"/>
      <c r="E9" s="26"/>
    </row>
    <row r="10" spans="1:9" ht="16.5" thickBot="1" x14ac:dyDescent="0.3">
      <c r="A10" s="29">
        <v>1.2</v>
      </c>
      <c r="B10" s="31" t="s">
        <v>62</v>
      </c>
      <c r="C10" s="32"/>
      <c r="D10" s="33"/>
      <c r="E10" s="24"/>
      <c r="G10" s="26"/>
    </row>
    <row r="11" spans="1:9" ht="16.5" thickBot="1" x14ac:dyDescent="0.3">
      <c r="A11" s="29" t="s">
        <v>63</v>
      </c>
      <c r="B11" s="31" t="s">
        <v>64</v>
      </c>
      <c r="C11" s="32"/>
      <c r="D11" s="26"/>
      <c r="E11" s="24"/>
    </row>
    <row r="12" spans="1:9" ht="16.5" thickBot="1" x14ac:dyDescent="0.3">
      <c r="A12" s="29">
        <v>1.3</v>
      </c>
      <c r="B12" s="31" t="s">
        <v>65</v>
      </c>
      <c r="C12" s="32"/>
      <c r="D12" s="33"/>
      <c r="E12" s="24"/>
      <c r="F12" s="26"/>
    </row>
    <row r="13" spans="1:9" ht="16.5" thickBot="1" x14ac:dyDescent="0.3">
      <c r="A13" s="29">
        <v>1.4</v>
      </c>
      <c r="B13" s="31" t="s">
        <v>66</v>
      </c>
      <c r="C13" s="32"/>
      <c r="D13" s="33"/>
      <c r="E13" s="24"/>
      <c r="H13" s="26"/>
    </row>
    <row r="14" spans="1:9" ht="16.5" thickBot="1" x14ac:dyDescent="0.3">
      <c r="A14" s="29">
        <v>1.5</v>
      </c>
      <c r="B14" s="31" t="s">
        <v>67</v>
      </c>
      <c r="C14" s="32"/>
      <c r="D14" s="33"/>
      <c r="E14" s="24"/>
      <c r="F14" s="26"/>
      <c r="G14" s="26"/>
      <c r="H14" s="26"/>
    </row>
    <row r="15" spans="1:9" ht="16.5" thickBot="1" x14ac:dyDescent="0.3">
      <c r="A15" s="29">
        <v>1.6</v>
      </c>
      <c r="B15" s="31" t="s">
        <v>68</v>
      </c>
      <c r="C15" s="32"/>
      <c r="D15" s="33"/>
      <c r="E15" s="24"/>
      <c r="F15" s="26"/>
      <c r="G15" s="26"/>
      <c r="H15" s="26"/>
    </row>
    <row r="16" spans="1:9" ht="16.5" thickBot="1" x14ac:dyDescent="0.3">
      <c r="A16" s="29">
        <v>1.7</v>
      </c>
      <c r="B16" s="31" t="s">
        <v>69</v>
      </c>
      <c r="C16" s="26"/>
      <c r="D16" s="32"/>
      <c r="E16" s="26"/>
    </row>
    <row r="17" spans="1:9" ht="16.5" thickBot="1" x14ac:dyDescent="0.3">
      <c r="A17" s="34"/>
      <c r="B17" s="35"/>
    </row>
    <row r="18" spans="1:9" ht="16.5" thickBot="1" x14ac:dyDescent="0.3">
      <c r="A18" s="36">
        <v>2</v>
      </c>
      <c r="B18" s="37" t="s">
        <v>70</v>
      </c>
      <c r="C18" s="28" t="s">
        <v>51</v>
      </c>
      <c r="D18" s="28" t="s">
        <v>52</v>
      </c>
      <c r="E18" s="28" t="s">
        <v>53</v>
      </c>
      <c r="F18" s="28" t="s">
        <v>54</v>
      </c>
      <c r="G18" s="28" t="s">
        <v>55</v>
      </c>
      <c r="H18" s="28" t="s">
        <v>56</v>
      </c>
      <c r="I18" s="28" t="s">
        <v>57</v>
      </c>
    </row>
    <row r="19" spans="1:9" ht="16.5" thickBot="1" x14ac:dyDescent="0.3">
      <c r="A19" s="29">
        <v>2.1</v>
      </c>
      <c r="B19" s="31" t="s">
        <v>71</v>
      </c>
      <c r="C19" s="33"/>
      <c r="D19" s="33"/>
      <c r="E19" s="24"/>
      <c r="F19" s="26"/>
      <c r="G19" s="32"/>
    </row>
    <row r="20" spans="1:9" ht="16.5" thickBot="1" x14ac:dyDescent="0.3">
      <c r="A20" s="29">
        <v>2.2000000000000002</v>
      </c>
      <c r="B20" s="31" t="s">
        <v>72</v>
      </c>
      <c r="C20" s="24"/>
      <c r="D20" s="33"/>
      <c r="E20" s="32"/>
      <c r="F20" s="33"/>
      <c r="G20" s="33"/>
    </row>
    <row r="21" spans="1:9" ht="16.5" thickBot="1" x14ac:dyDescent="0.3">
      <c r="A21" s="29" t="s">
        <v>73</v>
      </c>
      <c r="B21" s="31" t="s">
        <v>74</v>
      </c>
      <c r="C21" s="26"/>
      <c r="D21" s="26"/>
      <c r="E21" s="24"/>
      <c r="F21" s="26"/>
      <c r="G21" s="26"/>
      <c r="I21" s="32"/>
    </row>
    <row r="22" spans="1:9" ht="16.5" thickBot="1" x14ac:dyDescent="0.3">
      <c r="A22" s="29" t="s">
        <v>75</v>
      </c>
      <c r="B22" s="31" t="s">
        <v>76</v>
      </c>
      <c r="C22" s="26"/>
      <c r="D22" s="26"/>
      <c r="E22" s="26"/>
      <c r="F22" s="32"/>
      <c r="G22" s="33"/>
      <c r="I22" s="33"/>
    </row>
    <row r="23" spans="1:9" ht="16.5" thickBot="1" x14ac:dyDescent="0.3">
      <c r="A23" s="29">
        <v>2.2999999999999998</v>
      </c>
      <c r="B23" s="31" t="s">
        <v>77</v>
      </c>
      <c r="C23" s="32"/>
      <c r="D23" s="26"/>
      <c r="E23" s="24"/>
      <c r="F23" s="33"/>
      <c r="G23" s="33"/>
      <c r="H23" s="33"/>
      <c r="I23" s="33"/>
    </row>
    <row r="24" spans="1:9" ht="16.5" thickBot="1" x14ac:dyDescent="0.3">
      <c r="A24" s="29">
        <v>2.4</v>
      </c>
      <c r="B24" s="31" t="s">
        <v>78</v>
      </c>
      <c r="C24" s="24"/>
      <c r="D24" s="32"/>
    </row>
    <row r="25" spans="1:9" ht="16.5" thickBot="1" x14ac:dyDescent="0.3">
      <c r="A25" s="34"/>
      <c r="B25" s="35"/>
    </row>
    <row r="26" spans="1:9" ht="16.5" thickBot="1" x14ac:dyDescent="0.3">
      <c r="A26" s="36">
        <v>3</v>
      </c>
      <c r="B26" s="37" t="s">
        <v>79</v>
      </c>
    </row>
    <row r="27" spans="1:9" ht="16.5" thickBot="1" x14ac:dyDescent="0.3">
      <c r="A27" s="29">
        <v>3.1</v>
      </c>
      <c r="B27" s="31" t="s">
        <v>80</v>
      </c>
      <c r="C27" s="26"/>
      <c r="D27" s="26"/>
      <c r="I27" s="32"/>
    </row>
    <row r="28" spans="1:9" ht="16.5" thickBot="1" x14ac:dyDescent="0.3">
      <c r="A28" s="29">
        <v>3.2</v>
      </c>
      <c r="B28" s="31" t="s">
        <v>81</v>
      </c>
      <c r="C28" s="26"/>
      <c r="E28" s="26"/>
      <c r="F28" s="32"/>
    </row>
    <row r="29" spans="1:9" ht="16.5" thickBot="1" x14ac:dyDescent="0.3">
      <c r="A29" s="29">
        <v>3.3</v>
      </c>
      <c r="B29" s="31" t="s">
        <v>82</v>
      </c>
      <c r="C29" s="26"/>
      <c r="E29" s="24"/>
      <c r="F29" s="26"/>
      <c r="G29" s="32"/>
    </row>
    <row r="30" spans="1:9" ht="16.5" thickBot="1" x14ac:dyDescent="0.3">
      <c r="A30" s="29" t="s">
        <v>83</v>
      </c>
      <c r="B30" s="31" t="s">
        <v>84</v>
      </c>
      <c r="C30" s="26"/>
      <c r="D30" s="26"/>
      <c r="E30" s="24"/>
      <c r="F30" s="26"/>
      <c r="G30" s="32"/>
    </row>
    <row r="31" spans="1:9" ht="16.5" thickBot="1" x14ac:dyDescent="0.3">
      <c r="A31" s="29" t="s">
        <v>85</v>
      </c>
      <c r="B31" s="31" t="s">
        <v>86</v>
      </c>
      <c r="C31" s="26"/>
      <c r="D31" s="26"/>
      <c r="E31" s="24"/>
      <c r="F31" s="26"/>
      <c r="G31" s="32"/>
    </row>
    <row r="32" spans="1:9" ht="16.5" thickBot="1" x14ac:dyDescent="0.3">
      <c r="A32" s="29">
        <v>3.4</v>
      </c>
      <c r="B32" s="31" t="s">
        <v>87</v>
      </c>
      <c r="C32" s="24"/>
      <c r="D32" s="32"/>
      <c r="E32" s="26"/>
      <c r="F32" s="26"/>
      <c r="G32" s="26"/>
      <c r="H32" s="26"/>
    </row>
    <row r="33" spans="1:9" ht="16.5" thickBot="1" x14ac:dyDescent="0.3">
      <c r="A33" s="29" t="s">
        <v>88</v>
      </c>
      <c r="B33" s="31" t="s">
        <v>89</v>
      </c>
      <c r="C33" s="24"/>
      <c r="D33" s="32"/>
      <c r="E33" s="33"/>
      <c r="F33" s="26"/>
      <c r="G33" s="33"/>
      <c r="H33" s="26"/>
    </row>
    <row r="34" spans="1:9" ht="16.5" thickBot="1" x14ac:dyDescent="0.3">
      <c r="A34" s="29">
        <v>3.5</v>
      </c>
      <c r="B34" s="31" t="s">
        <v>90</v>
      </c>
      <c r="C34" s="32"/>
      <c r="D34" s="26"/>
      <c r="E34" s="33"/>
      <c r="F34" s="33"/>
      <c r="G34" s="33"/>
      <c r="H34" s="26"/>
    </row>
    <row r="35" spans="1:9" ht="16.5" thickBot="1" x14ac:dyDescent="0.3">
      <c r="A35" s="29">
        <v>3.6</v>
      </c>
      <c r="B35" s="31" t="s">
        <v>91</v>
      </c>
      <c r="C35" s="32"/>
      <c r="D35" s="26"/>
      <c r="E35" s="26"/>
      <c r="F35" s="26"/>
      <c r="G35" s="26"/>
    </row>
    <row r="36" spans="1:9" ht="16.5" thickBot="1" x14ac:dyDescent="0.3">
      <c r="A36" s="29" t="s">
        <v>92</v>
      </c>
      <c r="B36" s="31" t="s">
        <v>93</v>
      </c>
      <c r="C36" s="32"/>
      <c r="D36" s="26"/>
      <c r="E36" s="26"/>
      <c r="F36" s="26"/>
      <c r="G36" s="26"/>
    </row>
    <row r="37" spans="1:9" ht="16.5" thickBot="1" x14ac:dyDescent="0.3">
      <c r="A37" s="29">
        <v>3.7</v>
      </c>
      <c r="B37" s="31" t="s">
        <v>94</v>
      </c>
      <c r="C37" s="26"/>
      <c r="D37" s="26"/>
      <c r="E37" s="24"/>
      <c r="F37" s="32"/>
      <c r="G37" s="32"/>
      <c r="H37" s="32"/>
    </row>
    <row r="38" spans="1:9" ht="16.5" thickBot="1" x14ac:dyDescent="0.3">
      <c r="A38" s="29" t="s">
        <v>95</v>
      </c>
      <c r="B38" s="31" t="s">
        <v>96</v>
      </c>
      <c r="C38" s="32"/>
      <c r="I38" s="24"/>
    </row>
    <row r="39" spans="1:9" ht="16.5" thickBot="1" x14ac:dyDescent="0.3">
      <c r="A39" s="29">
        <v>3.8</v>
      </c>
      <c r="B39" s="31" t="s">
        <v>97</v>
      </c>
      <c r="C39" s="32"/>
      <c r="D39" s="26"/>
      <c r="E39" s="26"/>
      <c r="F39" s="26"/>
      <c r="G39" s="26"/>
      <c r="H39" s="26"/>
    </row>
    <row r="40" spans="1:9" ht="16.5" thickBot="1" x14ac:dyDescent="0.3">
      <c r="A40" s="29">
        <v>3.9</v>
      </c>
      <c r="B40" s="31" t="s">
        <v>98</v>
      </c>
      <c r="C40" s="26"/>
      <c r="E40" s="24"/>
      <c r="F40" s="33"/>
      <c r="G40" s="32"/>
    </row>
    <row r="41" spans="1:9" ht="16.5" thickBot="1" x14ac:dyDescent="0.3">
      <c r="A41" s="29">
        <v>3.1</v>
      </c>
      <c r="B41" s="31" t="s">
        <v>99</v>
      </c>
      <c r="C41" s="33"/>
      <c r="D41" s="24"/>
      <c r="E41" s="32"/>
    </row>
    <row r="42" spans="1:9" ht="16.5" thickBot="1" x14ac:dyDescent="0.3">
      <c r="A42" s="29">
        <v>3.11</v>
      </c>
      <c r="B42" s="31" t="s">
        <v>100</v>
      </c>
      <c r="C42" s="33"/>
      <c r="D42" s="24"/>
      <c r="E42" s="32"/>
    </row>
    <row r="43" spans="1:9" ht="16.5" thickBot="1" x14ac:dyDescent="0.3">
      <c r="A43" s="29"/>
      <c r="B43" s="35"/>
    </row>
    <row r="44" spans="1:9" ht="16.5" thickBot="1" x14ac:dyDescent="0.3">
      <c r="A44" s="36"/>
      <c r="B44" s="37"/>
    </row>
    <row r="45" spans="1:9" ht="16.5" thickBot="1" x14ac:dyDescent="0.3">
      <c r="A45" s="36">
        <v>4</v>
      </c>
      <c r="B45" s="37" t="s">
        <v>101</v>
      </c>
    </row>
    <row r="46" spans="1:9" ht="16.5" thickBot="1" x14ac:dyDescent="0.3">
      <c r="A46" s="29">
        <v>4.0999999999999996</v>
      </c>
      <c r="B46" s="31" t="s">
        <v>102</v>
      </c>
      <c r="E46" s="32"/>
      <c r="G46" s="26"/>
    </row>
    <row r="47" spans="1:9" ht="16.5" thickBot="1" x14ac:dyDescent="0.3">
      <c r="A47" s="29">
        <v>4.2</v>
      </c>
      <c r="B47" s="31" t="s">
        <v>103</v>
      </c>
      <c r="C47" s="33"/>
      <c r="E47" s="32"/>
      <c r="G47" s="26"/>
    </row>
    <row r="48" spans="1:9" ht="16.5" thickBot="1" x14ac:dyDescent="0.3">
      <c r="A48" s="29" t="s">
        <v>104</v>
      </c>
      <c r="B48" s="31" t="s">
        <v>105</v>
      </c>
      <c r="C48" s="33"/>
      <c r="E48" s="32"/>
      <c r="F48" s="33"/>
      <c r="G48" s="33"/>
    </row>
    <row r="49" spans="1:8" ht="16.5" thickBot="1" x14ac:dyDescent="0.3">
      <c r="A49" s="29">
        <v>4.2</v>
      </c>
      <c r="B49" s="31" t="s">
        <v>106</v>
      </c>
      <c r="C49" s="26"/>
      <c r="D49" s="26"/>
      <c r="E49" s="24"/>
      <c r="F49" s="33"/>
      <c r="G49" s="32"/>
      <c r="H49" s="26"/>
    </row>
    <row r="50" spans="1:8" ht="16.5" thickBot="1" x14ac:dyDescent="0.3">
      <c r="A50" s="29">
        <v>4.3</v>
      </c>
      <c r="B50" s="31" t="s">
        <v>107</v>
      </c>
      <c r="C50" s="26"/>
      <c r="D50" s="26"/>
      <c r="E50" s="24"/>
      <c r="F50" s="33"/>
      <c r="G50" s="32"/>
      <c r="H50" s="26"/>
    </row>
    <row r="51" spans="1:8" ht="16.5" thickBot="1" x14ac:dyDescent="0.3">
      <c r="A51" s="29" t="s">
        <v>108</v>
      </c>
      <c r="B51" s="31" t="s">
        <v>109</v>
      </c>
      <c r="C51" s="26"/>
      <c r="D51" s="26"/>
      <c r="E51" s="24"/>
      <c r="F51" s="33"/>
      <c r="G51" s="32"/>
      <c r="H51" s="26"/>
    </row>
    <row r="52" spans="1:8" ht="16.5" thickBot="1" x14ac:dyDescent="0.3">
      <c r="A52" s="29" t="s">
        <v>110</v>
      </c>
      <c r="B52" s="31" t="s">
        <v>111</v>
      </c>
      <c r="C52" s="26"/>
      <c r="D52" s="26"/>
      <c r="E52" s="24"/>
      <c r="F52" s="33"/>
      <c r="G52" s="32"/>
      <c r="H52" s="26"/>
    </row>
    <row r="53" spans="1:8" ht="16.5" thickBot="1" x14ac:dyDescent="0.3">
      <c r="A53" s="29">
        <v>4.4000000000000004</v>
      </c>
      <c r="B53" s="31" t="s">
        <v>112</v>
      </c>
      <c r="C53" s="26"/>
      <c r="D53" s="26"/>
      <c r="E53" s="24"/>
      <c r="F53" s="33"/>
      <c r="G53" s="32"/>
      <c r="H53" s="26"/>
    </row>
    <row r="54" spans="1:8" ht="16.5" thickBot="1" x14ac:dyDescent="0.3">
      <c r="A54" s="29" t="s">
        <v>113</v>
      </c>
      <c r="B54" s="31" t="s">
        <v>114</v>
      </c>
      <c r="C54" s="26"/>
      <c r="D54" s="26"/>
      <c r="E54" s="24"/>
      <c r="F54" s="33"/>
      <c r="G54" s="32"/>
      <c r="H54" s="26"/>
    </row>
    <row r="55" spans="1:8" ht="16.5" thickBot="1" x14ac:dyDescent="0.3">
      <c r="A55" s="29" t="s">
        <v>115</v>
      </c>
      <c r="B55" s="31" t="s">
        <v>116</v>
      </c>
      <c r="C55" s="26"/>
      <c r="D55" s="26"/>
      <c r="E55" s="24"/>
      <c r="F55" s="33"/>
      <c r="G55" s="32"/>
      <c r="H55" s="26"/>
    </row>
    <row r="56" spans="1:8" ht="16.5" thickBot="1" x14ac:dyDescent="0.3">
      <c r="A56" s="29">
        <v>4.5</v>
      </c>
      <c r="B56" s="31" t="s">
        <v>117</v>
      </c>
      <c r="C56" s="26"/>
      <c r="D56" s="26"/>
      <c r="E56" s="24"/>
      <c r="F56" s="33"/>
      <c r="G56" s="32"/>
      <c r="H56" s="26"/>
    </row>
    <row r="57" spans="1:8" ht="16.5" thickBot="1" x14ac:dyDescent="0.3">
      <c r="A57" s="29">
        <v>4.5999999999999996</v>
      </c>
      <c r="B57" s="31" t="s">
        <v>118</v>
      </c>
      <c r="C57" s="26"/>
      <c r="D57" s="26"/>
      <c r="E57" s="24"/>
      <c r="F57" s="33"/>
      <c r="G57" s="32"/>
      <c r="H57" s="26"/>
    </row>
    <row r="58" spans="1:8" ht="16.5" thickBot="1" x14ac:dyDescent="0.3">
      <c r="A58" s="29">
        <v>4.7</v>
      </c>
      <c r="B58" s="31" t="s">
        <v>119</v>
      </c>
      <c r="C58" s="26"/>
      <c r="D58" s="26"/>
      <c r="E58" s="24"/>
      <c r="F58" s="33"/>
      <c r="G58" s="32"/>
      <c r="H58" s="26"/>
    </row>
    <row r="59" spans="1:8" ht="16.5" thickBot="1" x14ac:dyDescent="0.3">
      <c r="A59" s="29">
        <v>4.8</v>
      </c>
      <c r="B59" s="31" t="s">
        <v>120</v>
      </c>
      <c r="C59" s="26"/>
      <c r="D59" s="26"/>
      <c r="E59" s="24"/>
      <c r="F59" s="33"/>
      <c r="G59" s="32"/>
      <c r="H59" s="26"/>
    </row>
    <row r="60" spans="1:8" ht="30" thickBot="1" x14ac:dyDescent="0.3">
      <c r="A60" s="29">
        <v>4.9000000000000004</v>
      </c>
      <c r="B60" s="31" t="s">
        <v>121</v>
      </c>
      <c r="C60" s="26"/>
      <c r="D60" s="26"/>
      <c r="E60" s="24"/>
      <c r="F60" s="33"/>
      <c r="G60" s="32"/>
      <c r="H60" s="26"/>
    </row>
    <row r="61" spans="1:8" ht="16.5" thickBot="1" x14ac:dyDescent="0.3">
      <c r="A61" s="34"/>
      <c r="B61" s="35"/>
    </row>
    <row r="62" spans="1:8" ht="16.5" thickBot="1" x14ac:dyDescent="0.3">
      <c r="A62" s="36">
        <v>5</v>
      </c>
      <c r="B62" s="37" t="s">
        <v>122</v>
      </c>
    </row>
    <row r="63" spans="1:8" ht="16.5" thickBot="1" x14ac:dyDescent="0.3">
      <c r="A63" s="29">
        <v>5.0999999999999996</v>
      </c>
      <c r="B63" s="31" t="s">
        <v>123</v>
      </c>
      <c r="C63" s="26"/>
      <c r="E63" s="24"/>
      <c r="F63" s="33"/>
      <c r="G63" s="33"/>
      <c r="H63" s="32"/>
    </row>
    <row r="64" spans="1:8" ht="30" thickBot="1" x14ac:dyDescent="0.3">
      <c r="A64" s="29">
        <v>5.2</v>
      </c>
      <c r="B64" s="31" t="s">
        <v>124</v>
      </c>
      <c r="C64" s="26"/>
      <c r="D64" s="26"/>
      <c r="E64" s="24"/>
      <c r="F64" s="32"/>
      <c r="G64" s="26"/>
      <c r="H64" s="32"/>
    </row>
    <row r="65" spans="1:8" ht="16.5" thickBot="1" x14ac:dyDescent="0.3">
      <c r="A65" s="29">
        <v>5.3</v>
      </c>
      <c r="B65" s="31" t="s">
        <v>125</v>
      </c>
      <c r="C65" s="26"/>
      <c r="D65" s="26"/>
      <c r="E65" s="24"/>
      <c r="F65" s="32"/>
      <c r="G65" s="26"/>
      <c r="H65" s="32"/>
    </row>
    <row r="66" spans="1:8" ht="16.5" thickBot="1" x14ac:dyDescent="0.3">
      <c r="A66" s="29">
        <v>5.4</v>
      </c>
      <c r="B66" s="31" t="s">
        <v>126</v>
      </c>
      <c r="C66" s="26"/>
      <c r="D66" s="26"/>
      <c r="E66" s="24"/>
      <c r="F66" s="32"/>
      <c r="G66" s="26"/>
      <c r="H66" s="32"/>
    </row>
    <row r="67" spans="1:8" ht="16.5" thickBot="1" x14ac:dyDescent="0.3">
      <c r="A67" s="29">
        <v>5.5</v>
      </c>
      <c r="B67" s="31" t="s">
        <v>127</v>
      </c>
      <c r="C67" s="26"/>
      <c r="E67" s="24"/>
      <c r="F67" s="33"/>
      <c r="G67" s="33"/>
      <c r="H67" s="32"/>
    </row>
    <row r="68" spans="1:8" ht="30" thickBot="1" x14ac:dyDescent="0.3">
      <c r="A68" s="29">
        <v>5.6</v>
      </c>
      <c r="B68" s="31" t="s">
        <v>128</v>
      </c>
      <c r="C68" s="32"/>
      <c r="D68" s="33"/>
      <c r="E68" s="24"/>
      <c r="F68" s="26"/>
      <c r="G68" s="26"/>
      <c r="H68" s="26"/>
    </row>
    <row r="69" spans="1:8" ht="16.5" thickBot="1" x14ac:dyDescent="0.3">
      <c r="A69" s="35"/>
      <c r="B69" s="35"/>
    </row>
  </sheetData>
  <conditionalFormatting sqref="B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06A9F6-E2A6-E346-A9C2-9FE13B48F3FB}">
  <dimension ref="A3:J19"/>
  <sheetViews>
    <sheetView workbookViewId="0">
      <selection activeCell="A5" sqref="A5"/>
    </sheetView>
  </sheetViews>
  <sheetFormatPr defaultColWidth="11.25" defaultRowHeight="15.75" x14ac:dyDescent="0.25"/>
  <cols>
    <col min="1" max="1" width="10.5" bestFit="1" customWidth="1"/>
    <col min="2" max="2" width="22.875" bestFit="1" customWidth="1"/>
    <col min="3" max="3" width="19.875" bestFit="1" customWidth="1"/>
    <col min="4" max="4" width="29" bestFit="1" customWidth="1"/>
    <col min="5" max="5" width="28.25" bestFit="1" customWidth="1"/>
    <col min="6" max="6" width="13.875" bestFit="1" customWidth="1"/>
    <col min="7" max="7" width="18.875" bestFit="1" customWidth="1"/>
    <col min="8" max="8" width="15.375" bestFit="1" customWidth="1"/>
    <col min="9" max="10" width="11.875" bestFit="1" customWidth="1"/>
  </cols>
  <sheetData>
    <row r="3" spans="1:10" x14ac:dyDescent="0.25">
      <c r="A3" s="17" t="s">
        <v>2</v>
      </c>
      <c r="B3" s="18"/>
      <c r="C3" s="18"/>
    </row>
    <row r="4" spans="1:10" ht="16.5" thickBot="1" x14ac:dyDescent="0.3">
      <c r="A4" s="16" t="s">
        <v>36</v>
      </c>
      <c r="B4" s="16"/>
    </row>
    <row r="5" spans="1:10" ht="16.5" thickBot="1" x14ac:dyDescent="0.3">
      <c r="A5" s="9" t="s">
        <v>21</v>
      </c>
      <c r="B5" s="10" t="s">
        <v>4</v>
      </c>
      <c r="C5" s="10" t="s">
        <v>5</v>
      </c>
      <c r="D5" s="10" t="s">
        <v>14</v>
      </c>
      <c r="E5" s="10" t="s">
        <v>13</v>
      </c>
      <c r="F5" s="10" t="s">
        <v>6</v>
      </c>
      <c r="G5" s="10" t="s">
        <v>7</v>
      </c>
      <c r="H5" s="10" t="s">
        <v>0</v>
      </c>
      <c r="I5" s="10" t="s">
        <v>8</v>
      </c>
      <c r="J5" s="11" t="s">
        <v>3</v>
      </c>
    </row>
    <row r="6" spans="1:10" x14ac:dyDescent="0.25">
      <c r="A6" s="4" t="s">
        <v>22</v>
      </c>
      <c r="B6" s="7">
        <v>107</v>
      </c>
      <c r="C6" s="7">
        <v>120</v>
      </c>
      <c r="D6" s="7">
        <f>B6*B6/(C6)*(C6-B6)</f>
        <v>1240.3083333333334</v>
      </c>
      <c r="E6" s="7">
        <f>B6/(C6-B6)</f>
        <v>8.2307692307692299</v>
      </c>
      <c r="F6" s="7">
        <f>D6/B6</f>
        <v>11.591666666666667</v>
      </c>
      <c r="G6" s="7">
        <f>F6*24*60</f>
        <v>16692</v>
      </c>
      <c r="H6" s="7">
        <f>E6/B6</f>
        <v>7.6923076923076913E-2</v>
      </c>
      <c r="I6" s="7">
        <f>H6*24*60</f>
        <v>110.76923076923075</v>
      </c>
      <c r="J6" s="2">
        <f>G6/60</f>
        <v>278.2</v>
      </c>
    </row>
    <row r="7" spans="1:10" x14ac:dyDescent="0.25">
      <c r="A7" s="4" t="s">
        <v>23</v>
      </c>
      <c r="B7" s="7">
        <v>91</v>
      </c>
      <c r="C7" s="7">
        <v>104</v>
      </c>
      <c r="D7" s="7">
        <f t="shared" ref="D7:D19" si="0">B7*B7/(C7)*(C7-B7)</f>
        <v>1035.125</v>
      </c>
      <c r="E7" s="7">
        <f t="shared" ref="E7:E19" si="1">B7/(C7-B7)</f>
        <v>7</v>
      </c>
      <c r="F7" s="7">
        <f t="shared" ref="F7:F19" si="2">D7/B7</f>
        <v>11.375</v>
      </c>
      <c r="G7" s="7">
        <f t="shared" ref="G7:G19" si="3">F7*24*60</f>
        <v>16380</v>
      </c>
      <c r="H7" s="7">
        <f t="shared" ref="H7:H19" si="4">E7/B7</f>
        <v>7.6923076923076927E-2</v>
      </c>
      <c r="I7" s="7">
        <f t="shared" ref="I7:I19" si="5">H7*24*60</f>
        <v>110.76923076923077</v>
      </c>
      <c r="J7" s="2">
        <f t="shared" ref="J7:J19" si="6">G7/60</f>
        <v>273</v>
      </c>
    </row>
    <row r="8" spans="1:10" x14ac:dyDescent="0.25">
      <c r="A8" s="4" t="s">
        <v>24</v>
      </c>
      <c r="B8" s="7">
        <v>126</v>
      </c>
      <c r="C8" s="7">
        <v>130</v>
      </c>
      <c r="D8" s="7">
        <f t="shared" si="0"/>
        <v>488.49230769230769</v>
      </c>
      <c r="E8" s="7">
        <f t="shared" si="1"/>
        <v>31.5</v>
      </c>
      <c r="F8" s="7">
        <f t="shared" si="2"/>
        <v>3.8769230769230769</v>
      </c>
      <c r="G8" s="7">
        <f t="shared" si="3"/>
        <v>5582.7692307692305</v>
      </c>
      <c r="H8" s="7">
        <f t="shared" si="4"/>
        <v>0.25</v>
      </c>
      <c r="I8" s="7">
        <f t="shared" si="5"/>
        <v>360</v>
      </c>
      <c r="J8" s="2">
        <f t="shared" si="6"/>
        <v>93.046153846153842</v>
      </c>
    </row>
    <row r="9" spans="1:10" x14ac:dyDescent="0.25">
      <c r="A9" s="4" t="s">
        <v>25</v>
      </c>
      <c r="B9" s="7">
        <v>87</v>
      </c>
      <c r="C9" s="7">
        <v>97</v>
      </c>
      <c r="D9" s="7">
        <f t="shared" si="0"/>
        <v>780.30927835051546</v>
      </c>
      <c r="E9" s="7">
        <f t="shared" si="1"/>
        <v>8.6999999999999993</v>
      </c>
      <c r="F9" s="7">
        <f t="shared" si="2"/>
        <v>8.9690721649484537</v>
      </c>
      <c r="G9" s="7">
        <f t="shared" si="3"/>
        <v>12915.463917525773</v>
      </c>
      <c r="H9" s="7">
        <f t="shared" si="4"/>
        <v>9.9999999999999992E-2</v>
      </c>
      <c r="I9" s="7">
        <f t="shared" si="5"/>
        <v>144</v>
      </c>
      <c r="J9" s="2">
        <f t="shared" si="6"/>
        <v>215.25773195876289</v>
      </c>
    </row>
    <row r="10" spans="1:10" x14ac:dyDescent="0.25">
      <c r="A10" s="4" t="s">
        <v>26</v>
      </c>
      <c r="B10" s="7">
        <v>115</v>
      </c>
      <c r="C10" s="7">
        <v>121</v>
      </c>
      <c r="D10" s="7">
        <f t="shared" si="0"/>
        <v>655.78512396694214</v>
      </c>
      <c r="E10" s="7">
        <f t="shared" si="1"/>
        <v>19.166666666666668</v>
      </c>
      <c r="F10" s="7">
        <f t="shared" si="2"/>
        <v>5.7024793388429753</v>
      </c>
      <c r="G10" s="7">
        <f t="shared" si="3"/>
        <v>8211.5702479338834</v>
      </c>
      <c r="H10" s="7">
        <f t="shared" si="4"/>
        <v>0.16666666666666669</v>
      </c>
      <c r="I10" s="7">
        <f t="shared" si="5"/>
        <v>240</v>
      </c>
      <c r="J10" s="2">
        <f t="shared" si="6"/>
        <v>136.85950413223139</v>
      </c>
    </row>
    <row r="11" spans="1:10" x14ac:dyDescent="0.25">
      <c r="A11" s="4" t="s">
        <v>27</v>
      </c>
      <c r="B11" s="7">
        <v>123</v>
      </c>
      <c r="C11" s="7">
        <v>128</v>
      </c>
      <c r="D11" s="7">
        <f t="shared" si="0"/>
        <v>590.9765625</v>
      </c>
      <c r="E11" s="7">
        <f t="shared" si="1"/>
        <v>24.6</v>
      </c>
      <c r="F11" s="7">
        <f t="shared" si="2"/>
        <v>4.8046875</v>
      </c>
      <c r="G11" s="7">
        <f t="shared" si="3"/>
        <v>6918.75</v>
      </c>
      <c r="H11" s="7">
        <f t="shared" si="4"/>
        <v>0.2</v>
      </c>
      <c r="I11" s="7">
        <f t="shared" si="5"/>
        <v>288.00000000000006</v>
      </c>
      <c r="J11" s="2">
        <f t="shared" si="6"/>
        <v>115.3125</v>
      </c>
    </row>
    <row r="12" spans="1:10" x14ac:dyDescent="0.25">
      <c r="A12" s="4" t="s">
        <v>28</v>
      </c>
      <c r="B12" s="7">
        <v>64</v>
      </c>
      <c r="C12" s="7">
        <v>84</v>
      </c>
      <c r="D12" s="7">
        <f t="shared" si="0"/>
        <v>975.23809523809518</v>
      </c>
      <c r="E12" s="7">
        <f t="shared" si="1"/>
        <v>3.2</v>
      </c>
      <c r="F12" s="7">
        <f t="shared" si="2"/>
        <v>15.238095238095237</v>
      </c>
      <c r="G12" s="7">
        <f t="shared" si="3"/>
        <v>21942.857142857141</v>
      </c>
      <c r="H12" s="7">
        <f t="shared" si="4"/>
        <v>0.05</v>
      </c>
      <c r="I12" s="7">
        <f t="shared" si="5"/>
        <v>72.000000000000014</v>
      </c>
      <c r="J12" s="2">
        <f t="shared" si="6"/>
        <v>365.71428571428567</v>
      </c>
    </row>
    <row r="13" spans="1:10" x14ac:dyDescent="0.25">
      <c r="A13" s="4" t="s">
        <v>29</v>
      </c>
      <c r="B13" s="7">
        <v>96</v>
      </c>
      <c r="C13" s="7">
        <v>110</v>
      </c>
      <c r="D13" s="7">
        <f t="shared" si="0"/>
        <v>1172.9454545454546</v>
      </c>
      <c r="E13" s="7">
        <f t="shared" si="1"/>
        <v>6.8571428571428568</v>
      </c>
      <c r="F13" s="7">
        <f t="shared" si="2"/>
        <v>12.218181818181819</v>
      </c>
      <c r="G13" s="7">
        <f t="shared" si="3"/>
        <v>17594.18181818182</v>
      </c>
      <c r="H13" s="7">
        <f t="shared" si="4"/>
        <v>7.1428571428571425E-2</v>
      </c>
      <c r="I13" s="7">
        <f t="shared" si="5"/>
        <v>102.85714285714285</v>
      </c>
      <c r="J13" s="2">
        <f t="shared" si="6"/>
        <v>293.23636363636365</v>
      </c>
    </row>
    <row r="14" spans="1:10" x14ac:dyDescent="0.25">
      <c r="A14" s="4" t="s">
        <v>30</v>
      </c>
      <c r="B14" s="7">
        <v>89</v>
      </c>
      <c r="C14" s="7">
        <v>111</v>
      </c>
      <c r="D14" s="7">
        <f t="shared" si="0"/>
        <v>1569.9279279279278</v>
      </c>
      <c r="E14" s="7">
        <f t="shared" si="1"/>
        <v>4.0454545454545459</v>
      </c>
      <c r="F14" s="7">
        <f t="shared" si="2"/>
        <v>17.63963963963964</v>
      </c>
      <c r="G14" s="7">
        <f t="shared" si="3"/>
        <v>25401.08108108108</v>
      </c>
      <c r="H14" s="7">
        <f t="shared" si="4"/>
        <v>4.5454545454545456E-2</v>
      </c>
      <c r="I14" s="7">
        <f t="shared" si="5"/>
        <v>65.454545454545453</v>
      </c>
      <c r="J14" s="2">
        <f t="shared" si="6"/>
        <v>423.35135135135135</v>
      </c>
    </row>
    <row r="15" spans="1:10" x14ac:dyDescent="0.25">
      <c r="A15" s="4" t="s">
        <v>31</v>
      </c>
      <c r="B15" s="7">
        <v>117</v>
      </c>
      <c r="C15" s="7">
        <v>126</v>
      </c>
      <c r="D15" s="7">
        <f t="shared" si="0"/>
        <v>977.78571428571422</v>
      </c>
      <c r="E15" s="7">
        <f t="shared" si="1"/>
        <v>13</v>
      </c>
      <c r="F15" s="7">
        <f t="shared" si="2"/>
        <v>8.3571428571428559</v>
      </c>
      <c r="G15" s="7">
        <f t="shared" si="3"/>
        <v>12034.285714285714</v>
      </c>
      <c r="H15" s="7">
        <f t="shared" si="4"/>
        <v>0.1111111111111111</v>
      </c>
      <c r="I15" s="7">
        <f t="shared" si="5"/>
        <v>160</v>
      </c>
      <c r="J15" s="2">
        <f t="shared" si="6"/>
        <v>200.57142857142856</v>
      </c>
    </row>
    <row r="16" spans="1:10" x14ac:dyDescent="0.25">
      <c r="A16" s="4" t="s">
        <v>32</v>
      </c>
      <c r="B16" s="14">
        <v>125</v>
      </c>
      <c r="C16" s="14">
        <v>134</v>
      </c>
      <c r="D16" s="14">
        <f t="shared" si="0"/>
        <v>1049.4402985074626</v>
      </c>
      <c r="E16" s="14">
        <f t="shared" si="1"/>
        <v>13.888888888888889</v>
      </c>
      <c r="F16" s="14">
        <f t="shared" si="2"/>
        <v>8.3955223880596996</v>
      </c>
      <c r="G16" s="14">
        <f t="shared" si="3"/>
        <v>12089.552238805967</v>
      </c>
      <c r="H16" s="14">
        <f t="shared" si="4"/>
        <v>0.11111111111111112</v>
      </c>
      <c r="I16" s="14">
        <f t="shared" si="5"/>
        <v>160.00000000000003</v>
      </c>
      <c r="J16" s="12">
        <f t="shared" si="6"/>
        <v>201.49253731343279</v>
      </c>
    </row>
    <row r="17" spans="1:10" x14ac:dyDescent="0.25">
      <c r="A17" s="4" t="s">
        <v>33</v>
      </c>
      <c r="B17" s="14">
        <v>119</v>
      </c>
      <c r="C17" s="14">
        <v>125</v>
      </c>
      <c r="D17" s="14">
        <f t="shared" si="0"/>
        <v>679.72799999999995</v>
      </c>
      <c r="E17" s="14">
        <f t="shared" si="1"/>
        <v>19.833333333333332</v>
      </c>
      <c r="F17" s="14">
        <f t="shared" si="2"/>
        <v>5.7119999999999997</v>
      </c>
      <c r="G17" s="14">
        <f t="shared" si="3"/>
        <v>8225.2799999999988</v>
      </c>
      <c r="H17" s="14">
        <f t="shared" si="4"/>
        <v>0.16666666666666666</v>
      </c>
      <c r="I17" s="14">
        <f t="shared" si="5"/>
        <v>240</v>
      </c>
      <c r="J17" s="12">
        <f t="shared" si="6"/>
        <v>137.08799999999999</v>
      </c>
    </row>
    <row r="18" spans="1:10" x14ac:dyDescent="0.25">
      <c r="A18" s="4" t="s">
        <v>34</v>
      </c>
      <c r="B18" s="14">
        <v>96</v>
      </c>
      <c r="C18" s="14">
        <v>102</v>
      </c>
      <c r="D18" s="14">
        <f t="shared" si="0"/>
        <v>542.11764705882354</v>
      </c>
      <c r="E18" s="14">
        <f t="shared" si="1"/>
        <v>16</v>
      </c>
      <c r="F18" s="14">
        <f t="shared" si="2"/>
        <v>5.6470588235294121</v>
      </c>
      <c r="G18" s="14">
        <f t="shared" si="3"/>
        <v>8131.7647058823532</v>
      </c>
      <c r="H18" s="14">
        <f t="shared" si="4"/>
        <v>0.16666666666666666</v>
      </c>
      <c r="I18" s="14">
        <f t="shared" si="5"/>
        <v>240</v>
      </c>
      <c r="J18" s="12">
        <f t="shared" si="6"/>
        <v>135.52941176470588</v>
      </c>
    </row>
    <row r="19" spans="1:10" ht="16.5" thickBot="1" x14ac:dyDescent="0.3">
      <c r="A19" s="6" t="s">
        <v>35</v>
      </c>
      <c r="B19" s="15">
        <v>99</v>
      </c>
      <c r="C19" s="15">
        <v>105</v>
      </c>
      <c r="D19" s="15">
        <f t="shared" si="0"/>
        <v>560.05714285714282</v>
      </c>
      <c r="E19" s="15">
        <f t="shared" si="1"/>
        <v>16.5</v>
      </c>
      <c r="F19" s="15">
        <f t="shared" si="2"/>
        <v>5.6571428571428566</v>
      </c>
      <c r="G19" s="15">
        <f t="shared" si="3"/>
        <v>8146.2857142857129</v>
      </c>
      <c r="H19" s="15">
        <f t="shared" si="4"/>
        <v>0.16666666666666666</v>
      </c>
      <c r="I19" s="15">
        <f t="shared" si="5"/>
        <v>240</v>
      </c>
      <c r="J19" s="13">
        <f t="shared" si="6"/>
        <v>135.77142857142854</v>
      </c>
    </row>
  </sheetData>
  <mergeCells count="2">
    <mergeCell ref="A3:C3"/>
    <mergeCell ref="A4:B4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Sheet3</vt:lpstr>
      <vt:lpstr>Sheet4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Nithish Reddy</cp:lastModifiedBy>
  <dcterms:created xsi:type="dcterms:W3CDTF">2021-08-09T20:53:11Z</dcterms:created>
  <dcterms:modified xsi:type="dcterms:W3CDTF">2021-12-10T06:03:22Z</dcterms:modified>
</cp:coreProperties>
</file>