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720" activeTab="4"/>
  </bookViews>
  <sheets>
    <sheet name="Election" sheetId="1" r:id="rId1"/>
    <sheet name="q1" sheetId="2" r:id="rId2"/>
    <sheet name="q2" sheetId="3" r:id="rId3"/>
    <sheet name="q3" sheetId="4" r:id="rId4"/>
    <sheet name="Sheet4" sheetId="5" r:id="rId5"/>
  </sheets>
  <calcPr calcId="152511"/>
</workbook>
</file>

<file path=xl/calcChain.xml><?xml version="1.0" encoding="utf-8"?>
<calcChain xmlns="http://schemas.openxmlformats.org/spreadsheetml/2006/main">
  <c r="D19" i="4" l="1"/>
  <c r="B8" i="4"/>
  <c r="B9" i="4"/>
  <c r="B10" i="4"/>
  <c r="B11" i="4" s="1"/>
  <c r="B12" i="4" s="1"/>
  <c r="B13" i="4" s="1"/>
  <c r="B14" i="4" s="1"/>
  <c r="B15" i="4" s="1"/>
  <c r="B16" i="4" s="1"/>
  <c r="B7" i="4"/>
  <c r="F18" i="3"/>
  <c r="F12" i="3"/>
  <c r="F13" i="3"/>
  <c r="F14" i="3"/>
  <c r="F15" i="3"/>
  <c r="F16" i="3"/>
  <c r="F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C11" i="3"/>
  <c r="D11" i="3"/>
  <c r="B11" i="3"/>
  <c r="B13" i="2"/>
  <c r="B12" i="2"/>
  <c r="E4" i="2"/>
  <c r="E5" i="2"/>
  <c r="E6" i="2"/>
  <c r="E7" i="2"/>
  <c r="E8" i="2"/>
  <c r="E9" i="2"/>
  <c r="E10" i="2"/>
  <c r="E3" i="2"/>
  <c r="I12" i="1"/>
  <c r="I6" i="1"/>
  <c r="I4" i="1"/>
  <c r="I11" i="1"/>
  <c r="I10" i="1"/>
  <c r="I8" i="1"/>
  <c r="I7" i="1"/>
  <c r="I5" i="1"/>
  <c r="I3" i="1"/>
</calcChain>
</file>

<file path=xl/sharedStrings.xml><?xml version="1.0" encoding="utf-8"?>
<sst xmlns="http://schemas.openxmlformats.org/spreadsheetml/2006/main" count="87" uniqueCount="70">
  <si>
    <t>Conor Lamb</t>
  </si>
  <si>
    <t>Dem</t>
  </si>
  <si>
    <t>Rick Saccone</t>
  </si>
  <si>
    <t>Rep</t>
  </si>
  <si>
    <t>Drew Gray Miller</t>
  </si>
  <si>
    <t>LIB</t>
  </si>
  <si>
    <t>WRITE-IN</t>
  </si>
  <si>
    <t>Line Number</t>
  </si>
  <si>
    <t>Candidate</t>
  </si>
  <si>
    <t>Party</t>
  </si>
  <si>
    <t>Total Votes</t>
  </si>
  <si>
    <t>Percentage of Votes</t>
  </si>
  <si>
    <t>Registered Voters</t>
  </si>
  <si>
    <t>Special Election for 18th Congressional District of Pennsylvania</t>
  </si>
  <si>
    <t>How many votes were cast?</t>
  </si>
  <si>
    <t>How many political parties were represented?</t>
  </si>
  <si>
    <t>What is the St. Dev of total votes?</t>
  </si>
  <si>
    <t>What was the maximum # of votes a candidate received</t>
  </si>
  <si>
    <t>What was the minimum # of votes a candidate received?</t>
  </si>
  <si>
    <t>Mean</t>
  </si>
  <si>
    <t>Median</t>
  </si>
  <si>
    <t>Mode</t>
  </si>
  <si>
    <t>What was the average number of votes a candidate received?</t>
  </si>
  <si>
    <t>Table 1</t>
  </si>
  <si>
    <t>Employee</t>
  </si>
  <si>
    <t>Hours</t>
  </si>
  <si>
    <t>Wage Per Hour</t>
  </si>
  <si>
    <t>Weekly Salary</t>
  </si>
  <si>
    <t>Luka Abreus</t>
  </si>
  <si>
    <t>Terry Adams</t>
  </si>
  <si>
    <t>David Ahs</t>
  </si>
  <si>
    <t>Kim Akers</t>
  </si>
  <si>
    <t>Ties Arts</t>
  </si>
  <si>
    <t>Kamal Amirah</t>
  </si>
  <si>
    <t>Amy  Albert’s</t>
  </si>
  <si>
    <t>Matt Berg</t>
  </si>
  <si>
    <t xml:space="preserve">amount paid </t>
  </si>
  <si>
    <t>Total hours worked</t>
  </si>
  <si>
    <t>average hourly wage</t>
  </si>
  <si>
    <t>total wage/total hours worked</t>
  </si>
  <si>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</si>
  <si>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</si>
  <si>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</si>
  <si>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</si>
  <si>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</si>
  <si>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</si>
  <si>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</si>
  <si>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</si>
  <si>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</si>
  <si>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</si>
  <si>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</si>
  <si>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Amount paid for</t>
  </si>
  <si>
    <t xml:space="preserve">Butter </t>
  </si>
  <si>
    <t xml:space="preserve">total amount paid </t>
  </si>
  <si>
    <t>total amount paid to each supplier</t>
  </si>
  <si>
    <t>Churn rate</t>
  </si>
  <si>
    <t>Start</t>
  </si>
  <si>
    <t>New per year</t>
  </si>
  <si>
    <t>Year 1</t>
  </si>
  <si>
    <t>Year 0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</si>
  <si>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</si>
  <si>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</si>
  <si>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</si>
  <si>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</si>
  <si>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</si>
  <si>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</si>
  <si>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</si>
  <si>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</si>
  <si>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</si>
  <si>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the number of customers a new health club will have in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</si>
</sst>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44444"/>
      <name val="Arial"/>
      <family val="2"/>
    </font>
    <font>
      <u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0" fillId="34" borderId="0" xfId="0" applyFill="1"/>
    <xf numFmtId="0" fontId="19" fillId="0" borderId="10" xfId="0" applyFont="1" applyBorder="1" applyAlignment="1">
      <alignment vertical="center"/>
    </xf>
    <xf numFmtId="0" fontId="0" fillId="0" borderId="10" xfId="0" applyBorder="1"/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1" fillId="0" borderId="0" xfId="0" applyFont="1"/>
    <xf numFmtId="0" fontId="20" fillId="0" borderId="0" xfId="0" applyFont="1" applyFill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0" fillId="0" borderId="14" xfId="0" applyBorder="1"/>
    <xf numFmtId="0" fontId="0" fillId="0" borderId="11" xfId="0" applyBorder="1"/>
    <xf numFmtId="0" fontId="20" fillId="0" borderId="10" xfId="0" applyFont="1" applyBorder="1" applyAlignment="1">
      <alignment vertical="center"/>
    </xf>
    <xf numFmtId="0" fontId="0" fillId="0" borderId="0" xfId="0" applyAlignment="1">
      <alignment wrapText="1"/>
    </xf>
    <xf numFmtId="0" fontId="20" fillId="0" borderId="0" xfId="0" applyFont="1" applyFill="1" applyBorder="1" applyAlignment="1">
      <alignment vertical="center" wrapText="1"/>
    </xf>
    <xf numFmtId="0" fontId="20" fillId="0" borderId="14" xfId="0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workbookViewId="0">
      <selection activeCell="I13" sqref="I13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5.5703125" bestFit="1" customWidth="1"/>
    <col min="4" max="4" width="11" bestFit="1" customWidth="1"/>
    <col min="5" max="5" width="19.140625" bestFit="1" customWidth="1"/>
    <col min="6" max="6" width="17" bestFit="1" customWidth="1"/>
    <col min="8" max="8" width="54.85546875" bestFit="1" customWidth="1"/>
  </cols>
  <sheetData>
    <row r="1" spans="1:9" x14ac:dyDescent="0.25">
      <c r="A1" s="1" t="s">
        <v>13</v>
      </c>
    </row>
    <row r="2" spans="1:9" x14ac:dyDescent="0.25">
      <c r="A2" s="1"/>
    </row>
    <row r="3" spans="1:9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H3" s="2" t="s">
        <v>14</v>
      </c>
      <c r="I3" s="3">
        <f>SUM(D4:D7)</f>
        <v>102843</v>
      </c>
    </row>
    <row r="4" spans="1:9" x14ac:dyDescent="0.25">
      <c r="A4">
        <v>1</v>
      </c>
      <c r="B4" t="s">
        <v>0</v>
      </c>
      <c r="C4" t="s">
        <v>1</v>
      </c>
      <c r="D4">
        <v>58874</v>
      </c>
      <c r="E4">
        <v>57.25</v>
      </c>
      <c r="F4">
        <v>214772</v>
      </c>
      <c r="H4" s="2" t="s">
        <v>15</v>
      </c>
      <c r="I4" s="3">
        <f>COUNTA(C4:C7)</f>
        <v>3</v>
      </c>
    </row>
    <row r="5" spans="1:9" x14ac:dyDescent="0.25">
      <c r="A5">
        <v>2</v>
      </c>
      <c r="B5" t="s">
        <v>2</v>
      </c>
      <c r="C5" t="s">
        <v>3</v>
      </c>
      <c r="D5">
        <v>43398</v>
      </c>
      <c r="E5">
        <v>42.2</v>
      </c>
      <c r="F5">
        <v>214772</v>
      </c>
      <c r="H5" s="2" t="s">
        <v>22</v>
      </c>
      <c r="I5" s="3">
        <f>AVERAGE(D4:D7)</f>
        <v>25710.75</v>
      </c>
    </row>
    <row r="6" spans="1:9" x14ac:dyDescent="0.25">
      <c r="A6">
        <v>3</v>
      </c>
      <c r="B6" t="s">
        <v>4</v>
      </c>
      <c r="C6" t="s">
        <v>5</v>
      </c>
      <c r="D6">
        <v>526</v>
      </c>
      <c r="E6">
        <v>0.51</v>
      </c>
      <c r="F6">
        <v>214772</v>
      </c>
      <c r="H6" s="2" t="s">
        <v>16</v>
      </c>
      <c r="I6" s="3">
        <f>_xlfn.STDEV.P(D4:D7)</f>
        <v>26007.89456467978</v>
      </c>
    </row>
    <row r="7" spans="1:9" x14ac:dyDescent="0.25">
      <c r="A7">
        <v>4</v>
      </c>
      <c r="B7" t="s">
        <v>6</v>
      </c>
      <c r="D7">
        <v>45</v>
      </c>
      <c r="E7">
        <v>0.04</v>
      </c>
      <c r="F7">
        <v>214772</v>
      </c>
      <c r="H7" s="2" t="s">
        <v>17</v>
      </c>
      <c r="I7" s="3">
        <f>MAX(D4:D7)</f>
        <v>58874</v>
      </c>
    </row>
    <row r="8" spans="1:9" x14ac:dyDescent="0.25">
      <c r="H8" s="2" t="s">
        <v>18</v>
      </c>
      <c r="I8" s="3">
        <f>MIN(D4:D7)</f>
        <v>45</v>
      </c>
    </row>
    <row r="10" spans="1:9" x14ac:dyDescent="0.25">
      <c r="H10" s="2" t="s">
        <v>19</v>
      </c>
      <c r="I10" s="3">
        <f>AVERAGE(D4:D7)</f>
        <v>25710.75</v>
      </c>
    </row>
    <row r="11" spans="1:9" x14ac:dyDescent="0.25">
      <c r="H11" s="2" t="s">
        <v>20</v>
      </c>
      <c r="I11" s="3">
        <f>MEDIAN(D4:D7)</f>
        <v>21962</v>
      </c>
    </row>
    <row r="12" spans="1:9" x14ac:dyDescent="0.25">
      <c r="H12" s="2" t="s">
        <v>21</v>
      </c>
      <c r="I12" s="3" t="e">
        <f>MODE(D4:D7)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3" max="3" width="35.7109375" customWidth="1"/>
    <col min="4" max="4" width="36" customWidth="1"/>
  </cols>
  <sheetData>
    <row r="1" spans="1:5" ht="21.75" thickBot="1" x14ac:dyDescent="0.3">
      <c r="A1" s="4" t="s">
        <v>23</v>
      </c>
      <c r="B1" s="5"/>
      <c r="C1" s="5"/>
      <c r="D1" s="5"/>
    </row>
    <row r="2" spans="1:5" ht="21.75" thickBot="1" x14ac:dyDescent="0.4">
      <c r="A2" s="6" t="s">
        <v>24</v>
      </c>
      <c r="B2" s="7" t="s">
        <v>25</v>
      </c>
      <c r="C2" s="7" t="s">
        <v>26</v>
      </c>
      <c r="D2" s="7" t="s">
        <v>27</v>
      </c>
      <c r="E2" s="9" t="s">
        <v>36</v>
      </c>
    </row>
    <row r="3" spans="1:5" ht="15.75" thickBot="1" x14ac:dyDescent="0.3">
      <c r="A3" s="6" t="s">
        <v>28</v>
      </c>
      <c r="B3" s="8">
        <v>49</v>
      </c>
      <c r="C3" s="7">
        <v>10</v>
      </c>
      <c r="D3">
        <v>490</v>
      </c>
      <c r="E3">
        <f>B3*C3</f>
        <v>490</v>
      </c>
    </row>
    <row r="4" spans="1:5" ht="15.75" thickBot="1" x14ac:dyDescent="0.3">
      <c r="A4" s="6" t="s">
        <v>29</v>
      </c>
      <c r="B4" s="8">
        <v>36</v>
      </c>
      <c r="C4">
        <v>13</v>
      </c>
      <c r="D4">
        <v>468</v>
      </c>
      <c r="E4">
        <f t="shared" ref="E4:E10" si="0">B4*C4</f>
        <v>468</v>
      </c>
    </row>
    <row r="5" spans="1:5" ht="15.75" thickBot="1" x14ac:dyDescent="0.3">
      <c r="A5" s="6" t="s">
        <v>30</v>
      </c>
      <c r="B5" s="8">
        <v>43</v>
      </c>
      <c r="C5">
        <v>14</v>
      </c>
      <c r="D5">
        <v>602</v>
      </c>
      <c r="E5">
        <f t="shared" si="0"/>
        <v>602</v>
      </c>
    </row>
    <row r="6" spans="1:5" ht="15.75" thickBot="1" x14ac:dyDescent="0.3">
      <c r="A6" s="6" t="s">
        <v>31</v>
      </c>
      <c r="B6" s="8">
        <v>35</v>
      </c>
      <c r="C6">
        <v>10</v>
      </c>
      <c r="D6">
        <v>350</v>
      </c>
      <c r="E6">
        <f t="shared" si="0"/>
        <v>350</v>
      </c>
    </row>
    <row r="7" spans="1:5" ht="15.75" thickBot="1" x14ac:dyDescent="0.3">
      <c r="A7" s="6" t="s">
        <v>32</v>
      </c>
      <c r="B7" s="8">
        <v>38</v>
      </c>
      <c r="C7">
        <v>9</v>
      </c>
      <c r="D7">
        <v>342</v>
      </c>
      <c r="E7">
        <f t="shared" si="0"/>
        <v>342</v>
      </c>
    </row>
    <row r="8" spans="1:5" ht="15.75" thickBot="1" x14ac:dyDescent="0.3">
      <c r="A8" s="6" t="s">
        <v>33</v>
      </c>
      <c r="B8" s="8">
        <v>38</v>
      </c>
      <c r="C8">
        <v>14</v>
      </c>
      <c r="D8">
        <v>532</v>
      </c>
      <c r="E8">
        <f t="shared" si="0"/>
        <v>532</v>
      </c>
    </row>
    <row r="9" spans="1:5" ht="15.75" thickBot="1" x14ac:dyDescent="0.3">
      <c r="A9" s="6" t="s">
        <v>34</v>
      </c>
      <c r="B9" s="8">
        <v>42</v>
      </c>
      <c r="C9">
        <v>11</v>
      </c>
      <c r="D9">
        <v>462</v>
      </c>
      <c r="E9">
        <f t="shared" si="0"/>
        <v>462</v>
      </c>
    </row>
    <row r="10" spans="1:5" ht="15.75" thickBot="1" x14ac:dyDescent="0.3">
      <c r="A10" s="6" t="s">
        <v>35</v>
      </c>
      <c r="B10" s="8">
        <v>39</v>
      </c>
      <c r="C10">
        <v>9</v>
      </c>
      <c r="D10">
        <v>351</v>
      </c>
      <c r="E10">
        <f t="shared" si="0"/>
        <v>351</v>
      </c>
    </row>
    <row r="12" spans="1:5" x14ac:dyDescent="0.25">
      <c r="A12" s="10" t="s">
        <v>37</v>
      </c>
      <c r="B12">
        <f>SUM(B3:B10)</f>
        <v>320</v>
      </c>
    </row>
    <row r="13" spans="1:5" x14ac:dyDescent="0.25">
      <c r="A13" s="10" t="s">
        <v>38</v>
      </c>
      <c r="B13">
        <f>SUM(D3:D10)/B12</f>
        <v>11.240625</v>
      </c>
      <c r="C13" t="s">
        <v>39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9" sqref="F19"/>
    </sheetView>
  </sheetViews>
  <sheetFormatPr defaultRowHeight="15" x14ac:dyDescent="0.25"/>
  <cols>
    <col min="2" max="2" width="26.7109375" customWidth="1"/>
    <col min="3" max="3" width="20" customWidth="1"/>
    <col min="4" max="4" width="16.28515625" customWidth="1"/>
  </cols>
  <sheetData>
    <row r="1" spans="1:9" ht="15.75" thickBot="1" x14ac:dyDescent="0.3">
      <c r="A1" s="11" t="s">
        <v>40</v>
      </c>
      <c r="B1" s="12"/>
      <c r="C1" s="12"/>
      <c r="D1" s="12"/>
      <c r="F1" s="14" t="s">
        <v>50</v>
      </c>
      <c r="G1" s="5"/>
      <c r="H1" s="5"/>
      <c r="I1" s="5"/>
    </row>
    <row r="2" spans="1:9" ht="15.75" thickBot="1" x14ac:dyDescent="0.3">
      <c r="A2" s="13"/>
      <c r="B2" s="7" t="s">
        <v>41</v>
      </c>
      <c r="C2" s="7" t="s">
        <v>42</v>
      </c>
      <c r="D2" s="7" t="s">
        <v>43</v>
      </c>
      <c r="F2" s="13"/>
      <c r="G2" s="7" t="s">
        <v>41</v>
      </c>
      <c r="H2" s="7" t="s">
        <v>42</v>
      </c>
      <c r="I2" s="7" t="s">
        <v>43</v>
      </c>
    </row>
    <row r="3" spans="1:9" ht="15.75" thickBot="1" x14ac:dyDescent="0.3">
      <c r="A3" s="6" t="s">
        <v>44</v>
      </c>
      <c r="B3">
        <v>0.32</v>
      </c>
      <c r="C3">
        <v>1.57</v>
      </c>
      <c r="D3">
        <v>0.11</v>
      </c>
      <c r="F3" s="6" t="s">
        <v>44</v>
      </c>
      <c r="G3" s="8">
        <v>364</v>
      </c>
      <c r="H3" s="8">
        <v>391</v>
      </c>
      <c r="I3" s="8">
        <v>220</v>
      </c>
    </row>
    <row r="4" spans="1:9" ht="15.75" thickBot="1" x14ac:dyDescent="0.3">
      <c r="A4" s="6" t="s">
        <v>45</v>
      </c>
      <c r="B4">
        <v>0.35</v>
      </c>
      <c r="C4">
        <v>1.54</v>
      </c>
      <c r="D4">
        <v>0.1</v>
      </c>
      <c r="F4" s="6" t="s">
        <v>45</v>
      </c>
      <c r="G4" s="8">
        <v>387</v>
      </c>
      <c r="H4" s="8">
        <v>245</v>
      </c>
      <c r="I4" s="8">
        <v>314</v>
      </c>
    </row>
    <row r="5" spans="1:9" ht="15.75" thickBot="1" x14ac:dyDescent="0.3">
      <c r="A5" s="6" t="s">
        <v>46</v>
      </c>
      <c r="B5">
        <v>0.25</v>
      </c>
      <c r="C5">
        <v>1.54</v>
      </c>
      <c r="D5">
        <v>0.21</v>
      </c>
      <c r="F5" s="6" t="s">
        <v>46</v>
      </c>
      <c r="G5" s="8">
        <v>290</v>
      </c>
      <c r="H5" s="8">
        <v>211</v>
      </c>
      <c r="I5" s="8">
        <v>200</v>
      </c>
    </row>
    <row r="6" spans="1:9" ht="15.75" thickBot="1" x14ac:dyDescent="0.3">
      <c r="A6" s="6" t="s">
        <v>47</v>
      </c>
      <c r="B6">
        <v>0.28999999999999998</v>
      </c>
      <c r="C6">
        <v>1.24</v>
      </c>
      <c r="D6">
        <v>0.1</v>
      </c>
      <c r="F6" s="6" t="s">
        <v>47</v>
      </c>
      <c r="G6" s="8">
        <v>340</v>
      </c>
      <c r="H6" s="8">
        <v>265</v>
      </c>
      <c r="I6" s="8">
        <v>330</v>
      </c>
    </row>
    <row r="7" spans="1:9" ht="15.75" thickBot="1" x14ac:dyDescent="0.3">
      <c r="A7" s="6" t="s">
        <v>48</v>
      </c>
      <c r="B7">
        <v>0.35</v>
      </c>
      <c r="C7">
        <v>1.3</v>
      </c>
      <c r="D7">
        <v>0.18</v>
      </c>
      <c r="F7" s="6" t="s">
        <v>48</v>
      </c>
      <c r="G7" s="8">
        <v>261</v>
      </c>
      <c r="H7" s="8">
        <v>345</v>
      </c>
      <c r="I7" s="8">
        <v>246</v>
      </c>
    </row>
    <row r="8" spans="1:9" ht="15.75" thickBot="1" x14ac:dyDescent="0.3">
      <c r="A8" s="6" t="s">
        <v>49</v>
      </c>
      <c r="B8">
        <v>0.27</v>
      </c>
      <c r="C8">
        <v>1.42</v>
      </c>
      <c r="D8">
        <v>0.15</v>
      </c>
      <c r="F8" s="6" t="s">
        <v>49</v>
      </c>
      <c r="G8" s="8">
        <v>365</v>
      </c>
      <c r="H8" s="8">
        <v>232</v>
      </c>
      <c r="I8" s="8">
        <v>390</v>
      </c>
    </row>
    <row r="10" spans="1:9" ht="30" x14ac:dyDescent="0.25">
      <c r="A10" s="15" t="s">
        <v>51</v>
      </c>
      <c r="B10" t="s">
        <v>41</v>
      </c>
      <c r="C10" t="s">
        <v>52</v>
      </c>
      <c r="D10" t="s">
        <v>43</v>
      </c>
      <c r="F10" s="10" t="s">
        <v>54</v>
      </c>
    </row>
    <row r="11" spans="1:9" ht="15.75" thickBot="1" x14ac:dyDescent="0.3">
      <c r="A11" s="6" t="s">
        <v>44</v>
      </c>
      <c r="B11">
        <f>B3*G3</f>
        <v>116.48</v>
      </c>
      <c r="C11">
        <f>C3*H3</f>
        <v>613.87</v>
      </c>
      <c r="D11">
        <f t="shared" ref="C11:D11" si="0">D3*I3</f>
        <v>24.2</v>
      </c>
      <c r="F11">
        <f>SUM(B11:D11)</f>
        <v>754.55000000000007</v>
      </c>
    </row>
    <row r="12" spans="1:9" ht="15.75" thickBot="1" x14ac:dyDescent="0.3">
      <c r="A12" s="6" t="s">
        <v>45</v>
      </c>
      <c r="B12">
        <f t="shared" ref="B12:C12" si="1">B4*G4</f>
        <v>135.44999999999999</v>
      </c>
      <c r="C12">
        <f t="shared" si="1"/>
        <v>377.3</v>
      </c>
      <c r="D12">
        <f t="shared" ref="D12:D16" si="2">D4*I4</f>
        <v>31.400000000000002</v>
      </c>
      <c r="F12">
        <f t="shared" ref="F12:F16" si="3">SUM(B12:D12)</f>
        <v>544.15</v>
      </c>
    </row>
    <row r="13" spans="1:9" ht="15.75" thickBot="1" x14ac:dyDescent="0.3">
      <c r="A13" s="6" t="s">
        <v>46</v>
      </c>
      <c r="B13">
        <f t="shared" ref="B13:C13" si="4">B5*G5</f>
        <v>72.5</v>
      </c>
      <c r="C13">
        <f t="shared" si="4"/>
        <v>324.94</v>
      </c>
      <c r="D13">
        <f t="shared" si="2"/>
        <v>42</v>
      </c>
      <c r="F13">
        <f t="shared" si="3"/>
        <v>439.44</v>
      </c>
    </row>
    <row r="14" spans="1:9" ht="15.75" thickBot="1" x14ac:dyDescent="0.3">
      <c r="A14" s="6" t="s">
        <v>47</v>
      </c>
      <c r="B14">
        <f t="shared" ref="B14:C14" si="5">B6*G6</f>
        <v>98.6</v>
      </c>
      <c r="C14">
        <f t="shared" si="5"/>
        <v>328.6</v>
      </c>
      <c r="D14">
        <f t="shared" si="2"/>
        <v>33</v>
      </c>
      <c r="F14">
        <f t="shared" si="3"/>
        <v>460.20000000000005</v>
      </c>
    </row>
    <row r="15" spans="1:9" ht="15.75" thickBot="1" x14ac:dyDescent="0.3">
      <c r="A15" s="6" t="s">
        <v>48</v>
      </c>
      <c r="B15">
        <f t="shared" ref="B15:C15" si="6">B7*G7</f>
        <v>91.35</v>
      </c>
      <c r="C15">
        <f t="shared" si="6"/>
        <v>448.5</v>
      </c>
      <c r="D15">
        <f t="shared" si="2"/>
        <v>44.28</v>
      </c>
      <c r="F15">
        <f t="shared" si="3"/>
        <v>584.13</v>
      </c>
    </row>
    <row r="16" spans="1:9" ht="15.75" thickBot="1" x14ac:dyDescent="0.3">
      <c r="A16" s="6" t="s">
        <v>49</v>
      </c>
      <c r="B16">
        <f t="shared" ref="B16:C16" si="7">B8*G8</f>
        <v>98.550000000000011</v>
      </c>
      <c r="C16">
        <f t="shared" si="7"/>
        <v>329.44</v>
      </c>
      <c r="D16">
        <f t="shared" si="2"/>
        <v>58.5</v>
      </c>
      <c r="F16">
        <f t="shared" si="3"/>
        <v>486.49</v>
      </c>
    </row>
    <row r="18" spans="5:6" ht="45" x14ac:dyDescent="0.25">
      <c r="E18" s="16" t="s">
        <v>53</v>
      </c>
      <c r="F18">
        <f>SUM(F11:F16)</f>
        <v>3268.96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0" sqref="D20"/>
    </sheetView>
  </sheetViews>
  <sheetFormatPr defaultRowHeight="15" x14ac:dyDescent="0.25"/>
  <cols>
    <col min="1" max="1" width="17" customWidth="1"/>
  </cols>
  <sheetData>
    <row r="1" spans="1:2" ht="15.75" thickBot="1" x14ac:dyDescent="0.3"/>
    <row r="2" spans="1:2" ht="15.75" thickBot="1" x14ac:dyDescent="0.3">
      <c r="A2" s="11" t="s">
        <v>56</v>
      </c>
      <c r="B2" s="17">
        <v>100</v>
      </c>
    </row>
    <row r="3" spans="1:2" ht="15.75" thickBot="1" x14ac:dyDescent="0.3">
      <c r="A3" s="6" t="s">
        <v>57</v>
      </c>
      <c r="B3" s="8">
        <v>20</v>
      </c>
    </row>
    <row r="4" spans="1:2" ht="15.75" thickBot="1" x14ac:dyDescent="0.3">
      <c r="A4" s="6" t="s">
        <v>55</v>
      </c>
      <c r="B4" s="8">
        <v>0.15</v>
      </c>
    </row>
    <row r="5" spans="1:2" x14ac:dyDescent="0.25">
      <c r="A5" s="18"/>
      <c r="B5" s="19"/>
    </row>
    <row r="6" spans="1:2" x14ac:dyDescent="0.25">
      <c r="A6" s="10" t="s">
        <v>59</v>
      </c>
      <c r="B6" s="20">
        <v>100</v>
      </c>
    </row>
    <row r="7" spans="1:2" x14ac:dyDescent="0.25">
      <c r="A7" s="10" t="s">
        <v>58</v>
      </c>
      <c r="B7">
        <f>B6+$B$3-$B$4*B6</f>
        <v>105</v>
      </c>
    </row>
    <row r="8" spans="1:2" x14ac:dyDescent="0.25">
      <c r="A8" s="10" t="s">
        <v>60</v>
      </c>
      <c r="B8">
        <f t="shared" ref="B8:B16" si="0">B7+$B$3-$B$4*B7</f>
        <v>109.25</v>
      </c>
    </row>
    <row r="9" spans="1:2" x14ac:dyDescent="0.25">
      <c r="A9" s="10" t="s">
        <v>61</v>
      </c>
      <c r="B9">
        <f t="shared" si="0"/>
        <v>112.8625</v>
      </c>
    </row>
    <row r="10" spans="1:2" x14ac:dyDescent="0.25">
      <c r="A10" s="10" t="s">
        <v>62</v>
      </c>
      <c r="B10">
        <f t="shared" si="0"/>
        <v>115.93312500000002</v>
      </c>
    </row>
    <row r="11" spans="1:2" x14ac:dyDescent="0.25">
      <c r="A11" s="10" t="s">
        <v>63</v>
      </c>
      <c r="B11">
        <f t="shared" si="0"/>
        <v>118.54315625000001</v>
      </c>
    </row>
    <row r="12" spans="1:2" x14ac:dyDescent="0.25">
      <c r="A12" s="10" t="s">
        <v>64</v>
      </c>
      <c r="B12">
        <f t="shared" si="0"/>
        <v>120.76168281250001</v>
      </c>
    </row>
    <row r="13" spans="1:2" x14ac:dyDescent="0.25">
      <c r="A13" s="10" t="s">
        <v>65</v>
      </c>
      <c r="B13">
        <f t="shared" si="0"/>
        <v>122.647430390625</v>
      </c>
    </row>
    <row r="14" spans="1:2" x14ac:dyDescent="0.25">
      <c r="A14" s="10" t="s">
        <v>66</v>
      </c>
      <c r="B14">
        <f t="shared" si="0"/>
        <v>124.25031583203125</v>
      </c>
    </row>
    <row r="15" spans="1:2" x14ac:dyDescent="0.25">
      <c r="A15" s="10" t="s">
        <v>67</v>
      </c>
      <c r="B15">
        <f t="shared" si="0"/>
        <v>125.61276845722657</v>
      </c>
    </row>
    <row r="16" spans="1:2" x14ac:dyDescent="0.25">
      <c r="A16" s="10" t="s">
        <v>68</v>
      </c>
      <c r="B16">
        <f t="shared" si="0"/>
        <v>126.77085318864258</v>
      </c>
    </row>
    <row r="18" spans="4:4" ht="21" x14ac:dyDescent="0.35">
      <c r="D18" s="9" t="s">
        <v>69</v>
      </c>
    </row>
    <row r="19" spans="4:4" x14ac:dyDescent="0.25">
      <c r="D19">
        <f>B16</f>
        <v>126.77085318864258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</vt:lpstr>
      <vt:lpstr>q1</vt:lpstr>
      <vt:lpstr>q2</vt:lpstr>
      <vt:lpstr>q3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students</cp:lastModifiedBy>
  <dcterms:created xsi:type="dcterms:W3CDTF">2019-03-26T12:33:02Z</dcterms:created>
  <dcterms:modified xsi:type="dcterms:W3CDTF">2024-07-25T11:31:02Z</dcterms:modified>
</cp:coreProperties>
</file>