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NITIN\Desktop\Nitin\Business Analyst\"/>
    </mc:Choice>
  </mc:AlternateContent>
  <xr:revisionPtr revIDLastSave="0" documentId="13_ncr:1_{DBDD8532-3851-4D8C-93D9-66D1C74A273E}" xr6:coauthVersionLast="47" xr6:coauthVersionMax="47" xr10:uidLastSave="{00000000-0000-0000-0000-000000000000}"/>
  <bookViews>
    <workbookView xWindow="-108" yWindow="-108" windowWidth="23256" windowHeight="12576" firstSheet="1" activeTab="7" xr2:uid="{00000000-000D-0000-FFFF-FFFF00000000}"/>
  </bookViews>
  <sheets>
    <sheet name="Sheet2" sheetId="4" r:id="rId1"/>
    <sheet name="Sheet3" sheetId="5" r:id="rId2"/>
    <sheet name="Sheet4" sheetId="6" r:id="rId3"/>
    <sheet name="Map" sheetId="7" r:id="rId4"/>
    <sheet name="Top 5" sheetId="8" r:id="rId5"/>
    <sheet name="Sheet8" sheetId="10" r:id="rId6"/>
    <sheet name="kpi" sheetId="9" r:id="rId7"/>
    <sheet name="Report" sheetId="11" r:id="rId8"/>
    <sheet name="Data (2)" sheetId="3" r:id="rId9"/>
  </sheets>
  <definedNames>
    <definedName name="_xlchart.v1.0" hidden="1">Sheet3!$F$5:$F$8</definedName>
    <definedName name="_xlchart.v1.1" hidden="1">Sheet3!$G$4</definedName>
    <definedName name="_xlchart.v1.13" hidden="1">Sheet3!$F$5:$F$8</definedName>
    <definedName name="_xlchart.v1.14" hidden="1">Sheet3!$G$4</definedName>
    <definedName name="_xlchart.v1.15" hidden="1">Sheet3!$G$5:$G$8</definedName>
    <definedName name="_xlchart.v1.2" hidden="1">Sheet3!$G$5:$G$8</definedName>
    <definedName name="_xlchart.v5.10" hidden="1">Map!$F$2</definedName>
    <definedName name="_xlchart.v5.11" hidden="1">Map!$F$3</definedName>
    <definedName name="_xlchart.v5.12" hidden="1">Map!$F$4:$F$52</definedName>
    <definedName name="_xlchart.v5.16" hidden="1">Map!$E$3</definedName>
    <definedName name="_xlchart.v5.17" hidden="1">Map!$E$4:$E$52</definedName>
    <definedName name="_xlchart.v5.18" hidden="1">Map!$F$3</definedName>
    <definedName name="_xlchart.v5.19" hidden="1">Map!$F$4:$F$52</definedName>
    <definedName name="_xlchart.v5.3" hidden="1">Map!$E$3</definedName>
    <definedName name="_xlchart.v5.4" hidden="1">Map!$E$4:$E$52</definedName>
    <definedName name="_xlchart.v5.5" hidden="1">Map!$F$2</definedName>
    <definedName name="_xlchart.v5.6" hidden="1">Map!$F$3</definedName>
    <definedName name="_xlchart.v5.7" hidden="1">Map!$F$4:$F$52</definedName>
    <definedName name="_xlchart.v5.8" hidden="1">Map!$E$3</definedName>
    <definedName name="_xlchart.v5.9" hidden="1">Map!$E$4:$E$52</definedName>
    <definedName name="Slicer_Region">#N/A</definedName>
    <definedName name="Slicer_Segment">#N/A</definedName>
    <definedName name="Slicer_Year">#N/A</definedName>
  </definedNames>
  <calcPr calcId="191029"/>
  <pivotCaches>
    <pivotCache cacheId="2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4" i="7"/>
  <c r="L29" i="9"/>
  <c r="B47" i="9"/>
  <c r="I4" i="10"/>
  <c r="M4" i="10"/>
  <c r="L4" i="10"/>
  <c r="K4" i="10"/>
  <c r="J4" i="10"/>
  <c r="B17" i="9"/>
  <c r="G17" i="9"/>
  <c r="J17" i="9"/>
  <c r="F4" i="7"/>
  <c r="F53" i="7"/>
  <c r="F5" i="7"/>
  <c r="F13" i="7"/>
  <c r="F21" i="7"/>
  <c r="F29" i="7"/>
  <c r="F37" i="7"/>
  <c r="F45" i="7"/>
  <c r="F46" i="7"/>
  <c r="F7" i="7"/>
  <c r="F23" i="7"/>
  <c r="F39" i="7"/>
  <c r="F8" i="7"/>
  <c r="F16" i="7"/>
  <c r="F24" i="7"/>
  <c r="F32" i="7"/>
  <c r="F40" i="7"/>
  <c r="F9" i="7"/>
  <c r="F17" i="7"/>
  <c r="F25" i="7"/>
  <c r="F33" i="7"/>
  <c r="F41" i="7"/>
  <c r="F10" i="7"/>
  <c r="F26" i="7"/>
  <c r="F34" i="7"/>
  <c r="F50" i="7"/>
  <c r="F19" i="7"/>
  <c r="F35" i="7"/>
  <c r="F43" i="7"/>
  <c r="F20" i="7"/>
  <c r="F36" i="7"/>
  <c r="F52" i="7"/>
  <c r="F6" i="7"/>
  <c r="F14" i="7"/>
  <c r="F22" i="7"/>
  <c r="F30" i="7"/>
  <c r="F38" i="7"/>
  <c r="F15" i="7"/>
  <c r="F31" i="7"/>
  <c r="F47" i="7"/>
  <c r="F48" i="7"/>
  <c r="F49" i="7"/>
  <c r="F18" i="7"/>
  <c r="F42" i="7"/>
  <c r="F11" i="7"/>
  <c r="F27" i="7"/>
  <c r="F51" i="7"/>
  <c r="F12" i="7"/>
  <c r="F28" i="7"/>
  <c r="F44" i="7"/>
  <c r="G5" i="5"/>
  <c r="G6" i="5"/>
  <c r="G7" i="5"/>
  <c r="G8" i="5"/>
  <c r="F7" i="5"/>
  <c r="F8" i="5"/>
  <c r="F6" i="5"/>
  <c r="F5" i="5"/>
  <c r="C9995" i="3"/>
  <c r="C9994" i="3"/>
  <c r="C9993" i="3"/>
  <c r="C9992" i="3"/>
  <c r="C9991" i="3"/>
  <c r="C9990" i="3"/>
  <c r="C9989" i="3"/>
  <c r="C9988" i="3"/>
  <c r="C9987" i="3"/>
  <c r="C9986" i="3"/>
  <c r="C9985" i="3"/>
  <c r="C9984" i="3"/>
  <c r="C9983" i="3"/>
  <c r="C9982" i="3"/>
  <c r="C9981" i="3"/>
  <c r="C9980" i="3"/>
  <c r="C9979" i="3"/>
  <c r="C9978" i="3"/>
  <c r="C9977" i="3"/>
  <c r="C9976" i="3"/>
  <c r="C9975" i="3"/>
  <c r="C9974" i="3"/>
  <c r="C9973" i="3"/>
  <c r="C9972" i="3"/>
  <c r="C9971" i="3"/>
  <c r="C9970" i="3"/>
  <c r="C9969" i="3"/>
  <c r="C9968" i="3"/>
  <c r="C9967" i="3"/>
  <c r="C9966" i="3"/>
  <c r="C9965" i="3"/>
  <c r="C9964" i="3"/>
  <c r="C9963" i="3"/>
  <c r="C9962" i="3"/>
  <c r="C9961" i="3"/>
  <c r="C9960" i="3"/>
  <c r="C9959" i="3"/>
  <c r="C9958" i="3"/>
  <c r="C9957" i="3"/>
  <c r="C9956" i="3"/>
  <c r="C9955" i="3"/>
  <c r="C9954" i="3"/>
  <c r="C9953" i="3"/>
  <c r="C9952" i="3"/>
  <c r="C9951" i="3"/>
  <c r="C9950" i="3"/>
  <c r="C9949" i="3"/>
  <c r="C9948" i="3"/>
  <c r="C9947" i="3"/>
  <c r="C9946" i="3"/>
  <c r="C9945" i="3"/>
  <c r="C9944" i="3"/>
  <c r="C9943" i="3"/>
  <c r="C9942" i="3"/>
  <c r="C9941" i="3"/>
  <c r="C9940" i="3"/>
  <c r="C9939" i="3"/>
  <c r="C9938" i="3"/>
  <c r="C9937" i="3"/>
  <c r="C9936" i="3"/>
  <c r="C9935" i="3"/>
  <c r="C9934" i="3"/>
  <c r="C9933" i="3"/>
  <c r="C9932" i="3"/>
  <c r="C9931" i="3"/>
  <c r="C9930" i="3"/>
  <c r="C9929" i="3"/>
  <c r="C9928" i="3"/>
  <c r="C9927" i="3"/>
  <c r="C9926" i="3"/>
  <c r="C9925" i="3"/>
  <c r="C9924" i="3"/>
  <c r="C9923" i="3"/>
  <c r="C9922" i="3"/>
  <c r="C9921" i="3"/>
  <c r="C9920" i="3"/>
  <c r="C9919" i="3"/>
  <c r="C9918" i="3"/>
  <c r="C9917" i="3"/>
  <c r="C9916" i="3"/>
  <c r="C9915" i="3"/>
  <c r="C9914" i="3"/>
  <c r="C9913" i="3"/>
  <c r="C9912" i="3"/>
  <c r="C9911" i="3"/>
  <c r="C9910" i="3"/>
  <c r="C9909" i="3"/>
  <c r="C9908" i="3"/>
  <c r="C9907" i="3"/>
  <c r="C9906" i="3"/>
  <c r="C9905" i="3"/>
  <c r="C9904" i="3"/>
  <c r="C9903" i="3"/>
  <c r="C9902" i="3"/>
  <c r="C9901" i="3"/>
  <c r="C9900" i="3"/>
  <c r="C9899" i="3"/>
  <c r="C9898" i="3"/>
  <c r="C9897" i="3"/>
  <c r="C9896" i="3"/>
  <c r="C9895" i="3"/>
  <c r="C9894" i="3"/>
  <c r="C9893" i="3"/>
  <c r="C9892" i="3"/>
  <c r="C9891" i="3"/>
  <c r="C9890" i="3"/>
  <c r="C9889" i="3"/>
  <c r="C9888" i="3"/>
  <c r="C9887" i="3"/>
  <c r="C9886" i="3"/>
  <c r="C9885" i="3"/>
  <c r="C9884" i="3"/>
  <c r="C9883" i="3"/>
  <c r="C9882" i="3"/>
  <c r="C9881" i="3"/>
  <c r="C9880" i="3"/>
  <c r="C9879" i="3"/>
  <c r="C9878" i="3"/>
  <c r="C9877" i="3"/>
  <c r="C9876" i="3"/>
  <c r="C9875" i="3"/>
  <c r="C9874" i="3"/>
  <c r="C9873" i="3"/>
  <c r="C9872" i="3"/>
  <c r="C9871" i="3"/>
  <c r="C9870" i="3"/>
  <c r="C9869" i="3"/>
  <c r="C9868" i="3"/>
  <c r="C9867" i="3"/>
  <c r="C9866" i="3"/>
  <c r="C9865" i="3"/>
  <c r="C9864" i="3"/>
  <c r="C9863" i="3"/>
  <c r="C9862" i="3"/>
  <c r="C9861" i="3"/>
  <c r="C9860" i="3"/>
  <c r="C9859" i="3"/>
  <c r="C9858" i="3"/>
  <c r="C9857" i="3"/>
  <c r="C9856" i="3"/>
  <c r="C9855" i="3"/>
  <c r="C9854" i="3"/>
  <c r="C9853" i="3"/>
  <c r="C9852" i="3"/>
  <c r="C9851" i="3"/>
  <c r="C9850" i="3"/>
  <c r="C9849" i="3"/>
  <c r="C9848" i="3"/>
  <c r="C9847" i="3"/>
  <c r="C9846" i="3"/>
  <c r="C9845" i="3"/>
  <c r="C9844" i="3"/>
  <c r="C9843" i="3"/>
  <c r="C9842" i="3"/>
  <c r="C9841" i="3"/>
  <c r="C9840" i="3"/>
  <c r="C9839" i="3"/>
  <c r="C9838" i="3"/>
  <c r="C9837" i="3"/>
  <c r="C9836" i="3"/>
  <c r="C9835" i="3"/>
  <c r="C9834" i="3"/>
  <c r="C9833" i="3"/>
  <c r="C9832" i="3"/>
  <c r="C9831" i="3"/>
  <c r="C9830" i="3"/>
  <c r="C9829" i="3"/>
  <c r="C9828" i="3"/>
  <c r="C9827" i="3"/>
  <c r="C9826" i="3"/>
  <c r="C9825" i="3"/>
  <c r="C9824" i="3"/>
  <c r="C9823" i="3"/>
  <c r="C9822" i="3"/>
  <c r="C9821" i="3"/>
  <c r="C9820" i="3"/>
  <c r="C9819" i="3"/>
  <c r="C9818" i="3"/>
  <c r="C9817" i="3"/>
  <c r="C9816" i="3"/>
  <c r="C9815" i="3"/>
  <c r="C9814" i="3"/>
  <c r="C9813" i="3"/>
  <c r="C9812" i="3"/>
  <c r="C9811" i="3"/>
  <c r="C9810" i="3"/>
  <c r="C9809" i="3"/>
  <c r="C9808" i="3"/>
  <c r="C9807" i="3"/>
  <c r="C9806" i="3"/>
  <c r="C9805" i="3"/>
  <c r="C9804" i="3"/>
  <c r="C9803" i="3"/>
  <c r="C9802" i="3"/>
  <c r="C9801" i="3"/>
  <c r="C9800" i="3"/>
  <c r="C9799" i="3"/>
  <c r="C9798" i="3"/>
  <c r="C9797" i="3"/>
  <c r="C9796" i="3"/>
  <c r="C9795" i="3"/>
  <c r="C9794" i="3"/>
  <c r="C9793" i="3"/>
  <c r="C9792" i="3"/>
  <c r="C9791" i="3"/>
  <c r="C9790" i="3"/>
  <c r="C9789" i="3"/>
  <c r="C9788" i="3"/>
  <c r="C9787" i="3"/>
  <c r="C9786" i="3"/>
  <c r="C9785" i="3"/>
  <c r="C9784" i="3"/>
  <c r="C9783" i="3"/>
  <c r="C9782" i="3"/>
  <c r="C9781" i="3"/>
  <c r="C9780" i="3"/>
  <c r="C9779" i="3"/>
  <c r="C9778" i="3"/>
  <c r="C9777" i="3"/>
  <c r="C9776" i="3"/>
  <c r="C9775" i="3"/>
  <c r="C9774" i="3"/>
  <c r="C9773" i="3"/>
  <c r="C9772" i="3"/>
  <c r="C9771" i="3"/>
  <c r="C9770" i="3"/>
  <c r="C9769" i="3"/>
  <c r="C9768" i="3"/>
  <c r="C9767" i="3"/>
  <c r="C9766" i="3"/>
  <c r="C9765" i="3"/>
  <c r="C9764" i="3"/>
  <c r="C9763" i="3"/>
  <c r="C9762" i="3"/>
  <c r="C9761" i="3"/>
  <c r="C9760" i="3"/>
  <c r="C9759" i="3"/>
  <c r="C9758" i="3"/>
  <c r="C9757" i="3"/>
  <c r="C9756" i="3"/>
  <c r="C9755" i="3"/>
  <c r="C9754" i="3"/>
  <c r="C9753" i="3"/>
  <c r="C9752" i="3"/>
  <c r="C9751" i="3"/>
  <c r="C9750" i="3"/>
  <c r="C9749" i="3"/>
  <c r="C9748" i="3"/>
  <c r="C9747" i="3"/>
  <c r="C9746" i="3"/>
  <c r="C9745" i="3"/>
  <c r="C9744" i="3"/>
  <c r="C9743" i="3"/>
  <c r="C9742" i="3"/>
  <c r="C9741" i="3"/>
  <c r="C9740" i="3"/>
  <c r="C9739" i="3"/>
  <c r="C9738" i="3"/>
  <c r="C9737" i="3"/>
  <c r="C9736" i="3"/>
  <c r="C9735" i="3"/>
  <c r="C9734" i="3"/>
  <c r="C9733" i="3"/>
  <c r="C9732" i="3"/>
  <c r="C9731" i="3"/>
  <c r="C9730" i="3"/>
  <c r="C9729" i="3"/>
  <c r="C9728" i="3"/>
  <c r="C9727" i="3"/>
  <c r="C9726" i="3"/>
  <c r="C9725" i="3"/>
  <c r="C9724" i="3"/>
  <c r="C9723" i="3"/>
  <c r="C9722" i="3"/>
  <c r="C9721" i="3"/>
  <c r="C9720" i="3"/>
  <c r="C9719" i="3"/>
  <c r="C9718" i="3"/>
  <c r="C9717" i="3"/>
  <c r="C9716" i="3"/>
  <c r="C9715" i="3"/>
  <c r="C9714" i="3"/>
  <c r="C9713" i="3"/>
  <c r="C9712" i="3"/>
  <c r="C9711" i="3"/>
  <c r="C9710" i="3"/>
  <c r="C9709" i="3"/>
  <c r="C9708" i="3"/>
  <c r="C9707" i="3"/>
  <c r="C9706" i="3"/>
  <c r="C9705" i="3"/>
  <c r="C9704" i="3"/>
  <c r="C9703" i="3"/>
  <c r="C9702" i="3"/>
  <c r="C9701" i="3"/>
  <c r="C9700" i="3"/>
  <c r="C9699" i="3"/>
  <c r="C9698" i="3"/>
  <c r="C9697" i="3"/>
  <c r="C9696" i="3"/>
  <c r="C9695" i="3"/>
  <c r="C9694" i="3"/>
  <c r="C9693" i="3"/>
  <c r="C9692" i="3"/>
  <c r="C9691" i="3"/>
  <c r="C9690" i="3"/>
  <c r="C9689" i="3"/>
  <c r="C9688" i="3"/>
  <c r="C9687" i="3"/>
  <c r="C9686" i="3"/>
  <c r="C9685" i="3"/>
  <c r="C9684" i="3"/>
  <c r="C9683" i="3"/>
  <c r="C9682" i="3"/>
  <c r="C9681" i="3"/>
  <c r="C9680" i="3"/>
  <c r="C9679" i="3"/>
  <c r="C9678" i="3"/>
  <c r="C9677" i="3"/>
  <c r="C9676" i="3"/>
  <c r="C9675" i="3"/>
  <c r="C9674" i="3"/>
  <c r="C9673" i="3"/>
  <c r="C9672" i="3"/>
  <c r="C9671" i="3"/>
  <c r="C9670" i="3"/>
  <c r="C9669" i="3"/>
  <c r="C9668" i="3"/>
  <c r="C9667" i="3"/>
  <c r="C9666" i="3"/>
  <c r="C9665" i="3"/>
  <c r="C9664" i="3"/>
  <c r="C9663" i="3"/>
  <c r="C9662" i="3"/>
  <c r="C9661" i="3"/>
  <c r="C9660" i="3"/>
  <c r="C9659" i="3"/>
  <c r="C9658" i="3"/>
  <c r="C9657" i="3"/>
  <c r="C9656" i="3"/>
  <c r="C9655" i="3"/>
  <c r="C9654" i="3"/>
  <c r="C9653" i="3"/>
  <c r="C9652" i="3"/>
  <c r="C9651" i="3"/>
  <c r="C9650" i="3"/>
  <c r="C9649" i="3"/>
  <c r="C9648" i="3"/>
  <c r="C9647" i="3"/>
  <c r="C9646" i="3"/>
  <c r="C9645" i="3"/>
  <c r="C9644" i="3"/>
  <c r="C9643" i="3"/>
  <c r="C9642" i="3"/>
  <c r="C9641" i="3"/>
  <c r="C9640" i="3"/>
  <c r="C9639" i="3"/>
  <c r="C9638" i="3"/>
  <c r="C9637" i="3"/>
  <c r="C9636" i="3"/>
  <c r="C9635" i="3"/>
  <c r="C9634" i="3"/>
  <c r="C9633" i="3"/>
  <c r="C9632" i="3"/>
  <c r="C9631" i="3"/>
  <c r="C9630" i="3"/>
  <c r="C9629" i="3"/>
  <c r="C9628" i="3"/>
  <c r="C9627" i="3"/>
  <c r="C9626" i="3"/>
  <c r="C9625" i="3"/>
  <c r="C9624" i="3"/>
  <c r="C9623" i="3"/>
  <c r="C9622" i="3"/>
  <c r="C9621" i="3"/>
  <c r="C9620" i="3"/>
  <c r="C9619" i="3"/>
  <c r="C9618" i="3"/>
  <c r="C9617" i="3"/>
  <c r="C9616" i="3"/>
  <c r="C9615" i="3"/>
  <c r="C9614" i="3"/>
  <c r="C9613" i="3"/>
  <c r="C9612" i="3"/>
  <c r="C9611" i="3"/>
  <c r="C9610" i="3"/>
  <c r="C9609" i="3"/>
  <c r="C9608" i="3"/>
  <c r="C9607" i="3"/>
  <c r="C9606" i="3"/>
  <c r="C9605" i="3"/>
  <c r="C9604" i="3"/>
  <c r="C9603" i="3"/>
  <c r="C9602" i="3"/>
  <c r="C9601" i="3"/>
  <c r="C9600" i="3"/>
  <c r="C9599" i="3"/>
  <c r="C9598" i="3"/>
  <c r="C9597" i="3"/>
  <c r="C9596" i="3"/>
  <c r="C9595" i="3"/>
  <c r="C9594" i="3"/>
  <c r="C9593" i="3"/>
  <c r="C9592" i="3"/>
  <c r="C9591" i="3"/>
  <c r="C9590" i="3"/>
  <c r="C9589" i="3"/>
  <c r="C9588" i="3"/>
  <c r="C9587" i="3"/>
  <c r="C9586" i="3"/>
  <c r="C9585" i="3"/>
  <c r="C9584" i="3"/>
  <c r="C9583" i="3"/>
  <c r="C9582" i="3"/>
  <c r="C9581" i="3"/>
  <c r="C9580" i="3"/>
  <c r="C9579" i="3"/>
  <c r="C9578" i="3"/>
  <c r="C9577" i="3"/>
  <c r="C9576" i="3"/>
  <c r="C9575" i="3"/>
  <c r="C9574" i="3"/>
  <c r="C9573" i="3"/>
  <c r="C9572" i="3"/>
  <c r="C9571" i="3"/>
  <c r="C9570" i="3"/>
  <c r="C9569" i="3"/>
  <c r="C9568" i="3"/>
  <c r="C9567" i="3"/>
  <c r="C9566" i="3"/>
  <c r="C9565" i="3"/>
  <c r="C9564" i="3"/>
  <c r="C9563" i="3"/>
  <c r="C9562" i="3"/>
  <c r="C9561" i="3"/>
  <c r="C9560" i="3"/>
  <c r="C9559" i="3"/>
  <c r="C9558" i="3"/>
  <c r="C9557" i="3"/>
  <c r="C9556" i="3"/>
  <c r="C9555" i="3"/>
  <c r="C9554" i="3"/>
  <c r="C9553" i="3"/>
  <c r="C9552" i="3"/>
  <c r="C9551" i="3"/>
  <c r="C9550" i="3"/>
  <c r="C9549" i="3"/>
  <c r="C9548" i="3"/>
  <c r="C9547" i="3"/>
  <c r="C9546" i="3"/>
  <c r="C9545" i="3"/>
  <c r="C9544" i="3"/>
  <c r="C9543" i="3"/>
  <c r="C9542" i="3"/>
  <c r="C9541" i="3"/>
  <c r="C9540" i="3"/>
  <c r="C9539" i="3"/>
  <c r="C9538" i="3"/>
  <c r="C9537" i="3"/>
  <c r="C9536" i="3"/>
  <c r="C9535" i="3"/>
  <c r="C9534" i="3"/>
  <c r="C9533" i="3"/>
  <c r="C9532" i="3"/>
  <c r="C9531" i="3"/>
  <c r="C9530" i="3"/>
  <c r="C9529" i="3"/>
  <c r="C9528" i="3"/>
  <c r="C9527" i="3"/>
  <c r="C9526" i="3"/>
  <c r="C9525" i="3"/>
  <c r="C9524" i="3"/>
  <c r="C9523" i="3"/>
  <c r="C9522" i="3"/>
  <c r="C9521" i="3"/>
  <c r="C9520" i="3"/>
  <c r="C9519" i="3"/>
  <c r="C9518" i="3"/>
  <c r="C9517" i="3"/>
  <c r="C9516" i="3"/>
  <c r="C9515" i="3"/>
  <c r="C9514" i="3"/>
  <c r="C9513" i="3"/>
  <c r="C9512" i="3"/>
  <c r="C9511" i="3"/>
  <c r="C9510" i="3"/>
  <c r="C9509" i="3"/>
  <c r="C9508" i="3"/>
  <c r="C9507" i="3"/>
  <c r="C9506" i="3"/>
  <c r="C9505" i="3"/>
  <c r="C9504" i="3"/>
  <c r="C9503" i="3"/>
  <c r="C9502" i="3"/>
  <c r="C9501" i="3"/>
  <c r="C9500" i="3"/>
  <c r="C9499" i="3"/>
  <c r="C9498" i="3"/>
  <c r="C9497" i="3"/>
  <c r="C9496" i="3"/>
  <c r="C9495" i="3"/>
  <c r="C9494" i="3"/>
  <c r="C9493" i="3"/>
  <c r="C9492" i="3"/>
  <c r="C9491" i="3"/>
  <c r="C9490" i="3"/>
  <c r="C9489" i="3"/>
  <c r="C9488" i="3"/>
  <c r="C9487" i="3"/>
  <c r="C9486" i="3"/>
  <c r="C9485" i="3"/>
  <c r="C9484" i="3"/>
  <c r="C9483" i="3"/>
  <c r="C9482" i="3"/>
  <c r="C9481" i="3"/>
  <c r="C9480" i="3"/>
  <c r="C9479" i="3"/>
  <c r="C9478" i="3"/>
  <c r="C9477" i="3"/>
  <c r="C9476" i="3"/>
  <c r="C9475" i="3"/>
  <c r="C9474" i="3"/>
  <c r="C9473" i="3"/>
  <c r="C9472" i="3"/>
  <c r="C9471" i="3"/>
  <c r="C9470" i="3"/>
  <c r="C9469" i="3"/>
  <c r="C9468" i="3"/>
  <c r="C9467" i="3"/>
  <c r="C9466" i="3"/>
  <c r="C9465" i="3"/>
  <c r="C9464" i="3"/>
  <c r="C9463" i="3"/>
  <c r="C9462" i="3"/>
  <c r="C9461" i="3"/>
  <c r="C9460" i="3"/>
  <c r="C9459" i="3"/>
  <c r="C9458" i="3"/>
  <c r="C9457" i="3"/>
  <c r="C9456" i="3"/>
  <c r="C9455" i="3"/>
  <c r="C9454" i="3"/>
  <c r="C9453" i="3"/>
  <c r="C9452" i="3"/>
  <c r="C9451" i="3"/>
  <c r="C9450" i="3"/>
  <c r="C9449" i="3"/>
  <c r="C9448" i="3"/>
  <c r="C9447" i="3"/>
  <c r="C9446" i="3"/>
  <c r="C9445" i="3"/>
  <c r="C9444" i="3"/>
  <c r="C9443" i="3"/>
  <c r="C9442" i="3"/>
  <c r="C9441" i="3"/>
  <c r="C9440" i="3"/>
  <c r="C9439" i="3"/>
  <c r="C9438" i="3"/>
  <c r="C9437" i="3"/>
  <c r="C9436" i="3"/>
  <c r="C9435" i="3"/>
  <c r="C9434" i="3"/>
  <c r="C9433" i="3"/>
  <c r="C9432" i="3"/>
  <c r="C9431" i="3"/>
  <c r="C9430" i="3"/>
  <c r="C9429" i="3"/>
  <c r="C9428" i="3"/>
  <c r="C9427" i="3"/>
  <c r="C9426" i="3"/>
  <c r="C9425" i="3"/>
  <c r="C9424" i="3"/>
  <c r="C9423" i="3"/>
  <c r="C9422" i="3"/>
  <c r="C9421" i="3"/>
  <c r="C9420" i="3"/>
  <c r="C9419" i="3"/>
  <c r="C9418" i="3"/>
  <c r="C9417" i="3"/>
  <c r="C9416" i="3"/>
  <c r="C9415" i="3"/>
  <c r="C9414" i="3"/>
  <c r="C9413" i="3"/>
  <c r="C9412" i="3"/>
  <c r="C9411" i="3"/>
  <c r="C9410" i="3"/>
  <c r="C9409" i="3"/>
  <c r="C9408" i="3"/>
  <c r="C9407" i="3"/>
  <c r="C9406" i="3"/>
  <c r="C9405" i="3"/>
  <c r="C9404" i="3"/>
  <c r="C9403" i="3"/>
  <c r="C9402" i="3"/>
  <c r="C9401" i="3"/>
  <c r="C9400" i="3"/>
  <c r="C9399" i="3"/>
  <c r="C9398" i="3"/>
  <c r="C9397" i="3"/>
  <c r="C9396" i="3"/>
  <c r="C9395" i="3"/>
  <c r="C9394" i="3"/>
  <c r="C9393" i="3"/>
  <c r="C9392" i="3"/>
  <c r="C9391" i="3"/>
  <c r="C9390" i="3"/>
  <c r="C9389" i="3"/>
  <c r="C9388" i="3"/>
  <c r="C9387" i="3"/>
  <c r="C9386" i="3"/>
  <c r="C9385" i="3"/>
  <c r="C9384" i="3"/>
  <c r="C9383" i="3"/>
  <c r="C9382" i="3"/>
  <c r="C9381" i="3"/>
  <c r="C9380" i="3"/>
  <c r="C9379" i="3"/>
  <c r="C9378" i="3"/>
  <c r="C9377" i="3"/>
  <c r="C9376" i="3"/>
  <c r="C9375" i="3"/>
  <c r="C9374" i="3"/>
  <c r="C9373" i="3"/>
  <c r="C9372" i="3"/>
  <c r="C9371" i="3"/>
  <c r="C9370" i="3"/>
  <c r="C9369" i="3"/>
  <c r="C9368" i="3"/>
  <c r="C9367" i="3"/>
  <c r="C9366" i="3"/>
  <c r="C9365" i="3"/>
  <c r="C9364" i="3"/>
  <c r="C9363" i="3"/>
  <c r="C9362" i="3"/>
  <c r="C9361" i="3"/>
  <c r="C9360" i="3"/>
  <c r="C9359" i="3"/>
  <c r="C9358" i="3"/>
  <c r="C9357" i="3"/>
  <c r="C9356" i="3"/>
  <c r="C9355" i="3"/>
  <c r="C9354" i="3"/>
  <c r="C9353" i="3"/>
  <c r="C9352" i="3"/>
  <c r="C9351" i="3"/>
  <c r="C9350" i="3"/>
  <c r="C9349" i="3"/>
  <c r="C9348" i="3"/>
  <c r="C9347" i="3"/>
  <c r="C9346" i="3"/>
  <c r="C9345" i="3"/>
  <c r="C9344" i="3"/>
  <c r="C9343" i="3"/>
  <c r="C9342" i="3"/>
  <c r="C9341" i="3"/>
  <c r="C9340" i="3"/>
  <c r="C9339" i="3"/>
  <c r="C9338" i="3"/>
  <c r="C9337" i="3"/>
  <c r="C9336" i="3"/>
  <c r="C9335" i="3"/>
  <c r="C9334" i="3"/>
  <c r="C9333" i="3"/>
  <c r="C9332" i="3"/>
  <c r="C9331" i="3"/>
  <c r="C9330" i="3"/>
  <c r="C9329" i="3"/>
  <c r="C9328" i="3"/>
  <c r="C9327" i="3"/>
  <c r="C9326" i="3"/>
  <c r="C9325" i="3"/>
  <c r="C9324" i="3"/>
  <c r="C9323" i="3"/>
  <c r="C9322" i="3"/>
  <c r="C9321" i="3"/>
  <c r="C9320" i="3"/>
  <c r="C9319" i="3"/>
  <c r="C9318" i="3"/>
  <c r="C9317" i="3"/>
  <c r="C9316" i="3"/>
  <c r="C9315" i="3"/>
  <c r="C9314" i="3"/>
  <c r="C9313" i="3"/>
  <c r="C9312" i="3"/>
  <c r="C9311" i="3"/>
  <c r="C9310" i="3"/>
  <c r="C9309" i="3"/>
  <c r="C9308" i="3"/>
  <c r="C9307" i="3"/>
  <c r="C9306" i="3"/>
  <c r="C9305" i="3"/>
  <c r="C9304" i="3"/>
  <c r="C9303" i="3"/>
  <c r="C9302" i="3"/>
  <c r="C9301" i="3"/>
  <c r="C9300" i="3"/>
  <c r="C9299" i="3"/>
  <c r="C9298" i="3"/>
  <c r="C9297" i="3"/>
  <c r="C9296" i="3"/>
  <c r="C9295" i="3"/>
  <c r="C9294" i="3"/>
  <c r="C9293" i="3"/>
  <c r="C9292" i="3"/>
  <c r="C9291" i="3"/>
  <c r="C9290" i="3"/>
  <c r="C9289" i="3"/>
  <c r="C9288" i="3"/>
  <c r="C9287" i="3"/>
  <c r="C9286" i="3"/>
  <c r="C9285" i="3"/>
  <c r="C9284" i="3"/>
  <c r="C9283" i="3"/>
  <c r="C9282" i="3"/>
  <c r="C9281" i="3"/>
  <c r="C9280" i="3"/>
  <c r="C9279" i="3"/>
  <c r="C9278" i="3"/>
  <c r="C9277" i="3"/>
  <c r="C9276" i="3"/>
  <c r="C9275" i="3"/>
  <c r="C9274" i="3"/>
  <c r="C9273" i="3"/>
  <c r="C9272" i="3"/>
  <c r="C9271" i="3"/>
  <c r="C9270" i="3"/>
  <c r="C9269" i="3"/>
  <c r="C9268" i="3"/>
  <c r="C9267" i="3"/>
  <c r="C9266" i="3"/>
  <c r="C9265" i="3"/>
  <c r="C9264" i="3"/>
  <c r="C9263" i="3"/>
  <c r="C9262" i="3"/>
  <c r="C9261" i="3"/>
  <c r="C9260" i="3"/>
  <c r="C9259" i="3"/>
  <c r="C9258" i="3"/>
  <c r="C9257" i="3"/>
  <c r="C9256" i="3"/>
  <c r="C9255" i="3"/>
  <c r="C9254" i="3"/>
  <c r="C9253" i="3"/>
  <c r="C9252" i="3"/>
  <c r="C9251" i="3"/>
  <c r="C9250" i="3"/>
  <c r="C9249" i="3"/>
  <c r="C9248" i="3"/>
  <c r="C9247" i="3"/>
  <c r="C9246" i="3"/>
  <c r="C9245" i="3"/>
  <c r="C9244" i="3"/>
  <c r="C9243" i="3"/>
  <c r="C9242" i="3"/>
  <c r="C9241" i="3"/>
  <c r="C9240" i="3"/>
  <c r="C9239" i="3"/>
  <c r="C9238" i="3"/>
  <c r="C9237" i="3"/>
  <c r="C9236" i="3"/>
  <c r="C9235" i="3"/>
  <c r="C9234" i="3"/>
  <c r="C9233" i="3"/>
  <c r="C9232" i="3"/>
  <c r="C9231" i="3"/>
  <c r="C9230" i="3"/>
  <c r="C9229" i="3"/>
  <c r="C9228" i="3"/>
  <c r="C9227" i="3"/>
  <c r="C9226" i="3"/>
  <c r="C9225" i="3"/>
  <c r="C9224" i="3"/>
  <c r="C9223" i="3"/>
  <c r="C9222" i="3"/>
  <c r="C9221" i="3"/>
  <c r="C9220" i="3"/>
  <c r="C9219" i="3"/>
  <c r="C9218" i="3"/>
  <c r="C9217" i="3"/>
  <c r="C9216" i="3"/>
  <c r="C9215" i="3"/>
  <c r="C9214" i="3"/>
  <c r="C9213" i="3"/>
  <c r="C9212" i="3"/>
  <c r="C9211" i="3"/>
  <c r="C9210" i="3"/>
  <c r="C9209" i="3"/>
  <c r="C9208" i="3"/>
  <c r="C9207" i="3"/>
  <c r="C9206" i="3"/>
  <c r="C9205" i="3"/>
  <c r="C9204" i="3"/>
  <c r="C9203" i="3"/>
  <c r="C9202" i="3"/>
  <c r="C9201" i="3"/>
  <c r="C9200" i="3"/>
  <c r="C9199" i="3"/>
  <c r="C9198" i="3"/>
  <c r="C9197" i="3"/>
  <c r="C9196" i="3"/>
  <c r="C9195" i="3"/>
  <c r="C9194" i="3"/>
  <c r="C9193" i="3"/>
  <c r="C9192" i="3"/>
  <c r="C9191" i="3"/>
  <c r="C9190" i="3"/>
  <c r="C9189" i="3"/>
  <c r="C9188" i="3"/>
  <c r="C9187" i="3"/>
  <c r="C9186" i="3"/>
  <c r="C9185" i="3"/>
  <c r="C9184" i="3"/>
  <c r="C9183" i="3"/>
  <c r="C9182" i="3"/>
  <c r="C9181" i="3"/>
  <c r="C9180" i="3"/>
  <c r="C9179" i="3"/>
  <c r="C9178" i="3"/>
  <c r="C9177" i="3"/>
  <c r="C9176" i="3"/>
  <c r="C9175" i="3"/>
  <c r="C9174" i="3"/>
  <c r="C9173" i="3"/>
  <c r="C9172" i="3"/>
  <c r="C9171" i="3"/>
  <c r="C9170" i="3"/>
  <c r="C9169" i="3"/>
  <c r="C9168" i="3"/>
  <c r="C9167" i="3"/>
  <c r="C9166" i="3"/>
  <c r="C9165" i="3"/>
  <c r="C9164" i="3"/>
  <c r="C9163" i="3"/>
  <c r="C9162" i="3"/>
  <c r="C9161" i="3"/>
  <c r="C9160" i="3"/>
  <c r="C9159" i="3"/>
  <c r="C9158" i="3"/>
  <c r="C9157" i="3"/>
  <c r="C9156" i="3"/>
  <c r="C9155" i="3"/>
  <c r="C9154" i="3"/>
  <c r="C9153" i="3"/>
  <c r="C9152" i="3"/>
  <c r="C9151" i="3"/>
  <c r="C9150" i="3"/>
  <c r="C9149" i="3"/>
  <c r="C9148" i="3"/>
  <c r="C9147" i="3"/>
  <c r="C9146" i="3"/>
  <c r="C9145" i="3"/>
  <c r="C9144" i="3"/>
  <c r="C9143" i="3"/>
  <c r="C9142" i="3"/>
  <c r="C9141" i="3"/>
  <c r="C9140" i="3"/>
  <c r="C9139" i="3"/>
  <c r="C9138" i="3"/>
  <c r="C9137" i="3"/>
  <c r="C9136" i="3"/>
  <c r="C9135" i="3"/>
  <c r="C9134" i="3"/>
  <c r="C9133" i="3"/>
  <c r="C9132" i="3"/>
  <c r="C9131" i="3"/>
  <c r="C9130" i="3"/>
  <c r="C9129" i="3"/>
  <c r="C9128" i="3"/>
  <c r="C9127" i="3"/>
  <c r="C9126" i="3"/>
  <c r="C9125" i="3"/>
  <c r="C9124" i="3"/>
  <c r="C9123" i="3"/>
  <c r="C9122" i="3"/>
  <c r="C9121" i="3"/>
  <c r="C9120" i="3"/>
  <c r="C9119" i="3"/>
  <c r="C9118" i="3"/>
  <c r="C9117" i="3"/>
  <c r="C9116" i="3"/>
  <c r="C9115" i="3"/>
  <c r="C9114" i="3"/>
  <c r="C9113" i="3"/>
  <c r="C9112" i="3"/>
  <c r="C9111" i="3"/>
  <c r="C9110" i="3"/>
  <c r="C9109" i="3"/>
  <c r="C9108" i="3"/>
  <c r="C9107" i="3"/>
  <c r="C9106" i="3"/>
  <c r="C9105" i="3"/>
  <c r="C9104" i="3"/>
  <c r="C9103" i="3"/>
  <c r="C9102" i="3"/>
  <c r="C9101" i="3"/>
  <c r="C9100" i="3"/>
  <c r="C9099" i="3"/>
  <c r="C9098" i="3"/>
  <c r="C9097" i="3"/>
  <c r="C9096" i="3"/>
  <c r="C9095" i="3"/>
  <c r="C9094" i="3"/>
  <c r="C9093" i="3"/>
  <c r="C9092" i="3"/>
  <c r="C9091" i="3"/>
  <c r="C9090" i="3"/>
  <c r="C9089" i="3"/>
  <c r="C9088" i="3"/>
  <c r="C9087" i="3"/>
  <c r="C9086" i="3"/>
  <c r="C9085" i="3"/>
  <c r="C9084" i="3"/>
  <c r="C9083" i="3"/>
  <c r="C9082" i="3"/>
  <c r="C9081" i="3"/>
  <c r="C9080" i="3"/>
  <c r="C9079" i="3"/>
  <c r="C9078" i="3"/>
  <c r="C9077" i="3"/>
  <c r="C9076" i="3"/>
  <c r="C9075" i="3"/>
  <c r="C9074" i="3"/>
  <c r="C9073" i="3"/>
  <c r="C9072" i="3"/>
  <c r="C9071" i="3"/>
  <c r="C9070" i="3"/>
  <c r="C9069" i="3"/>
  <c r="C9068" i="3"/>
  <c r="C9067" i="3"/>
  <c r="C9066" i="3"/>
  <c r="C9065" i="3"/>
  <c r="C9064" i="3"/>
  <c r="C9063" i="3"/>
  <c r="C9062" i="3"/>
  <c r="C9061" i="3"/>
  <c r="C9060" i="3"/>
  <c r="C9059" i="3"/>
  <c r="C9058" i="3"/>
  <c r="C9057" i="3"/>
  <c r="C9056" i="3"/>
  <c r="C9055" i="3"/>
  <c r="C9054" i="3"/>
  <c r="C9053" i="3"/>
  <c r="C9052" i="3"/>
  <c r="C9051" i="3"/>
  <c r="C9050" i="3"/>
  <c r="C9049" i="3"/>
  <c r="C9048" i="3"/>
  <c r="C9047" i="3"/>
  <c r="C9046" i="3"/>
  <c r="C9045" i="3"/>
  <c r="C9044" i="3"/>
  <c r="C9043" i="3"/>
  <c r="C9042" i="3"/>
  <c r="C9041" i="3"/>
  <c r="C9040" i="3"/>
  <c r="C9039" i="3"/>
  <c r="C9038" i="3"/>
  <c r="C9037" i="3"/>
  <c r="C9036" i="3"/>
  <c r="C9035" i="3"/>
  <c r="C9034" i="3"/>
  <c r="C9033" i="3"/>
  <c r="C9032" i="3"/>
  <c r="C9031" i="3"/>
  <c r="C9030" i="3"/>
  <c r="C9029" i="3"/>
  <c r="C9028" i="3"/>
  <c r="C9027" i="3"/>
  <c r="C9026" i="3"/>
  <c r="C9025" i="3"/>
  <c r="C9024" i="3"/>
  <c r="C9023" i="3"/>
  <c r="C9022" i="3"/>
  <c r="C9021" i="3"/>
  <c r="C9020" i="3"/>
  <c r="C9019" i="3"/>
  <c r="C9018" i="3"/>
  <c r="C9017" i="3"/>
  <c r="C9016" i="3"/>
  <c r="C9015" i="3"/>
  <c r="C9014" i="3"/>
  <c r="C9013" i="3"/>
  <c r="C9012" i="3"/>
  <c r="C9011" i="3"/>
  <c r="C9010" i="3"/>
  <c r="C9009" i="3"/>
  <c r="C9008" i="3"/>
  <c r="C9007" i="3"/>
  <c r="C9006" i="3"/>
  <c r="C9005" i="3"/>
  <c r="C9004" i="3"/>
  <c r="C9003" i="3"/>
  <c r="C9002" i="3"/>
  <c r="C9001" i="3"/>
  <c r="C9000" i="3"/>
  <c r="C8999" i="3"/>
  <c r="C8998" i="3"/>
  <c r="C8997" i="3"/>
  <c r="C8996" i="3"/>
  <c r="C8995" i="3"/>
  <c r="C8994" i="3"/>
  <c r="C8993" i="3"/>
  <c r="C8992" i="3"/>
  <c r="C8991" i="3"/>
  <c r="C8990" i="3"/>
  <c r="C8989" i="3"/>
  <c r="C8988" i="3"/>
  <c r="C8987" i="3"/>
  <c r="C8986" i="3"/>
  <c r="C8985" i="3"/>
  <c r="C8984" i="3"/>
  <c r="C8983" i="3"/>
  <c r="C8982" i="3"/>
  <c r="C8981" i="3"/>
  <c r="C8980" i="3"/>
  <c r="C8979" i="3"/>
  <c r="C8978" i="3"/>
  <c r="C8977" i="3"/>
  <c r="C8976" i="3"/>
  <c r="C8975" i="3"/>
  <c r="C8974" i="3"/>
  <c r="C8973" i="3"/>
  <c r="C8972" i="3"/>
  <c r="C8971" i="3"/>
  <c r="C8970" i="3"/>
  <c r="C8969" i="3"/>
  <c r="C8968" i="3"/>
  <c r="C8967" i="3"/>
  <c r="C8966" i="3"/>
  <c r="C8965" i="3"/>
  <c r="C8964" i="3"/>
  <c r="C8963" i="3"/>
  <c r="C8962" i="3"/>
  <c r="C8961" i="3"/>
  <c r="C8960" i="3"/>
  <c r="C8959" i="3"/>
  <c r="C8958" i="3"/>
  <c r="C8957" i="3"/>
  <c r="C8956" i="3"/>
  <c r="C8955" i="3"/>
  <c r="C8954" i="3"/>
  <c r="C8953" i="3"/>
  <c r="C8952" i="3"/>
  <c r="C8951" i="3"/>
  <c r="C8950" i="3"/>
  <c r="C8949" i="3"/>
  <c r="C8948" i="3"/>
  <c r="C8947" i="3"/>
  <c r="C8946" i="3"/>
  <c r="C8945" i="3"/>
  <c r="C8944" i="3"/>
  <c r="C8943" i="3"/>
  <c r="C8942" i="3"/>
  <c r="C8941" i="3"/>
  <c r="C8940" i="3"/>
  <c r="C8939" i="3"/>
  <c r="C8938" i="3"/>
  <c r="C8937" i="3"/>
  <c r="C8936" i="3"/>
  <c r="C8935" i="3"/>
  <c r="C8934" i="3"/>
  <c r="C8933" i="3"/>
  <c r="C8932" i="3"/>
  <c r="C8931" i="3"/>
  <c r="C8930" i="3"/>
  <c r="C8929" i="3"/>
  <c r="C8928" i="3"/>
  <c r="C8927" i="3"/>
  <c r="C8926" i="3"/>
  <c r="C8925" i="3"/>
  <c r="C8924" i="3"/>
  <c r="C8923" i="3"/>
  <c r="C8922" i="3"/>
  <c r="C8921" i="3"/>
  <c r="C8920" i="3"/>
  <c r="C8919" i="3"/>
  <c r="C8918" i="3"/>
  <c r="C8917" i="3"/>
  <c r="C8916" i="3"/>
  <c r="C8915" i="3"/>
  <c r="C8914" i="3"/>
  <c r="C8913" i="3"/>
  <c r="C8912" i="3"/>
  <c r="C8911" i="3"/>
  <c r="C8910" i="3"/>
  <c r="C8909" i="3"/>
  <c r="C8908" i="3"/>
  <c r="C8907" i="3"/>
  <c r="C8906" i="3"/>
  <c r="C8905" i="3"/>
  <c r="C8904" i="3"/>
  <c r="C8903" i="3"/>
  <c r="C8902" i="3"/>
  <c r="C8901" i="3"/>
  <c r="C8900" i="3"/>
  <c r="C8899" i="3"/>
  <c r="C8898" i="3"/>
  <c r="C8897" i="3"/>
  <c r="C8896" i="3"/>
  <c r="C8895" i="3"/>
  <c r="C8894" i="3"/>
  <c r="C8893" i="3"/>
  <c r="C8892" i="3"/>
  <c r="C8891" i="3"/>
  <c r="C8890" i="3"/>
  <c r="C8889" i="3"/>
  <c r="C8888" i="3"/>
  <c r="C8887" i="3"/>
  <c r="C8886" i="3"/>
  <c r="C8885" i="3"/>
  <c r="C8884" i="3"/>
  <c r="C8883" i="3"/>
  <c r="C8882" i="3"/>
  <c r="C8881" i="3"/>
  <c r="C8880" i="3"/>
  <c r="C8879" i="3"/>
  <c r="C8878" i="3"/>
  <c r="C8877" i="3"/>
  <c r="C8876" i="3"/>
  <c r="C8875" i="3"/>
  <c r="C8874" i="3"/>
  <c r="C8873" i="3"/>
  <c r="C8872" i="3"/>
  <c r="C8871" i="3"/>
  <c r="C8870" i="3"/>
  <c r="C8869" i="3"/>
  <c r="C8868" i="3"/>
  <c r="C8867" i="3"/>
  <c r="C8866" i="3"/>
  <c r="C8865" i="3"/>
  <c r="C8864" i="3"/>
  <c r="C8863" i="3"/>
  <c r="C8862" i="3"/>
  <c r="C8861" i="3"/>
  <c r="C8860" i="3"/>
  <c r="C8859" i="3"/>
  <c r="C8858" i="3"/>
  <c r="C8857" i="3"/>
  <c r="C8856" i="3"/>
  <c r="C8855" i="3"/>
  <c r="C8854" i="3"/>
  <c r="C8853" i="3"/>
  <c r="C8852" i="3"/>
  <c r="C8851" i="3"/>
  <c r="C8850" i="3"/>
  <c r="C8849" i="3"/>
  <c r="C8848" i="3"/>
  <c r="C8847" i="3"/>
  <c r="C8846" i="3"/>
  <c r="C8845" i="3"/>
  <c r="C8844" i="3"/>
  <c r="C8843" i="3"/>
  <c r="C8842" i="3"/>
  <c r="C8841" i="3"/>
  <c r="C8840" i="3"/>
  <c r="C8839" i="3"/>
  <c r="C8838" i="3"/>
  <c r="C8837" i="3"/>
  <c r="C8836" i="3"/>
  <c r="C8835" i="3"/>
  <c r="C8834" i="3"/>
  <c r="C8833" i="3"/>
  <c r="C8832" i="3"/>
  <c r="C8831" i="3"/>
  <c r="C8830" i="3"/>
  <c r="C8829" i="3"/>
  <c r="C8828" i="3"/>
  <c r="C8827" i="3"/>
  <c r="C8826" i="3"/>
  <c r="C8825" i="3"/>
  <c r="C8824" i="3"/>
  <c r="C8823" i="3"/>
  <c r="C8822" i="3"/>
  <c r="C8821" i="3"/>
  <c r="C8820" i="3"/>
  <c r="C8819" i="3"/>
  <c r="C8818" i="3"/>
  <c r="C8817" i="3"/>
  <c r="C8816" i="3"/>
  <c r="C8815" i="3"/>
  <c r="C8814" i="3"/>
  <c r="C8813" i="3"/>
  <c r="C8812" i="3"/>
  <c r="C8811" i="3"/>
  <c r="C8810" i="3"/>
  <c r="C8809" i="3"/>
  <c r="C8808" i="3"/>
  <c r="C8807" i="3"/>
  <c r="C8806" i="3"/>
  <c r="C8805" i="3"/>
  <c r="C8804" i="3"/>
  <c r="C8803" i="3"/>
  <c r="C8802" i="3"/>
  <c r="C8801" i="3"/>
  <c r="C8800" i="3"/>
  <c r="C8799" i="3"/>
  <c r="C8798" i="3"/>
  <c r="C8797" i="3"/>
  <c r="C8796" i="3"/>
  <c r="C8795" i="3"/>
  <c r="C8794" i="3"/>
  <c r="C8793" i="3"/>
  <c r="C8792" i="3"/>
  <c r="C8791" i="3"/>
  <c r="C8790" i="3"/>
  <c r="C8789" i="3"/>
  <c r="C8788" i="3"/>
  <c r="C8787" i="3"/>
  <c r="C8786" i="3"/>
  <c r="C8785" i="3"/>
  <c r="C8784" i="3"/>
  <c r="C8783" i="3"/>
  <c r="C8782" i="3"/>
  <c r="C8781" i="3"/>
  <c r="C8780" i="3"/>
  <c r="C8779" i="3"/>
  <c r="C8778" i="3"/>
  <c r="C8777" i="3"/>
  <c r="C8776" i="3"/>
  <c r="C8775" i="3"/>
  <c r="C8774" i="3"/>
  <c r="C8773" i="3"/>
  <c r="C8772" i="3"/>
  <c r="C8771" i="3"/>
  <c r="C8770" i="3"/>
  <c r="C8769" i="3"/>
  <c r="C8768" i="3"/>
  <c r="C8767" i="3"/>
  <c r="C8766" i="3"/>
  <c r="C8765" i="3"/>
  <c r="C8764" i="3"/>
  <c r="C8763" i="3"/>
  <c r="C8762" i="3"/>
  <c r="C8761" i="3"/>
  <c r="C8760" i="3"/>
  <c r="C8759" i="3"/>
  <c r="C8758" i="3"/>
  <c r="C8757" i="3"/>
  <c r="C8756" i="3"/>
  <c r="C8755" i="3"/>
  <c r="C8754" i="3"/>
  <c r="C8753" i="3"/>
  <c r="C8752" i="3"/>
  <c r="C8751" i="3"/>
  <c r="C8750" i="3"/>
  <c r="C8749" i="3"/>
  <c r="C8748" i="3"/>
  <c r="C8747" i="3"/>
  <c r="C8746" i="3"/>
  <c r="C8745" i="3"/>
  <c r="C8744" i="3"/>
  <c r="C8743" i="3"/>
  <c r="C8742" i="3"/>
  <c r="C8741" i="3"/>
  <c r="C8740" i="3"/>
  <c r="C8739" i="3"/>
  <c r="C8738" i="3"/>
  <c r="C8737" i="3"/>
  <c r="C8736" i="3"/>
  <c r="C8735" i="3"/>
  <c r="C8734" i="3"/>
  <c r="C8733" i="3"/>
  <c r="C8732" i="3"/>
  <c r="C8731" i="3"/>
  <c r="C8730" i="3"/>
  <c r="C8729" i="3"/>
  <c r="C8728" i="3"/>
  <c r="C8727" i="3"/>
  <c r="C8726" i="3"/>
  <c r="C8725" i="3"/>
  <c r="C8724" i="3"/>
  <c r="C8723" i="3"/>
  <c r="C8722" i="3"/>
  <c r="C8721" i="3"/>
  <c r="C8720" i="3"/>
  <c r="C8719" i="3"/>
  <c r="C8718" i="3"/>
  <c r="C8717" i="3"/>
  <c r="C8716" i="3"/>
  <c r="C8715" i="3"/>
  <c r="C8714" i="3"/>
  <c r="C8713" i="3"/>
  <c r="C8712" i="3"/>
  <c r="C8711" i="3"/>
  <c r="C8710" i="3"/>
  <c r="C8709" i="3"/>
  <c r="C8708" i="3"/>
  <c r="C8707" i="3"/>
  <c r="C8706" i="3"/>
  <c r="C8705" i="3"/>
  <c r="C8704" i="3"/>
  <c r="C8703" i="3"/>
  <c r="C8702" i="3"/>
  <c r="C8701" i="3"/>
  <c r="C8700" i="3"/>
  <c r="C8699" i="3"/>
  <c r="C8698" i="3"/>
  <c r="C8697" i="3"/>
  <c r="C8696" i="3"/>
  <c r="C8695" i="3"/>
  <c r="C8694" i="3"/>
  <c r="C8693" i="3"/>
  <c r="C8692" i="3"/>
  <c r="C8691" i="3"/>
  <c r="C8690" i="3"/>
  <c r="C8689" i="3"/>
  <c r="C8688" i="3"/>
  <c r="C8687" i="3"/>
  <c r="C8686" i="3"/>
  <c r="C8685" i="3"/>
  <c r="C8684" i="3"/>
  <c r="C8683" i="3"/>
  <c r="C8682" i="3"/>
  <c r="C8681" i="3"/>
  <c r="C8680" i="3"/>
  <c r="C8679" i="3"/>
  <c r="C8678" i="3"/>
  <c r="C8677" i="3"/>
  <c r="C8676" i="3"/>
  <c r="C8675" i="3"/>
  <c r="C8674" i="3"/>
  <c r="C8673" i="3"/>
  <c r="C8672" i="3"/>
  <c r="C8671" i="3"/>
  <c r="C8670" i="3"/>
  <c r="C8669" i="3"/>
  <c r="C8668" i="3"/>
  <c r="C8667" i="3"/>
  <c r="C8666" i="3"/>
  <c r="C8665" i="3"/>
  <c r="C8664" i="3"/>
  <c r="C8663" i="3"/>
  <c r="C8662" i="3"/>
  <c r="C8661" i="3"/>
  <c r="C8660" i="3"/>
  <c r="C8659" i="3"/>
  <c r="C8658" i="3"/>
  <c r="C8657" i="3"/>
  <c r="C8656" i="3"/>
  <c r="C8655" i="3"/>
  <c r="C8654" i="3"/>
  <c r="C8653" i="3"/>
  <c r="C8652" i="3"/>
  <c r="C8651" i="3"/>
  <c r="C8650" i="3"/>
  <c r="C8649" i="3"/>
  <c r="C8648" i="3"/>
  <c r="C8647" i="3"/>
  <c r="C8646" i="3"/>
  <c r="C8645" i="3"/>
  <c r="C8644" i="3"/>
  <c r="C8643" i="3"/>
  <c r="C8642" i="3"/>
  <c r="C8641" i="3"/>
  <c r="C8640" i="3"/>
  <c r="C8639" i="3"/>
  <c r="C8638" i="3"/>
  <c r="C8637" i="3"/>
  <c r="C8636" i="3"/>
  <c r="C8635" i="3"/>
  <c r="C8634" i="3"/>
  <c r="C8633" i="3"/>
  <c r="C8632" i="3"/>
  <c r="C8631" i="3"/>
  <c r="C8630" i="3"/>
  <c r="C8629" i="3"/>
  <c r="C8628" i="3"/>
  <c r="C8627" i="3"/>
  <c r="C8626" i="3"/>
  <c r="C8625" i="3"/>
  <c r="C8624" i="3"/>
  <c r="C8623" i="3"/>
  <c r="C8622" i="3"/>
  <c r="C8621" i="3"/>
  <c r="C8620" i="3"/>
  <c r="C8619" i="3"/>
  <c r="C8618" i="3"/>
  <c r="C8617" i="3"/>
  <c r="C8616" i="3"/>
  <c r="C8615" i="3"/>
  <c r="C8614" i="3"/>
  <c r="C8613" i="3"/>
  <c r="C8612" i="3"/>
  <c r="C8611" i="3"/>
  <c r="C8610" i="3"/>
  <c r="C8609" i="3"/>
  <c r="C8608" i="3"/>
  <c r="C8607" i="3"/>
  <c r="C8606" i="3"/>
  <c r="C8605" i="3"/>
  <c r="C8604" i="3"/>
  <c r="C8603" i="3"/>
  <c r="C8602" i="3"/>
  <c r="C8601" i="3"/>
  <c r="C8600" i="3"/>
  <c r="C8599" i="3"/>
  <c r="C8598" i="3"/>
  <c r="C8597" i="3"/>
  <c r="C8596" i="3"/>
  <c r="C8595" i="3"/>
  <c r="C8594" i="3"/>
  <c r="C8593" i="3"/>
  <c r="C8592" i="3"/>
  <c r="C8591" i="3"/>
  <c r="C8590" i="3"/>
  <c r="C8589" i="3"/>
  <c r="C8588" i="3"/>
  <c r="C8587" i="3"/>
  <c r="C8586" i="3"/>
  <c r="C8585" i="3"/>
  <c r="C8584" i="3"/>
  <c r="C8583" i="3"/>
  <c r="C8582" i="3"/>
  <c r="C8581" i="3"/>
  <c r="C8580" i="3"/>
  <c r="C8579" i="3"/>
  <c r="C8578" i="3"/>
  <c r="C8577" i="3"/>
  <c r="C8576" i="3"/>
  <c r="C8575" i="3"/>
  <c r="C8574" i="3"/>
  <c r="C8573" i="3"/>
  <c r="C8572" i="3"/>
  <c r="C8571" i="3"/>
  <c r="C8570" i="3"/>
  <c r="C8569" i="3"/>
  <c r="C8568" i="3"/>
  <c r="C8567" i="3"/>
  <c r="C8566" i="3"/>
  <c r="C8565" i="3"/>
  <c r="C8564" i="3"/>
  <c r="C8563" i="3"/>
  <c r="C8562" i="3"/>
  <c r="C8561" i="3"/>
  <c r="C8560" i="3"/>
  <c r="C8559" i="3"/>
  <c r="C8558" i="3"/>
  <c r="C8557" i="3"/>
  <c r="C8556" i="3"/>
  <c r="C8555" i="3"/>
  <c r="C8554" i="3"/>
  <c r="C8553" i="3"/>
  <c r="C8552" i="3"/>
  <c r="C8551" i="3"/>
  <c r="C8550" i="3"/>
  <c r="C8549" i="3"/>
  <c r="C8548" i="3"/>
  <c r="C8547" i="3"/>
  <c r="C8546" i="3"/>
  <c r="C8545" i="3"/>
  <c r="C8544" i="3"/>
  <c r="C8543" i="3"/>
  <c r="C8542" i="3"/>
  <c r="C8541" i="3"/>
  <c r="C8540" i="3"/>
  <c r="C8539" i="3"/>
  <c r="C8538" i="3"/>
  <c r="C8537" i="3"/>
  <c r="C8536" i="3"/>
  <c r="C8535" i="3"/>
  <c r="C8534" i="3"/>
  <c r="C8533" i="3"/>
  <c r="C8532" i="3"/>
  <c r="C8531" i="3"/>
  <c r="C8530" i="3"/>
  <c r="C8529" i="3"/>
  <c r="C8528" i="3"/>
  <c r="C8527" i="3"/>
  <c r="C8526" i="3"/>
  <c r="C8525" i="3"/>
  <c r="C8524" i="3"/>
  <c r="C8523" i="3"/>
  <c r="C8522" i="3"/>
  <c r="C8521" i="3"/>
  <c r="C8520" i="3"/>
  <c r="C8519" i="3"/>
  <c r="C8518" i="3"/>
  <c r="C8517" i="3"/>
  <c r="C8516" i="3"/>
  <c r="C8515" i="3"/>
  <c r="C8514" i="3"/>
  <c r="C8513" i="3"/>
  <c r="C8512" i="3"/>
  <c r="C8511" i="3"/>
  <c r="C8510" i="3"/>
  <c r="C8509" i="3"/>
  <c r="C8508" i="3"/>
  <c r="C8507" i="3"/>
  <c r="C8506" i="3"/>
  <c r="C8505" i="3"/>
  <c r="C8504" i="3"/>
  <c r="C8503" i="3"/>
  <c r="C8502" i="3"/>
  <c r="C8501" i="3"/>
  <c r="C8500" i="3"/>
  <c r="C8499" i="3"/>
  <c r="C8498" i="3"/>
  <c r="C8497" i="3"/>
  <c r="C8496" i="3"/>
  <c r="C8495" i="3"/>
  <c r="C8494" i="3"/>
  <c r="C8493" i="3"/>
  <c r="C8492" i="3"/>
  <c r="C8491" i="3"/>
  <c r="C8490" i="3"/>
  <c r="C8489" i="3"/>
  <c r="C8488" i="3"/>
  <c r="C8487" i="3"/>
  <c r="C8486" i="3"/>
  <c r="C8485" i="3"/>
  <c r="C8484" i="3"/>
  <c r="C8483" i="3"/>
  <c r="C8482" i="3"/>
  <c r="C8481" i="3"/>
  <c r="C8480" i="3"/>
  <c r="C8479" i="3"/>
  <c r="C8478" i="3"/>
  <c r="C8477" i="3"/>
  <c r="C8476" i="3"/>
  <c r="C8475" i="3"/>
  <c r="C8474" i="3"/>
  <c r="C8473" i="3"/>
  <c r="C8472" i="3"/>
  <c r="C8471" i="3"/>
  <c r="C8470" i="3"/>
  <c r="C8469" i="3"/>
  <c r="C8468" i="3"/>
  <c r="C8467" i="3"/>
  <c r="C8466" i="3"/>
  <c r="C8465" i="3"/>
  <c r="C8464" i="3"/>
  <c r="C8463" i="3"/>
  <c r="C8462" i="3"/>
  <c r="C8461" i="3"/>
  <c r="C8460" i="3"/>
  <c r="C8459" i="3"/>
  <c r="C8458" i="3"/>
  <c r="C8457" i="3"/>
  <c r="C8456" i="3"/>
  <c r="C8455" i="3"/>
  <c r="C8454" i="3"/>
  <c r="C8453" i="3"/>
  <c r="C8452" i="3"/>
  <c r="C8451" i="3"/>
  <c r="C8450" i="3"/>
  <c r="C8449" i="3"/>
  <c r="C8448" i="3"/>
  <c r="C8447" i="3"/>
  <c r="C8446" i="3"/>
  <c r="C8445" i="3"/>
  <c r="C8444" i="3"/>
  <c r="C8443" i="3"/>
  <c r="C8442" i="3"/>
  <c r="C8441" i="3"/>
  <c r="C8440" i="3"/>
  <c r="C8439" i="3"/>
  <c r="C8438" i="3"/>
  <c r="C8437" i="3"/>
  <c r="C8436" i="3"/>
  <c r="C8435" i="3"/>
  <c r="C8434" i="3"/>
  <c r="C8433" i="3"/>
  <c r="C8432" i="3"/>
  <c r="C8431" i="3"/>
  <c r="C8430" i="3"/>
  <c r="C8429" i="3"/>
  <c r="C8428" i="3"/>
  <c r="C8427" i="3"/>
  <c r="C8426" i="3"/>
  <c r="C8425" i="3"/>
  <c r="C8424" i="3"/>
  <c r="C8423" i="3"/>
  <c r="C8422" i="3"/>
  <c r="C8421" i="3"/>
  <c r="C8420" i="3"/>
  <c r="C8419" i="3"/>
  <c r="C8418" i="3"/>
  <c r="C8417" i="3"/>
  <c r="C8416" i="3"/>
  <c r="C8415" i="3"/>
  <c r="C8414" i="3"/>
  <c r="C8413" i="3"/>
  <c r="C8412" i="3"/>
  <c r="C8411" i="3"/>
  <c r="C8410" i="3"/>
  <c r="C8409" i="3"/>
  <c r="C8408" i="3"/>
  <c r="C8407" i="3"/>
  <c r="C8406" i="3"/>
  <c r="C8405" i="3"/>
  <c r="C8404" i="3"/>
  <c r="C8403" i="3"/>
  <c r="C8402" i="3"/>
  <c r="C8401" i="3"/>
  <c r="C8400" i="3"/>
  <c r="C8399" i="3"/>
  <c r="C8398" i="3"/>
  <c r="C8397" i="3"/>
  <c r="C8396" i="3"/>
  <c r="C8395" i="3"/>
  <c r="C8394" i="3"/>
  <c r="C8393" i="3"/>
  <c r="C8392" i="3"/>
  <c r="C8391" i="3"/>
  <c r="C8390" i="3"/>
  <c r="C8389" i="3"/>
  <c r="C8388" i="3"/>
  <c r="C8387" i="3"/>
  <c r="C8386" i="3"/>
  <c r="C8385" i="3"/>
  <c r="C8384" i="3"/>
  <c r="C8383" i="3"/>
  <c r="C8382" i="3"/>
  <c r="C8381" i="3"/>
  <c r="C8380" i="3"/>
  <c r="C8379" i="3"/>
  <c r="C8378" i="3"/>
  <c r="C8377" i="3"/>
  <c r="C8376" i="3"/>
  <c r="C8375" i="3"/>
  <c r="C8374" i="3"/>
  <c r="C8373" i="3"/>
  <c r="C8372" i="3"/>
  <c r="C8371" i="3"/>
  <c r="C8370" i="3"/>
  <c r="C8369" i="3"/>
  <c r="C8368" i="3"/>
  <c r="C8367" i="3"/>
  <c r="C8366" i="3"/>
  <c r="C8365" i="3"/>
  <c r="C8364" i="3"/>
  <c r="C8363" i="3"/>
  <c r="C8362" i="3"/>
  <c r="C8361" i="3"/>
  <c r="C8360" i="3"/>
  <c r="C8359" i="3"/>
  <c r="C8358" i="3"/>
  <c r="C8357" i="3"/>
  <c r="C8356" i="3"/>
  <c r="C8355" i="3"/>
  <c r="C8354" i="3"/>
  <c r="C8353" i="3"/>
  <c r="C8352" i="3"/>
  <c r="C8351" i="3"/>
  <c r="C8350" i="3"/>
  <c r="C8349" i="3"/>
  <c r="C8348" i="3"/>
  <c r="C8347" i="3"/>
  <c r="C8346" i="3"/>
  <c r="C8345" i="3"/>
  <c r="C8344" i="3"/>
  <c r="C8343" i="3"/>
  <c r="C8342" i="3"/>
  <c r="C8341" i="3"/>
  <c r="C8340" i="3"/>
  <c r="C8339" i="3"/>
  <c r="C8338" i="3"/>
  <c r="C8337" i="3"/>
  <c r="C8336" i="3"/>
  <c r="C8335" i="3"/>
  <c r="C8334" i="3"/>
  <c r="C8333" i="3"/>
  <c r="C8332" i="3"/>
  <c r="C8331" i="3"/>
  <c r="C8330" i="3"/>
  <c r="C8329" i="3"/>
  <c r="C8328" i="3"/>
  <c r="C8327" i="3"/>
  <c r="C8326" i="3"/>
  <c r="C8325" i="3"/>
  <c r="C8324" i="3"/>
  <c r="C8323" i="3"/>
  <c r="C8322" i="3"/>
  <c r="C8321" i="3"/>
  <c r="C8320" i="3"/>
  <c r="C8319" i="3"/>
  <c r="C8318" i="3"/>
  <c r="C8317" i="3"/>
  <c r="C8316" i="3"/>
  <c r="C8315" i="3"/>
  <c r="C8314" i="3"/>
  <c r="C8313" i="3"/>
  <c r="C8312" i="3"/>
  <c r="C8311" i="3"/>
  <c r="C8310" i="3"/>
  <c r="C8309" i="3"/>
  <c r="C8308" i="3"/>
  <c r="C8307" i="3"/>
  <c r="C8306" i="3"/>
  <c r="C8305" i="3"/>
  <c r="C8304" i="3"/>
  <c r="C8303" i="3"/>
  <c r="C8302" i="3"/>
  <c r="C8301" i="3"/>
  <c r="C8300" i="3"/>
  <c r="C8299" i="3"/>
  <c r="C8298" i="3"/>
  <c r="C8297" i="3"/>
  <c r="C8296" i="3"/>
  <c r="C8295" i="3"/>
  <c r="C8294" i="3"/>
  <c r="C8293" i="3"/>
  <c r="C8292" i="3"/>
  <c r="C8291" i="3"/>
  <c r="C8290" i="3"/>
  <c r="C8289" i="3"/>
  <c r="C8288" i="3"/>
  <c r="C8287" i="3"/>
  <c r="C8286" i="3"/>
  <c r="C8285" i="3"/>
  <c r="C8284" i="3"/>
  <c r="C8283" i="3"/>
  <c r="C8282" i="3"/>
  <c r="C8281" i="3"/>
  <c r="C8280" i="3"/>
  <c r="C8279" i="3"/>
  <c r="C8278" i="3"/>
  <c r="C8277" i="3"/>
  <c r="C8276" i="3"/>
  <c r="C8275" i="3"/>
  <c r="C8274" i="3"/>
  <c r="C8273" i="3"/>
  <c r="C8272" i="3"/>
  <c r="C8271" i="3"/>
  <c r="C8270" i="3"/>
  <c r="C8269" i="3"/>
  <c r="C8268" i="3"/>
  <c r="C8267" i="3"/>
  <c r="C8266" i="3"/>
  <c r="C8265" i="3"/>
  <c r="C8264" i="3"/>
  <c r="C8263" i="3"/>
  <c r="C8262" i="3"/>
  <c r="C8261" i="3"/>
  <c r="C8260" i="3"/>
  <c r="C8259" i="3"/>
  <c r="C8258" i="3"/>
  <c r="C8257" i="3"/>
  <c r="C8256" i="3"/>
  <c r="C8255" i="3"/>
  <c r="C8254" i="3"/>
  <c r="C8253" i="3"/>
  <c r="C8252" i="3"/>
  <c r="C8251" i="3"/>
  <c r="C8250" i="3"/>
  <c r="C8249" i="3"/>
  <c r="C8248" i="3"/>
  <c r="C8247" i="3"/>
  <c r="C8246" i="3"/>
  <c r="C8245" i="3"/>
  <c r="C8244" i="3"/>
  <c r="C8243" i="3"/>
  <c r="C8242" i="3"/>
  <c r="C8241" i="3"/>
  <c r="C8240" i="3"/>
  <c r="C8239" i="3"/>
  <c r="C8238" i="3"/>
  <c r="C8237" i="3"/>
  <c r="C8236" i="3"/>
  <c r="C8235" i="3"/>
  <c r="C8234" i="3"/>
  <c r="C8233" i="3"/>
  <c r="C8232" i="3"/>
  <c r="C8231" i="3"/>
  <c r="C8230" i="3"/>
  <c r="C8229" i="3"/>
  <c r="C8228" i="3"/>
  <c r="C8227" i="3"/>
  <c r="C8226" i="3"/>
  <c r="C8225" i="3"/>
  <c r="C8224" i="3"/>
  <c r="C8223" i="3"/>
  <c r="C8222" i="3"/>
  <c r="C8221" i="3"/>
  <c r="C8220" i="3"/>
  <c r="C8219" i="3"/>
  <c r="C8218" i="3"/>
  <c r="C8217" i="3"/>
  <c r="C8216" i="3"/>
  <c r="C8215" i="3"/>
  <c r="C8214" i="3"/>
  <c r="C8213" i="3"/>
  <c r="C8212" i="3"/>
  <c r="C8211" i="3"/>
  <c r="C8210" i="3"/>
  <c r="C8209" i="3"/>
  <c r="C8208" i="3"/>
  <c r="C8207" i="3"/>
  <c r="C8206" i="3"/>
  <c r="C8205" i="3"/>
  <c r="C8204" i="3"/>
  <c r="C8203" i="3"/>
  <c r="C8202" i="3"/>
  <c r="C8201" i="3"/>
  <c r="C8200" i="3"/>
  <c r="C8199" i="3"/>
  <c r="C8198" i="3"/>
  <c r="C8197" i="3"/>
  <c r="C8196" i="3"/>
  <c r="C8195" i="3"/>
  <c r="C8194" i="3"/>
  <c r="C8193" i="3"/>
  <c r="C8192" i="3"/>
  <c r="C8191" i="3"/>
  <c r="C8190" i="3"/>
  <c r="C8189" i="3"/>
  <c r="C8188" i="3"/>
  <c r="C8187" i="3"/>
  <c r="C8186" i="3"/>
  <c r="C8185" i="3"/>
  <c r="C8184" i="3"/>
  <c r="C8183" i="3"/>
  <c r="C8182" i="3"/>
  <c r="C8181" i="3"/>
  <c r="C8180" i="3"/>
  <c r="C8179" i="3"/>
  <c r="C8178" i="3"/>
  <c r="C8177" i="3"/>
  <c r="C8176" i="3"/>
  <c r="C8175" i="3"/>
  <c r="C8174" i="3"/>
  <c r="C8173" i="3"/>
  <c r="C8172" i="3"/>
  <c r="C8171" i="3"/>
  <c r="C8170" i="3"/>
  <c r="C8169" i="3"/>
  <c r="C8168" i="3"/>
  <c r="C8167" i="3"/>
  <c r="C8166" i="3"/>
  <c r="C8165" i="3"/>
  <c r="C8164" i="3"/>
  <c r="C8163" i="3"/>
  <c r="C8162" i="3"/>
  <c r="C8161" i="3"/>
  <c r="C8160" i="3"/>
  <c r="C8159" i="3"/>
  <c r="C8158" i="3"/>
  <c r="C8157" i="3"/>
  <c r="C8156" i="3"/>
  <c r="C8155" i="3"/>
  <c r="C8154" i="3"/>
  <c r="C8153" i="3"/>
  <c r="C8152" i="3"/>
  <c r="C8151" i="3"/>
  <c r="C8150" i="3"/>
  <c r="C8149" i="3"/>
  <c r="C8148" i="3"/>
  <c r="C8147" i="3"/>
  <c r="C8146" i="3"/>
  <c r="C8145" i="3"/>
  <c r="C8144" i="3"/>
  <c r="C8143" i="3"/>
  <c r="C8142" i="3"/>
  <c r="C8141" i="3"/>
  <c r="C8140" i="3"/>
  <c r="C8139" i="3"/>
  <c r="C8138" i="3"/>
  <c r="C8137" i="3"/>
  <c r="C8136" i="3"/>
  <c r="C8135" i="3"/>
  <c r="C8134" i="3"/>
  <c r="C8133" i="3"/>
  <c r="C8132" i="3"/>
  <c r="C8131" i="3"/>
  <c r="C8130" i="3"/>
  <c r="C8129" i="3"/>
  <c r="C8128" i="3"/>
  <c r="C8127" i="3"/>
  <c r="C8126" i="3"/>
  <c r="C8125" i="3"/>
  <c r="C8124" i="3"/>
  <c r="C8123" i="3"/>
  <c r="C8122" i="3"/>
  <c r="C8121" i="3"/>
  <c r="C8120" i="3"/>
  <c r="C8119" i="3"/>
  <c r="C8118" i="3"/>
  <c r="C8117" i="3"/>
  <c r="C8116" i="3"/>
  <c r="C8115" i="3"/>
  <c r="C8114" i="3"/>
  <c r="C8113" i="3"/>
  <c r="C8112" i="3"/>
  <c r="C8111" i="3"/>
  <c r="C8110" i="3"/>
  <c r="C8109" i="3"/>
  <c r="C8108" i="3"/>
  <c r="C8107" i="3"/>
  <c r="C8106" i="3"/>
  <c r="C8105" i="3"/>
  <c r="C8104" i="3"/>
  <c r="C8103" i="3"/>
  <c r="C8102" i="3"/>
  <c r="C8101" i="3"/>
  <c r="C8100" i="3"/>
  <c r="C8099" i="3"/>
  <c r="C8098" i="3"/>
  <c r="C8097" i="3"/>
  <c r="C8096" i="3"/>
  <c r="C8095" i="3"/>
  <c r="C8094" i="3"/>
  <c r="C8093" i="3"/>
  <c r="C8092" i="3"/>
  <c r="C8091" i="3"/>
  <c r="C8090" i="3"/>
  <c r="C8089" i="3"/>
  <c r="C8088" i="3"/>
  <c r="C8087" i="3"/>
  <c r="C8086" i="3"/>
  <c r="C8085" i="3"/>
  <c r="C8084" i="3"/>
  <c r="C8083" i="3"/>
  <c r="C8082" i="3"/>
  <c r="C8081" i="3"/>
  <c r="C8080" i="3"/>
  <c r="C8079" i="3"/>
  <c r="C8078" i="3"/>
  <c r="C8077" i="3"/>
  <c r="C8076" i="3"/>
  <c r="C8075" i="3"/>
  <c r="C8074" i="3"/>
  <c r="C8073" i="3"/>
  <c r="C8072" i="3"/>
  <c r="C8071" i="3"/>
  <c r="C8070" i="3"/>
  <c r="C8069" i="3"/>
  <c r="C8068" i="3"/>
  <c r="C8067" i="3"/>
  <c r="C8066" i="3"/>
  <c r="C8065" i="3"/>
  <c r="C8064" i="3"/>
  <c r="C8063" i="3"/>
  <c r="C8062" i="3"/>
  <c r="C8061" i="3"/>
  <c r="C8060" i="3"/>
  <c r="C8059" i="3"/>
  <c r="C8058" i="3"/>
  <c r="C8057" i="3"/>
  <c r="C8056" i="3"/>
  <c r="C8055" i="3"/>
  <c r="C8054" i="3"/>
  <c r="C8053" i="3"/>
  <c r="C8052" i="3"/>
  <c r="C8051" i="3"/>
  <c r="C8050" i="3"/>
  <c r="C8049" i="3"/>
  <c r="C8048" i="3"/>
  <c r="C8047" i="3"/>
  <c r="C8046" i="3"/>
  <c r="C8045" i="3"/>
  <c r="C8044" i="3"/>
  <c r="C8043" i="3"/>
  <c r="C8042" i="3"/>
  <c r="C8041" i="3"/>
  <c r="C8040" i="3"/>
  <c r="C8039" i="3"/>
  <c r="C8038" i="3"/>
  <c r="C8037" i="3"/>
  <c r="C8036" i="3"/>
  <c r="C8035" i="3"/>
  <c r="C8034" i="3"/>
  <c r="C8033" i="3"/>
  <c r="C8032" i="3"/>
  <c r="C8031" i="3"/>
  <c r="C8030" i="3"/>
  <c r="C8029" i="3"/>
  <c r="C8028" i="3"/>
  <c r="C8027" i="3"/>
  <c r="C8026" i="3"/>
  <c r="C8025" i="3"/>
  <c r="C8024" i="3"/>
  <c r="C8023" i="3"/>
  <c r="C8022" i="3"/>
  <c r="C8021" i="3"/>
  <c r="C8020" i="3"/>
  <c r="C8019" i="3"/>
  <c r="C8018" i="3"/>
  <c r="C8017" i="3"/>
  <c r="C8016" i="3"/>
  <c r="C8015" i="3"/>
  <c r="C8014" i="3"/>
  <c r="C8013" i="3"/>
  <c r="C8012" i="3"/>
  <c r="C8011" i="3"/>
  <c r="C8010" i="3"/>
  <c r="C8009" i="3"/>
  <c r="C8008" i="3"/>
  <c r="C8007" i="3"/>
  <c r="C8006" i="3"/>
  <c r="C8005" i="3"/>
  <c r="C8004" i="3"/>
  <c r="C8003" i="3"/>
  <c r="C8002" i="3"/>
  <c r="C8001" i="3"/>
  <c r="C8000" i="3"/>
  <c r="C7999" i="3"/>
  <c r="C7998" i="3"/>
  <c r="C7997" i="3"/>
  <c r="C7996" i="3"/>
  <c r="C7995" i="3"/>
  <c r="C7994" i="3"/>
  <c r="C7993" i="3"/>
  <c r="C7992" i="3"/>
  <c r="C7991" i="3"/>
  <c r="C7990" i="3"/>
  <c r="C7989" i="3"/>
  <c r="C7988" i="3"/>
  <c r="C7987" i="3"/>
  <c r="C7986" i="3"/>
  <c r="C7985" i="3"/>
  <c r="C7984" i="3"/>
  <c r="C7983" i="3"/>
  <c r="C7982" i="3"/>
  <c r="C7981" i="3"/>
  <c r="C7980" i="3"/>
  <c r="C7979" i="3"/>
  <c r="C7978" i="3"/>
  <c r="C7977" i="3"/>
  <c r="C7976" i="3"/>
  <c r="C7975" i="3"/>
  <c r="C7974" i="3"/>
  <c r="C7973" i="3"/>
  <c r="C7972" i="3"/>
  <c r="C7971" i="3"/>
  <c r="C7970" i="3"/>
  <c r="C7969" i="3"/>
  <c r="C7968" i="3"/>
  <c r="C7967" i="3"/>
  <c r="C7966" i="3"/>
  <c r="C7965" i="3"/>
  <c r="C7964" i="3"/>
  <c r="C7963" i="3"/>
  <c r="C7962" i="3"/>
  <c r="C7961" i="3"/>
  <c r="C7960" i="3"/>
  <c r="C7959" i="3"/>
  <c r="C7958" i="3"/>
  <c r="C7957" i="3"/>
  <c r="C7956" i="3"/>
  <c r="C7955" i="3"/>
  <c r="C7954" i="3"/>
  <c r="C7953" i="3"/>
  <c r="C7952" i="3"/>
  <c r="C7951" i="3"/>
  <c r="C7950" i="3"/>
  <c r="C7949" i="3"/>
  <c r="C7948" i="3"/>
  <c r="C7947" i="3"/>
  <c r="C7946" i="3"/>
  <c r="C7945" i="3"/>
  <c r="C7944" i="3"/>
  <c r="C7943" i="3"/>
  <c r="C7942" i="3"/>
  <c r="C7941" i="3"/>
  <c r="C7940" i="3"/>
  <c r="C7939" i="3"/>
  <c r="C7938" i="3"/>
  <c r="C7937" i="3"/>
  <c r="C7936" i="3"/>
  <c r="C7935" i="3"/>
  <c r="C7934" i="3"/>
  <c r="C7933" i="3"/>
  <c r="C7932" i="3"/>
  <c r="C7931" i="3"/>
  <c r="C7930" i="3"/>
  <c r="C7929" i="3"/>
  <c r="C7928" i="3"/>
  <c r="C7927" i="3"/>
  <c r="C7926" i="3"/>
  <c r="C7925" i="3"/>
  <c r="C7924" i="3"/>
  <c r="C7923" i="3"/>
  <c r="C7922" i="3"/>
  <c r="C7921" i="3"/>
  <c r="C7920" i="3"/>
  <c r="C7919" i="3"/>
  <c r="C7918" i="3"/>
  <c r="C7917" i="3"/>
  <c r="C7916" i="3"/>
  <c r="C7915" i="3"/>
  <c r="C7914" i="3"/>
  <c r="C7913" i="3"/>
  <c r="C7912" i="3"/>
  <c r="C7911" i="3"/>
  <c r="C7910" i="3"/>
  <c r="C7909" i="3"/>
  <c r="C7908" i="3"/>
  <c r="C7907" i="3"/>
  <c r="C7906" i="3"/>
  <c r="C7905" i="3"/>
  <c r="C7904" i="3"/>
  <c r="C7903" i="3"/>
  <c r="C7902" i="3"/>
  <c r="C7901" i="3"/>
  <c r="C7900" i="3"/>
  <c r="C7899" i="3"/>
  <c r="C7898" i="3"/>
  <c r="C7897" i="3"/>
  <c r="C7896" i="3"/>
  <c r="C7895" i="3"/>
  <c r="C7894" i="3"/>
  <c r="C7893" i="3"/>
  <c r="C7892" i="3"/>
  <c r="C7891" i="3"/>
  <c r="C7890" i="3"/>
  <c r="C7889" i="3"/>
  <c r="C7888" i="3"/>
  <c r="C7887" i="3"/>
  <c r="C7886" i="3"/>
  <c r="C7885" i="3"/>
  <c r="C7884" i="3"/>
  <c r="C7883" i="3"/>
  <c r="C7882" i="3"/>
  <c r="C7881" i="3"/>
  <c r="C7880" i="3"/>
  <c r="C7879" i="3"/>
  <c r="C7878" i="3"/>
  <c r="C7877" i="3"/>
  <c r="C7876" i="3"/>
  <c r="C7875" i="3"/>
  <c r="C7874" i="3"/>
  <c r="C7873" i="3"/>
  <c r="C7872" i="3"/>
  <c r="C7871" i="3"/>
  <c r="C7870" i="3"/>
  <c r="C7869" i="3"/>
  <c r="C7868" i="3"/>
  <c r="C7867" i="3"/>
  <c r="C7866" i="3"/>
  <c r="C7865" i="3"/>
  <c r="C7864" i="3"/>
  <c r="C7863" i="3"/>
  <c r="C7862" i="3"/>
  <c r="C7861" i="3"/>
  <c r="C7860" i="3"/>
  <c r="C7859" i="3"/>
  <c r="C7858" i="3"/>
  <c r="C7857" i="3"/>
  <c r="C7856" i="3"/>
  <c r="C7855" i="3"/>
  <c r="C7854" i="3"/>
  <c r="C7853" i="3"/>
  <c r="C7852" i="3"/>
  <c r="C7851" i="3"/>
  <c r="C7850" i="3"/>
  <c r="C7849" i="3"/>
  <c r="C7848" i="3"/>
  <c r="C7847" i="3"/>
  <c r="C7846" i="3"/>
  <c r="C7845" i="3"/>
  <c r="C7844" i="3"/>
  <c r="C7843" i="3"/>
  <c r="C7842" i="3"/>
  <c r="C7841" i="3"/>
  <c r="C7840" i="3"/>
  <c r="C7839" i="3"/>
  <c r="C7838" i="3"/>
  <c r="C7837" i="3"/>
  <c r="C7836" i="3"/>
  <c r="C7835" i="3"/>
  <c r="C7834" i="3"/>
  <c r="C7833" i="3"/>
  <c r="C7832" i="3"/>
  <c r="C7831" i="3"/>
  <c r="C7830" i="3"/>
  <c r="C7829" i="3"/>
  <c r="C7828" i="3"/>
  <c r="C7827" i="3"/>
  <c r="C7826" i="3"/>
  <c r="C7825" i="3"/>
  <c r="C7824" i="3"/>
  <c r="C7823" i="3"/>
  <c r="C7822" i="3"/>
  <c r="C7821" i="3"/>
  <c r="C7820" i="3"/>
  <c r="C7819" i="3"/>
  <c r="C7818" i="3"/>
  <c r="C7817" i="3"/>
  <c r="C7816" i="3"/>
  <c r="C7815" i="3"/>
  <c r="C7814" i="3"/>
  <c r="C7813" i="3"/>
  <c r="C7812" i="3"/>
  <c r="C7811" i="3"/>
  <c r="C7810" i="3"/>
  <c r="C7809" i="3"/>
  <c r="C7808" i="3"/>
  <c r="C7807" i="3"/>
  <c r="C7806" i="3"/>
  <c r="C7805" i="3"/>
  <c r="C7804" i="3"/>
  <c r="C7803" i="3"/>
  <c r="C7802" i="3"/>
  <c r="C7801" i="3"/>
  <c r="C7800" i="3"/>
  <c r="C7799" i="3"/>
  <c r="C7798" i="3"/>
  <c r="C7797" i="3"/>
  <c r="C7796" i="3"/>
  <c r="C7795" i="3"/>
  <c r="C7794" i="3"/>
  <c r="C7793" i="3"/>
  <c r="C7792" i="3"/>
  <c r="C7791" i="3"/>
  <c r="C7790" i="3"/>
  <c r="C7789" i="3"/>
  <c r="C7788" i="3"/>
  <c r="C7787" i="3"/>
  <c r="C7786" i="3"/>
  <c r="C7785" i="3"/>
  <c r="C7784" i="3"/>
  <c r="C7783" i="3"/>
  <c r="C7782" i="3"/>
  <c r="C7781" i="3"/>
  <c r="C7780" i="3"/>
  <c r="C7779" i="3"/>
  <c r="C7778" i="3"/>
  <c r="C7777" i="3"/>
  <c r="C7776" i="3"/>
  <c r="C7775" i="3"/>
  <c r="C7774" i="3"/>
  <c r="C7773" i="3"/>
  <c r="C7772" i="3"/>
  <c r="C7771" i="3"/>
  <c r="C7770" i="3"/>
  <c r="C7769" i="3"/>
  <c r="C7768" i="3"/>
  <c r="C7767" i="3"/>
  <c r="C7766" i="3"/>
  <c r="C7765" i="3"/>
  <c r="C7764" i="3"/>
  <c r="C7763" i="3"/>
  <c r="C7762" i="3"/>
  <c r="C7761" i="3"/>
  <c r="C7760" i="3"/>
  <c r="C7759" i="3"/>
  <c r="C7758" i="3"/>
  <c r="C7757" i="3"/>
  <c r="C7756" i="3"/>
  <c r="C7755" i="3"/>
  <c r="C7754" i="3"/>
  <c r="C7753" i="3"/>
  <c r="C7752" i="3"/>
  <c r="C7751" i="3"/>
  <c r="C7750" i="3"/>
  <c r="C7749" i="3"/>
  <c r="C7748" i="3"/>
  <c r="C7747" i="3"/>
  <c r="C7746" i="3"/>
  <c r="C7745" i="3"/>
  <c r="C7744" i="3"/>
  <c r="C7743" i="3"/>
  <c r="C7742" i="3"/>
  <c r="C7741" i="3"/>
  <c r="C7740" i="3"/>
  <c r="C7739" i="3"/>
  <c r="C7738" i="3"/>
  <c r="C7737" i="3"/>
  <c r="C7736" i="3"/>
  <c r="C7735" i="3"/>
  <c r="C7734" i="3"/>
  <c r="C7733" i="3"/>
  <c r="C7732" i="3"/>
  <c r="C7731" i="3"/>
  <c r="C7730" i="3"/>
  <c r="C7729" i="3"/>
  <c r="C7728" i="3"/>
  <c r="C7727" i="3"/>
  <c r="C7726" i="3"/>
  <c r="C7725" i="3"/>
  <c r="C7724" i="3"/>
  <c r="C7723" i="3"/>
  <c r="C7722" i="3"/>
  <c r="C7721" i="3"/>
  <c r="C7720" i="3"/>
  <c r="C7719" i="3"/>
  <c r="C7718" i="3"/>
  <c r="C7717" i="3"/>
  <c r="C7716" i="3"/>
  <c r="C7715" i="3"/>
  <c r="C7714" i="3"/>
  <c r="C7713" i="3"/>
  <c r="C7712" i="3"/>
  <c r="C7711" i="3"/>
  <c r="C7710" i="3"/>
  <c r="C7709" i="3"/>
  <c r="C7708" i="3"/>
  <c r="C7707" i="3"/>
  <c r="C7706" i="3"/>
  <c r="C7705" i="3"/>
  <c r="C7704" i="3"/>
  <c r="C7703" i="3"/>
  <c r="C7702" i="3"/>
  <c r="C7701" i="3"/>
  <c r="C7700" i="3"/>
  <c r="C7699" i="3"/>
  <c r="C7698" i="3"/>
  <c r="C7697" i="3"/>
  <c r="C7696" i="3"/>
  <c r="C7695" i="3"/>
  <c r="C7694" i="3"/>
  <c r="C7693" i="3"/>
  <c r="C7692" i="3"/>
  <c r="C7691" i="3"/>
  <c r="C7690" i="3"/>
  <c r="C7689" i="3"/>
  <c r="C7688" i="3"/>
  <c r="C7687" i="3"/>
  <c r="C7686" i="3"/>
  <c r="C7685" i="3"/>
  <c r="C7684" i="3"/>
  <c r="C7683" i="3"/>
  <c r="C7682" i="3"/>
  <c r="C7681" i="3"/>
  <c r="C7680" i="3"/>
  <c r="C7679" i="3"/>
  <c r="C7678" i="3"/>
  <c r="C7677" i="3"/>
  <c r="C7676" i="3"/>
  <c r="C7675" i="3"/>
  <c r="C7674" i="3"/>
  <c r="C7673" i="3"/>
  <c r="C7672" i="3"/>
  <c r="C7671" i="3"/>
  <c r="C7670" i="3"/>
  <c r="C7669" i="3"/>
  <c r="C7668" i="3"/>
  <c r="C7667" i="3"/>
  <c r="C7666" i="3"/>
  <c r="C7665" i="3"/>
  <c r="C7664" i="3"/>
  <c r="C7663" i="3"/>
  <c r="C7662" i="3"/>
  <c r="C7661" i="3"/>
  <c r="C7660" i="3"/>
  <c r="C7659" i="3"/>
  <c r="C7658" i="3"/>
  <c r="C7657" i="3"/>
  <c r="C7656" i="3"/>
  <c r="C7655" i="3"/>
  <c r="C7654" i="3"/>
  <c r="C7653" i="3"/>
  <c r="C7652" i="3"/>
  <c r="C7651" i="3"/>
  <c r="C7650" i="3"/>
  <c r="C7649" i="3"/>
  <c r="C7648" i="3"/>
  <c r="C7647" i="3"/>
  <c r="C7646" i="3"/>
  <c r="C7645" i="3"/>
  <c r="C7644" i="3"/>
  <c r="C7643" i="3"/>
  <c r="C7642" i="3"/>
  <c r="C7641" i="3"/>
  <c r="C7640" i="3"/>
  <c r="C7639" i="3"/>
  <c r="C7638" i="3"/>
  <c r="C7637" i="3"/>
  <c r="C7636" i="3"/>
  <c r="C7635" i="3"/>
  <c r="C7634" i="3"/>
  <c r="C7633" i="3"/>
  <c r="C7632" i="3"/>
  <c r="C7631" i="3"/>
  <c r="C7630" i="3"/>
  <c r="C7629" i="3"/>
  <c r="C7628" i="3"/>
  <c r="C7627" i="3"/>
  <c r="C7626" i="3"/>
  <c r="C7625" i="3"/>
  <c r="C7624" i="3"/>
  <c r="C7623" i="3"/>
  <c r="C7622" i="3"/>
  <c r="C7621" i="3"/>
  <c r="C7620" i="3"/>
  <c r="C7619" i="3"/>
  <c r="C7618" i="3"/>
  <c r="C7617" i="3"/>
  <c r="C7616" i="3"/>
  <c r="C7615" i="3"/>
  <c r="C7614" i="3"/>
  <c r="C7613" i="3"/>
  <c r="C7612" i="3"/>
  <c r="C7611" i="3"/>
  <c r="C7610" i="3"/>
  <c r="C7609" i="3"/>
  <c r="C7608" i="3"/>
  <c r="C7607" i="3"/>
  <c r="C7606" i="3"/>
  <c r="C7605" i="3"/>
  <c r="C7604" i="3"/>
  <c r="C7603" i="3"/>
  <c r="C7602" i="3"/>
  <c r="C7601" i="3"/>
  <c r="C7600" i="3"/>
  <c r="C7599" i="3"/>
  <c r="C7598" i="3"/>
  <c r="C7597" i="3"/>
  <c r="C7596" i="3"/>
  <c r="C7595" i="3"/>
  <c r="C7594" i="3"/>
  <c r="C7593" i="3"/>
  <c r="C7592" i="3"/>
  <c r="C7591" i="3"/>
  <c r="C7590" i="3"/>
  <c r="C7589" i="3"/>
  <c r="C7588" i="3"/>
  <c r="C7587" i="3"/>
  <c r="C7586" i="3"/>
  <c r="C7585" i="3"/>
  <c r="C7584" i="3"/>
  <c r="C7583" i="3"/>
  <c r="C7582" i="3"/>
  <c r="C7581" i="3"/>
  <c r="C7580" i="3"/>
  <c r="C7579" i="3"/>
  <c r="C7578" i="3"/>
  <c r="C7577" i="3"/>
  <c r="C7576" i="3"/>
  <c r="C7575" i="3"/>
  <c r="C7574" i="3"/>
  <c r="C7573" i="3"/>
  <c r="C7572" i="3"/>
  <c r="C7571" i="3"/>
  <c r="C7570" i="3"/>
  <c r="C7569" i="3"/>
  <c r="C7568" i="3"/>
  <c r="C7567" i="3"/>
  <c r="C7566" i="3"/>
  <c r="C7565" i="3"/>
  <c r="C7564" i="3"/>
  <c r="C7563" i="3"/>
  <c r="C7562" i="3"/>
  <c r="C7561" i="3"/>
  <c r="C7560" i="3"/>
  <c r="C7559" i="3"/>
  <c r="C7558" i="3"/>
  <c r="C7557" i="3"/>
  <c r="C7556" i="3"/>
  <c r="C7555" i="3"/>
  <c r="C7554" i="3"/>
  <c r="C7553" i="3"/>
  <c r="C7552" i="3"/>
  <c r="C7551" i="3"/>
  <c r="C7550" i="3"/>
  <c r="C7549" i="3"/>
  <c r="C7548" i="3"/>
  <c r="C7547" i="3"/>
  <c r="C7546" i="3"/>
  <c r="C7545" i="3"/>
  <c r="C7544" i="3"/>
  <c r="C7543" i="3"/>
  <c r="C7542" i="3"/>
  <c r="C7541" i="3"/>
  <c r="C7540" i="3"/>
  <c r="C7539" i="3"/>
  <c r="C7538" i="3"/>
  <c r="C7537" i="3"/>
  <c r="C7536" i="3"/>
  <c r="C7535" i="3"/>
  <c r="C7534" i="3"/>
  <c r="C7533" i="3"/>
  <c r="C7532" i="3"/>
  <c r="C7531" i="3"/>
  <c r="C7530" i="3"/>
  <c r="C7529" i="3"/>
  <c r="C7528" i="3"/>
  <c r="C7527" i="3"/>
  <c r="C7526" i="3"/>
  <c r="C7525" i="3"/>
  <c r="C7524" i="3"/>
  <c r="C7523" i="3"/>
  <c r="C7522" i="3"/>
  <c r="C7521" i="3"/>
  <c r="C7520" i="3"/>
  <c r="C7519" i="3"/>
  <c r="C7518" i="3"/>
  <c r="C7517" i="3"/>
  <c r="C7516" i="3"/>
  <c r="C7515" i="3"/>
  <c r="C7514" i="3"/>
  <c r="C7513" i="3"/>
  <c r="C7512" i="3"/>
  <c r="C7511" i="3"/>
  <c r="C7510" i="3"/>
  <c r="C7509" i="3"/>
  <c r="C7508" i="3"/>
  <c r="C7507" i="3"/>
  <c r="C7506" i="3"/>
  <c r="C7505" i="3"/>
  <c r="C7504" i="3"/>
  <c r="C7503" i="3"/>
  <c r="C7502" i="3"/>
  <c r="C7501" i="3"/>
  <c r="C7500" i="3"/>
  <c r="C7499" i="3"/>
  <c r="C7498" i="3"/>
  <c r="C7497" i="3"/>
  <c r="C7496" i="3"/>
  <c r="C7495" i="3"/>
  <c r="C7494" i="3"/>
  <c r="C7493" i="3"/>
  <c r="C7492" i="3"/>
  <c r="C7491" i="3"/>
  <c r="C7490" i="3"/>
  <c r="C7489" i="3"/>
  <c r="C7488" i="3"/>
  <c r="C7487" i="3"/>
  <c r="C7486" i="3"/>
  <c r="C7485" i="3"/>
  <c r="C7484" i="3"/>
  <c r="C7483" i="3"/>
  <c r="C7482" i="3"/>
  <c r="C7481" i="3"/>
  <c r="C7480" i="3"/>
  <c r="C7479" i="3"/>
  <c r="C7478" i="3"/>
  <c r="C7477" i="3"/>
  <c r="C7476" i="3"/>
  <c r="C7475" i="3"/>
  <c r="C7474" i="3"/>
  <c r="C7473" i="3"/>
  <c r="C7472" i="3"/>
  <c r="C7471" i="3"/>
  <c r="C7470" i="3"/>
  <c r="C7469" i="3"/>
  <c r="C7468" i="3"/>
  <c r="C7467" i="3"/>
  <c r="C7466" i="3"/>
  <c r="C7465" i="3"/>
  <c r="C7464" i="3"/>
  <c r="C7463" i="3"/>
  <c r="C7462" i="3"/>
  <c r="C7461" i="3"/>
  <c r="C7460" i="3"/>
  <c r="C7459" i="3"/>
  <c r="C7458" i="3"/>
  <c r="C7457" i="3"/>
  <c r="C7456" i="3"/>
  <c r="C7455" i="3"/>
  <c r="C7454" i="3"/>
  <c r="C7453" i="3"/>
  <c r="C7452" i="3"/>
  <c r="C7451" i="3"/>
  <c r="C7450" i="3"/>
  <c r="C7449" i="3"/>
  <c r="C7448" i="3"/>
  <c r="C7447" i="3"/>
  <c r="C7446" i="3"/>
  <c r="C7445" i="3"/>
  <c r="C7444" i="3"/>
  <c r="C7443" i="3"/>
  <c r="C7442" i="3"/>
  <c r="C7441" i="3"/>
  <c r="C7440" i="3"/>
  <c r="C7439" i="3"/>
  <c r="C7438" i="3"/>
  <c r="C7437" i="3"/>
  <c r="C7436" i="3"/>
  <c r="C7435" i="3"/>
  <c r="C7434" i="3"/>
  <c r="C7433" i="3"/>
  <c r="C7432" i="3"/>
  <c r="C7431" i="3"/>
  <c r="C7430" i="3"/>
  <c r="C7429" i="3"/>
  <c r="C7428" i="3"/>
  <c r="C7427" i="3"/>
  <c r="C7426" i="3"/>
  <c r="C7425" i="3"/>
  <c r="C7424" i="3"/>
  <c r="C7423" i="3"/>
  <c r="C7422" i="3"/>
  <c r="C7421" i="3"/>
  <c r="C7420" i="3"/>
  <c r="C7419" i="3"/>
  <c r="C7418" i="3"/>
  <c r="C7417" i="3"/>
  <c r="C7416" i="3"/>
  <c r="C7415" i="3"/>
  <c r="C7414" i="3"/>
  <c r="C7413" i="3"/>
  <c r="C7412" i="3"/>
  <c r="C7411" i="3"/>
  <c r="C7410" i="3"/>
  <c r="C7409" i="3"/>
  <c r="C7408" i="3"/>
  <c r="C7407" i="3"/>
  <c r="C7406" i="3"/>
  <c r="C7405" i="3"/>
  <c r="C7404" i="3"/>
  <c r="C7403" i="3"/>
  <c r="C7402" i="3"/>
  <c r="C7401" i="3"/>
  <c r="C7400" i="3"/>
  <c r="C7399" i="3"/>
  <c r="C7398" i="3"/>
  <c r="C7397" i="3"/>
  <c r="C7396" i="3"/>
  <c r="C7395" i="3"/>
  <c r="C7394" i="3"/>
  <c r="C7393" i="3"/>
  <c r="C7392" i="3"/>
  <c r="C7391" i="3"/>
  <c r="C7390" i="3"/>
  <c r="C7389" i="3"/>
  <c r="C7388" i="3"/>
  <c r="C7387" i="3"/>
  <c r="C7386" i="3"/>
  <c r="C7385" i="3"/>
  <c r="C7384" i="3"/>
  <c r="C7383" i="3"/>
  <c r="C7382" i="3"/>
  <c r="C7381" i="3"/>
  <c r="C7380" i="3"/>
  <c r="C7379" i="3"/>
  <c r="C7378" i="3"/>
  <c r="C7377" i="3"/>
  <c r="C7376" i="3"/>
  <c r="C7375" i="3"/>
  <c r="C7374" i="3"/>
  <c r="C7373" i="3"/>
  <c r="C7372" i="3"/>
  <c r="C7371" i="3"/>
  <c r="C7370" i="3"/>
  <c r="C7369" i="3"/>
  <c r="C7368" i="3"/>
  <c r="C7367" i="3"/>
  <c r="C7366" i="3"/>
  <c r="C7365" i="3"/>
  <c r="C7364" i="3"/>
  <c r="C7363" i="3"/>
  <c r="C7362" i="3"/>
  <c r="C7361" i="3"/>
  <c r="C7360" i="3"/>
  <c r="C7359" i="3"/>
  <c r="C7358" i="3"/>
  <c r="C7357" i="3"/>
  <c r="C7356" i="3"/>
  <c r="C7355" i="3"/>
  <c r="C7354" i="3"/>
  <c r="C7353" i="3"/>
  <c r="C7352" i="3"/>
  <c r="C7351" i="3"/>
  <c r="C7350" i="3"/>
  <c r="C7349" i="3"/>
  <c r="C7348" i="3"/>
  <c r="C7347" i="3"/>
  <c r="C7346" i="3"/>
  <c r="C7345" i="3"/>
  <c r="C7344" i="3"/>
  <c r="C7343" i="3"/>
  <c r="C7342" i="3"/>
  <c r="C7341" i="3"/>
  <c r="C7340" i="3"/>
  <c r="C7339" i="3"/>
  <c r="C7338" i="3"/>
  <c r="C7337" i="3"/>
  <c r="C7336" i="3"/>
  <c r="C7335" i="3"/>
  <c r="C7334" i="3"/>
  <c r="C7333" i="3"/>
  <c r="C7332" i="3"/>
  <c r="C7331" i="3"/>
  <c r="C7330" i="3"/>
  <c r="C7329" i="3"/>
  <c r="C7328" i="3"/>
  <c r="C7327" i="3"/>
  <c r="C7326" i="3"/>
  <c r="C7325" i="3"/>
  <c r="C7324" i="3"/>
  <c r="C7323" i="3"/>
  <c r="C7322" i="3"/>
  <c r="C7321" i="3"/>
  <c r="C7320" i="3"/>
  <c r="C7319" i="3"/>
  <c r="C7318" i="3"/>
  <c r="C7317" i="3"/>
  <c r="C7316" i="3"/>
  <c r="C7315" i="3"/>
  <c r="C7314" i="3"/>
  <c r="C7313" i="3"/>
  <c r="C7312" i="3"/>
  <c r="C7311" i="3"/>
  <c r="C7310" i="3"/>
  <c r="C7309" i="3"/>
  <c r="C7308" i="3"/>
  <c r="C7307" i="3"/>
  <c r="C7306" i="3"/>
  <c r="C7305" i="3"/>
  <c r="C7304" i="3"/>
  <c r="C7303" i="3"/>
  <c r="C7302" i="3"/>
  <c r="C7301" i="3"/>
  <c r="C7300" i="3"/>
  <c r="C7299" i="3"/>
  <c r="C7298" i="3"/>
  <c r="C7297" i="3"/>
  <c r="C7296" i="3"/>
  <c r="C7295" i="3"/>
  <c r="C7294" i="3"/>
  <c r="C7293" i="3"/>
  <c r="C7292" i="3"/>
  <c r="C7291" i="3"/>
  <c r="C7290" i="3"/>
  <c r="C7289" i="3"/>
  <c r="C7288" i="3"/>
  <c r="C7287" i="3"/>
  <c r="C7286" i="3"/>
  <c r="C7285" i="3"/>
  <c r="C7284" i="3"/>
  <c r="C7283" i="3"/>
  <c r="C7282" i="3"/>
  <c r="C7281" i="3"/>
  <c r="C7280" i="3"/>
  <c r="C7279" i="3"/>
  <c r="C7278" i="3"/>
  <c r="C7277" i="3"/>
  <c r="C7276" i="3"/>
  <c r="C7275" i="3"/>
  <c r="C7274" i="3"/>
  <c r="C7273" i="3"/>
  <c r="C7272" i="3"/>
  <c r="C7271" i="3"/>
  <c r="C7270" i="3"/>
  <c r="C7269" i="3"/>
  <c r="C7268" i="3"/>
  <c r="C7267" i="3"/>
  <c r="C7266" i="3"/>
  <c r="C7265" i="3"/>
  <c r="C7264" i="3"/>
  <c r="C7263" i="3"/>
  <c r="C7262" i="3"/>
  <c r="C7261" i="3"/>
  <c r="C7260" i="3"/>
  <c r="C7259" i="3"/>
  <c r="C7258" i="3"/>
  <c r="C7257" i="3"/>
  <c r="C7256" i="3"/>
  <c r="C7255" i="3"/>
  <c r="C7254" i="3"/>
  <c r="C7253" i="3"/>
  <c r="C7252" i="3"/>
  <c r="C7251" i="3"/>
  <c r="C7250" i="3"/>
  <c r="C7249" i="3"/>
  <c r="C7248" i="3"/>
  <c r="C7247" i="3"/>
  <c r="C7246" i="3"/>
  <c r="C7245" i="3"/>
  <c r="C7244" i="3"/>
  <c r="C7243" i="3"/>
  <c r="C7242" i="3"/>
  <c r="C7241" i="3"/>
  <c r="C7240" i="3"/>
  <c r="C7239" i="3"/>
  <c r="C7238" i="3"/>
  <c r="C7237" i="3"/>
  <c r="C7236" i="3"/>
  <c r="C7235" i="3"/>
  <c r="C7234" i="3"/>
  <c r="C7233" i="3"/>
  <c r="C7232" i="3"/>
  <c r="C7231" i="3"/>
  <c r="C7230" i="3"/>
  <c r="C7229" i="3"/>
  <c r="C7228" i="3"/>
  <c r="C7227" i="3"/>
  <c r="C7226" i="3"/>
  <c r="C7225" i="3"/>
  <c r="C7224" i="3"/>
  <c r="C7223" i="3"/>
  <c r="C7222" i="3"/>
  <c r="C7221" i="3"/>
  <c r="C7220" i="3"/>
  <c r="C7219" i="3"/>
  <c r="C7218" i="3"/>
  <c r="C7217" i="3"/>
  <c r="C7216" i="3"/>
  <c r="C7215" i="3"/>
  <c r="C7214" i="3"/>
  <c r="C7213" i="3"/>
  <c r="C7212" i="3"/>
  <c r="C7211" i="3"/>
  <c r="C7210" i="3"/>
  <c r="C7209" i="3"/>
  <c r="C7208" i="3"/>
  <c r="C7207" i="3"/>
  <c r="C7206" i="3"/>
  <c r="C7205" i="3"/>
  <c r="C7204" i="3"/>
  <c r="C7203" i="3"/>
  <c r="C7202" i="3"/>
  <c r="C7201" i="3"/>
  <c r="C7200" i="3"/>
  <c r="C7199" i="3"/>
  <c r="C7198" i="3"/>
  <c r="C7197" i="3"/>
  <c r="C7196" i="3"/>
  <c r="C7195" i="3"/>
  <c r="C7194" i="3"/>
  <c r="C7193" i="3"/>
  <c r="C7192" i="3"/>
  <c r="C7191" i="3"/>
  <c r="C7190" i="3"/>
  <c r="C7189" i="3"/>
  <c r="C7188" i="3"/>
  <c r="C7187" i="3"/>
  <c r="C7186" i="3"/>
  <c r="C7185" i="3"/>
  <c r="C7184" i="3"/>
  <c r="C7183" i="3"/>
  <c r="C7182" i="3"/>
  <c r="C7181" i="3"/>
  <c r="C7180" i="3"/>
  <c r="C7179" i="3"/>
  <c r="C7178" i="3"/>
  <c r="C7177" i="3"/>
  <c r="C7176" i="3"/>
  <c r="C7175" i="3"/>
  <c r="C7174" i="3"/>
  <c r="C7173" i="3"/>
  <c r="C7172" i="3"/>
  <c r="C7171" i="3"/>
  <c r="C7170" i="3"/>
  <c r="C7169" i="3"/>
  <c r="C7168" i="3"/>
  <c r="C7167" i="3"/>
  <c r="C7166" i="3"/>
  <c r="C7165" i="3"/>
  <c r="C7164" i="3"/>
  <c r="C7163" i="3"/>
  <c r="C7162" i="3"/>
  <c r="C7161" i="3"/>
  <c r="C7160" i="3"/>
  <c r="C7159" i="3"/>
  <c r="C7158" i="3"/>
  <c r="C7157" i="3"/>
  <c r="C7156" i="3"/>
  <c r="C7155" i="3"/>
  <c r="C7154" i="3"/>
  <c r="C7153" i="3"/>
  <c r="C7152" i="3"/>
  <c r="C7151" i="3"/>
  <c r="C7150" i="3"/>
  <c r="C7149" i="3"/>
  <c r="C7148" i="3"/>
  <c r="C7147" i="3"/>
  <c r="C7146" i="3"/>
  <c r="C7145" i="3"/>
  <c r="C7144" i="3"/>
  <c r="C7143" i="3"/>
  <c r="C7142" i="3"/>
  <c r="C7141" i="3"/>
  <c r="C7140" i="3"/>
  <c r="C7139" i="3"/>
  <c r="C7138" i="3"/>
  <c r="C7137" i="3"/>
  <c r="C7136" i="3"/>
  <c r="C7135" i="3"/>
  <c r="C7134" i="3"/>
  <c r="C7133" i="3"/>
  <c r="C7132" i="3"/>
  <c r="C7131" i="3"/>
  <c r="C7130" i="3"/>
  <c r="C7129" i="3"/>
  <c r="C7128" i="3"/>
  <c r="C7127" i="3"/>
  <c r="C7126" i="3"/>
  <c r="C7125" i="3"/>
  <c r="C7124" i="3"/>
  <c r="C7123" i="3"/>
  <c r="C7122" i="3"/>
  <c r="C7121" i="3"/>
  <c r="C7120" i="3"/>
  <c r="C7119" i="3"/>
  <c r="C7118" i="3"/>
  <c r="C7117" i="3"/>
  <c r="C7116" i="3"/>
  <c r="C7115" i="3"/>
  <c r="C7114" i="3"/>
  <c r="C7113" i="3"/>
  <c r="C7112" i="3"/>
  <c r="C7111" i="3"/>
  <c r="C7110" i="3"/>
  <c r="C7109" i="3"/>
  <c r="C7108" i="3"/>
  <c r="C7107" i="3"/>
  <c r="C7106" i="3"/>
  <c r="C7105" i="3"/>
  <c r="C7104" i="3"/>
  <c r="C7103" i="3"/>
  <c r="C7102" i="3"/>
  <c r="C7101" i="3"/>
  <c r="C7100" i="3"/>
  <c r="C7099" i="3"/>
  <c r="C7098" i="3"/>
  <c r="C7097" i="3"/>
  <c r="C7096" i="3"/>
  <c r="C7095" i="3"/>
  <c r="C7094" i="3"/>
  <c r="C7093" i="3"/>
  <c r="C7092" i="3"/>
  <c r="C7091" i="3"/>
  <c r="C7090" i="3"/>
  <c r="C7089" i="3"/>
  <c r="C7088" i="3"/>
  <c r="C7087" i="3"/>
  <c r="C7086" i="3"/>
  <c r="C7085" i="3"/>
  <c r="C7084" i="3"/>
  <c r="C7083" i="3"/>
  <c r="C7082" i="3"/>
  <c r="C7081" i="3"/>
  <c r="C7080" i="3"/>
  <c r="C7079" i="3"/>
  <c r="C7078" i="3"/>
  <c r="C7077" i="3"/>
  <c r="C7076" i="3"/>
  <c r="C7075" i="3"/>
  <c r="C7074" i="3"/>
  <c r="C7073" i="3"/>
  <c r="C7072" i="3"/>
  <c r="C7071" i="3"/>
  <c r="C7070" i="3"/>
  <c r="C7069" i="3"/>
  <c r="C7068" i="3"/>
  <c r="C7067" i="3"/>
  <c r="C7066" i="3"/>
  <c r="C7065" i="3"/>
  <c r="C7064" i="3"/>
  <c r="C7063" i="3"/>
  <c r="C7062" i="3"/>
  <c r="C7061" i="3"/>
  <c r="C7060" i="3"/>
  <c r="C7059" i="3"/>
  <c r="C7058" i="3"/>
  <c r="C7057" i="3"/>
  <c r="C7056" i="3"/>
  <c r="C7055" i="3"/>
  <c r="C7054" i="3"/>
  <c r="C7053" i="3"/>
  <c r="C7052" i="3"/>
  <c r="C7051" i="3"/>
  <c r="C7050" i="3"/>
  <c r="C7049" i="3"/>
  <c r="C7048" i="3"/>
  <c r="C7047" i="3"/>
  <c r="C7046" i="3"/>
  <c r="C7045" i="3"/>
  <c r="C7044" i="3"/>
  <c r="C7043" i="3"/>
  <c r="C7042" i="3"/>
  <c r="C7041" i="3"/>
  <c r="C7040" i="3"/>
  <c r="C7039" i="3"/>
  <c r="C7038" i="3"/>
  <c r="C7037" i="3"/>
  <c r="C7036" i="3"/>
  <c r="C7035" i="3"/>
  <c r="C7034" i="3"/>
  <c r="C7033" i="3"/>
  <c r="C7032" i="3"/>
  <c r="C7031" i="3"/>
  <c r="C7030" i="3"/>
  <c r="C7029" i="3"/>
  <c r="C7028" i="3"/>
  <c r="C7027" i="3"/>
  <c r="C7026" i="3"/>
  <c r="C7025" i="3"/>
  <c r="C7024" i="3"/>
  <c r="C7023" i="3"/>
  <c r="C7022" i="3"/>
  <c r="C7021" i="3"/>
  <c r="C7020" i="3"/>
  <c r="C7019" i="3"/>
  <c r="C7018" i="3"/>
  <c r="C7017" i="3"/>
  <c r="C7016" i="3"/>
  <c r="C7015" i="3"/>
  <c r="C7014" i="3"/>
  <c r="C7013" i="3"/>
  <c r="C7012" i="3"/>
  <c r="C7011" i="3"/>
  <c r="C7010" i="3"/>
  <c r="C7009" i="3"/>
  <c r="C7008" i="3"/>
  <c r="C7007" i="3"/>
  <c r="C7006" i="3"/>
  <c r="C7005" i="3"/>
  <c r="C7004" i="3"/>
  <c r="C7003" i="3"/>
  <c r="C7002" i="3"/>
  <c r="C7001" i="3"/>
  <c r="C7000" i="3"/>
  <c r="C6999" i="3"/>
  <c r="C6998" i="3"/>
  <c r="C6997" i="3"/>
  <c r="C6996" i="3"/>
  <c r="C6995" i="3"/>
  <c r="C6994" i="3"/>
  <c r="C6993" i="3"/>
  <c r="C6992" i="3"/>
  <c r="C6991" i="3"/>
  <c r="C6990" i="3"/>
  <c r="C6989" i="3"/>
  <c r="C6988" i="3"/>
  <c r="C6987" i="3"/>
  <c r="C6986" i="3"/>
  <c r="C6985" i="3"/>
  <c r="C6984" i="3"/>
  <c r="C6983" i="3"/>
  <c r="C6982" i="3"/>
  <c r="C6981" i="3"/>
  <c r="C6980" i="3"/>
  <c r="C6979" i="3"/>
  <c r="C6978" i="3"/>
  <c r="C6977" i="3"/>
  <c r="C6976" i="3"/>
  <c r="C6975" i="3"/>
  <c r="C6974" i="3"/>
  <c r="C6973" i="3"/>
  <c r="C6972" i="3"/>
  <c r="C6971" i="3"/>
  <c r="C6970" i="3"/>
  <c r="C6969" i="3"/>
  <c r="C6968" i="3"/>
  <c r="C6967" i="3"/>
  <c r="C6966" i="3"/>
  <c r="C6965" i="3"/>
  <c r="C6964" i="3"/>
  <c r="C6963" i="3"/>
  <c r="C6962" i="3"/>
  <c r="C6961" i="3"/>
  <c r="C6960" i="3"/>
  <c r="C6959" i="3"/>
  <c r="C6958" i="3"/>
  <c r="C6957" i="3"/>
  <c r="C6956" i="3"/>
  <c r="C6955" i="3"/>
  <c r="C6954" i="3"/>
  <c r="C6953" i="3"/>
  <c r="C6952" i="3"/>
  <c r="C6951" i="3"/>
  <c r="C6950" i="3"/>
  <c r="C6949" i="3"/>
  <c r="C6948" i="3"/>
  <c r="C6947" i="3"/>
  <c r="C6946" i="3"/>
  <c r="C6945" i="3"/>
  <c r="C6944" i="3"/>
  <c r="C6943" i="3"/>
  <c r="C6942" i="3"/>
  <c r="C6941" i="3"/>
  <c r="C6940" i="3"/>
  <c r="C6939" i="3"/>
  <c r="C6938" i="3"/>
  <c r="C6937" i="3"/>
  <c r="C6936" i="3"/>
  <c r="C6935" i="3"/>
  <c r="C6934" i="3"/>
  <c r="C6933" i="3"/>
  <c r="C6932" i="3"/>
  <c r="C6931" i="3"/>
  <c r="C6930" i="3"/>
  <c r="C6929" i="3"/>
  <c r="C6928" i="3"/>
  <c r="C6927" i="3"/>
  <c r="C6926" i="3"/>
  <c r="C6925" i="3"/>
  <c r="C6924" i="3"/>
  <c r="C6923" i="3"/>
  <c r="C6922" i="3"/>
  <c r="C6921" i="3"/>
  <c r="C6920" i="3"/>
  <c r="C6919" i="3"/>
  <c r="C6918" i="3"/>
  <c r="C6917" i="3"/>
  <c r="C6916" i="3"/>
  <c r="C6915" i="3"/>
  <c r="C6914" i="3"/>
  <c r="C6913" i="3"/>
  <c r="C6912" i="3"/>
  <c r="C6911" i="3"/>
  <c r="C6910" i="3"/>
  <c r="C6909" i="3"/>
  <c r="C6908" i="3"/>
  <c r="C6907" i="3"/>
  <c r="C6906" i="3"/>
  <c r="C6905" i="3"/>
  <c r="C6904" i="3"/>
  <c r="C6903" i="3"/>
  <c r="C6902" i="3"/>
  <c r="C6901" i="3"/>
  <c r="C6900" i="3"/>
  <c r="C6899" i="3"/>
  <c r="C6898" i="3"/>
  <c r="C6897" i="3"/>
  <c r="C6896" i="3"/>
  <c r="C6895" i="3"/>
  <c r="C6894" i="3"/>
  <c r="C6893" i="3"/>
  <c r="C6892" i="3"/>
  <c r="C6891" i="3"/>
  <c r="C6890" i="3"/>
  <c r="C6889" i="3"/>
  <c r="C6888" i="3"/>
  <c r="C6887" i="3"/>
  <c r="C6886" i="3"/>
  <c r="C6885" i="3"/>
  <c r="C6884" i="3"/>
  <c r="C6883" i="3"/>
  <c r="C6882" i="3"/>
  <c r="C6881" i="3"/>
  <c r="C6880" i="3"/>
  <c r="C6879" i="3"/>
  <c r="C6878" i="3"/>
  <c r="C6877" i="3"/>
  <c r="C6876" i="3"/>
  <c r="C6875" i="3"/>
  <c r="C6874" i="3"/>
  <c r="C6873" i="3"/>
  <c r="C6872" i="3"/>
  <c r="C6871" i="3"/>
  <c r="C6870" i="3"/>
  <c r="C6869" i="3"/>
  <c r="C6868" i="3"/>
  <c r="C6867" i="3"/>
  <c r="C6866" i="3"/>
  <c r="C6865" i="3"/>
  <c r="C6864" i="3"/>
  <c r="C6863" i="3"/>
  <c r="C6862" i="3"/>
  <c r="C6861" i="3"/>
  <c r="C6860" i="3"/>
  <c r="C6859" i="3"/>
  <c r="C6858" i="3"/>
  <c r="C6857" i="3"/>
  <c r="C6856" i="3"/>
  <c r="C6855" i="3"/>
  <c r="C6854" i="3"/>
  <c r="C6853" i="3"/>
  <c r="C6852" i="3"/>
  <c r="C6851" i="3"/>
  <c r="C6850" i="3"/>
  <c r="C6849" i="3"/>
  <c r="C6848" i="3"/>
  <c r="C6847" i="3"/>
  <c r="C6846" i="3"/>
  <c r="C6845" i="3"/>
  <c r="C6844" i="3"/>
  <c r="C6843" i="3"/>
  <c r="C6842" i="3"/>
  <c r="C6841" i="3"/>
  <c r="C6840" i="3"/>
  <c r="C6839" i="3"/>
  <c r="C6838" i="3"/>
  <c r="C6837" i="3"/>
  <c r="C6836" i="3"/>
  <c r="C6835" i="3"/>
  <c r="C6834" i="3"/>
  <c r="C6833" i="3"/>
  <c r="C6832" i="3"/>
  <c r="C6831" i="3"/>
  <c r="C6830" i="3"/>
  <c r="C6829" i="3"/>
  <c r="C6828" i="3"/>
  <c r="C6827" i="3"/>
  <c r="C6826" i="3"/>
  <c r="C6825" i="3"/>
  <c r="C6824" i="3"/>
  <c r="C6823" i="3"/>
  <c r="C6822" i="3"/>
  <c r="C6821" i="3"/>
  <c r="C6820" i="3"/>
  <c r="C6819" i="3"/>
  <c r="C6818" i="3"/>
  <c r="C6817" i="3"/>
  <c r="C6816" i="3"/>
  <c r="C6815" i="3"/>
  <c r="C6814" i="3"/>
  <c r="C6813" i="3"/>
  <c r="C6812" i="3"/>
  <c r="C6811" i="3"/>
  <c r="C6810" i="3"/>
  <c r="C6809" i="3"/>
  <c r="C6808" i="3"/>
  <c r="C6807" i="3"/>
  <c r="C6806" i="3"/>
  <c r="C6805" i="3"/>
  <c r="C6804" i="3"/>
  <c r="C6803" i="3"/>
  <c r="C6802" i="3"/>
  <c r="C6801" i="3"/>
  <c r="C6800" i="3"/>
  <c r="C6799" i="3"/>
  <c r="C6798" i="3"/>
  <c r="C6797" i="3"/>
  <c r="C6796" i="3"/>
  <c r="C6795" i="3"/>
  <c r="C6794" i="3"/>
  <c r="C6793" i="3"/>
  <c r="C6792" i="3"/>
  <c r="C6791" i="3"/>
  <c r="C6790" i="3"/>
  <c r="C6789" i="3"/>
  <c r="C6788" i="3"/>
  <c r="C6787" i="3"/>
  <c r="C6786" i="3"/>
  <c r="C6785" i="3"/>
  <c r="C6784" i="3"/>
  <c r="C6783" i="3"/>
  <c r="C6782" i="3"/>
  <c r="C6781" i="3"/>
  <c r="C6780" i="3"/>
  <c r="C6779" i="3"/>
  <c r="C6778" i="3"/>
  <c r="C6777" i="3"/>
  <c r="C6776" i="3"/>
  <c r="C6775" i="3"/>
  <c r="C6774" i="3"/>
  <c r="C6773" i="3"/>
  <c r="C6772" i="3"/>
  <c r="C6771" i="3"/>
  <c r="C6770" i="3"/>
  <c r="C6769" i="3"/>
  <c r="C6768" i="3"/>
  <c r="C6767" i="3"/>
  <c r="C6766" i="3"/>
  <c r="C6765" i="3"/>
  <c r="C6764" i="3"/>
  <c r="C6763" i="3"/>
  <c r="C6762" i="3"/>
  <c r="C6761" i="3"/>
  <c r="C6760" i="3"/>
  <c r="C6759" i="3"/>
  <c r="C6758" i="3"/>
  <c r="C6757" i="3"/>
  <c r="C6756" i="3"/>
  <c r="C6755" i="3"/>
  <c r="C6754" i="3"/>
  <c r="C6753" i="3"/>
  <c r="C6752" i="3"/>
  <c r="C6751" i="3"/>
  <c r="C6750" i="3"/>
  <c r="C6749" i="3"/>
  <c r="C6748" i="3"/>
  <c r="C6747" i="3"/>
  <c r="C6746" i="3"/>
  <c r="C6745" i="3"/>
  <c r="C6744" i="3"/>
  <c r="C6743" i="3"/>
  <c r="C6742" i="3"/>
  <c r="C6741" i="3"/>
  <c r="C6740" i="3"/>
  <c r="C6739" i="3"/>
  <c r="C6738" i="3"/>
  <c r="C6737" i="3"/>
  <c r="C6736" i="3"/>
  <c r="C6735" i="3"/>
  <c r="C6734" i="3"/>
  <c r="C6733" i="3"/>
  <c r="C6732" i="3"/>
  <c r="C6731" i="3"/>
  <c r="C6730" i="3"/>
  <c r="C6729" i="3"/>
  <c r="C6728" i="3"/>
  <c r="C6727" i="3"/>
  <c r="C6726" i="3"/>
  <c r="C6725" i="3"/>
  <c r="C6724" i="3"/>
  <c r="C6723" i="3"/>
  <c r="C6722" i="3"/>
  <c r="C6721" i="3"/>
  <c r="C6720" i="3"/>
  <c r="C6719" i="3"/>
  <c r="C6718" i="3"/>
  <c r="C6717" i="3"/>
  <c r="C6716" i="3"/>
  <c r="C6715" i="3"/>
  <c r="C6714" i="3"/>
  <c r="C6713" i="3"/>
  <c r="C6712" i="3"/>
  <c r="C6711" i="3"/>
  <c r="C6710" i="3"/>
  <c r="C6709" i="3"/>
  <c r="C6708" i="3"/>
  <c r="C6707" i="3"/>
  <c r="C6706" i="3"/>
  <c r="C6705" i="3"/>
  <c r="C6704" i="3"/>
  <c r="C6703" i="3"/>
  <c r="C6702" i="3"/>
  <c r="C6701" i="3"/>
  <c r="C6700" i="3"/>
  <c r="C6699" i="3"/>
  <c r="C6698" i="3"/>
  <c r="C6697" i="3"/>
  <c r="C6696" i="3"/>
  <c r="C6695" i="3"/>
  <c r="C6694" i="3"/>
  <c r="C6693" i="3"/>
  <c r="C6692" i="3"/>
  <c r="C6691" i="3"/>
  <c r="C6690" i="3"/>
  <c r="C6689" i="3"/>
  <c r="C6688" i="3"/>
  <c r="C6687" i="3"/>
  <c r="C6686" i="3"/>
  <c r="C6685" i="3"/>
  <c r="C6684" i="3"/>
  <c r="C6683" i="3"/>
  <c r="C6682" i="3"/>
  <c r="C6681" i="3"/>
  <c r="C6680" i="3"/>
  <c r="C6679" i="3"/>
  <c r="C6678" i="3"/>
  <c r="C6677" i="3"/>
  <c r="C6676" i="3"/>
  <c r="C6675" i="3"/>
  <c r="C6674" i="3"/>
  <c r="C6673" i="3"/>
  <c r="C6672" i="3"/>
  <c r="C6671" i="3"/>
  <c r="C6670" i="3"/>
  <c r="C6669" i="3"/>
  <c r="C6668" i="3"/>
  <c r="C6667" i="3"/>
  <c r="C6666" i="3"/>
  <c r="C6665" i="3"/>
  <c r="C6664" i="3"/>
  <c r="C6663" i="3"/>
  <c r="C6662" i="3"/>
  <c r="C6661" i="3"/>
  <c r="C6660" i="3"/>
  <c r="C6659" i="3"/>
  <c r="C6658" i="3"/>
  <c r="C6657" i="3"/>
  <c r="C6656" i="3"/>
  <c r="C6655" i="3"/>
  <c r="C6654" i="3"/>
  <c r="C6653" i="3"/>
  <c r="C6652" i="3"/>
  <c r="C6651" i="3"/>
  <c r="C6650" i="3"/>
  <c r="C6649" i="3"/>
  <c r="C6648" i="3"/>
  <c r="C6647" i="3"/>
  <c r="C6646" i="3"/>
  <c r="C6645" i="3"/>
  <c r="C6644" i="3"/>
  <c r="C6643" i="3"/>
  <c r="C6642" i="3"/>
  <c r="C6641" i="3"/>
  <c r="C6640" i="3"/>
  <c r="C6639" i="3"/>
  <c r="C6638" i="3"/>
  <c r="C6637" i="3"/>
  <c r="C6636" i="3"/>
  <c r="C6635" i="3"/>
  <c r="C6634" i="3"/>
  <c r="C6633" i="3"/>
  <c r="C6632" i="3"/>
  <c r="C6631" i="3"/>
  <c r="C6630" i="3"/>
  <c r="C6629" i="3"/>
  <c r="C6628" i="3"/>
  <c r="C6627" i="3"/>
  <c r="C6626" i="3"/>
  <c r="C6625" i="3"/>
  <c r="C6624" i="3"/>
  <c r="C6623" i="3"/>
  <c r="C6622" i="3"/>
  <c r="C6621" i="3"/>
  <c r="C6620" i="3"/>
  <c r="C6619" i="3"/>
  <c r="C6618" i="3"/>
  <c r="C6617" i="3"/>
  <c r="C6616" i="3"/>
  <c r="C6615" i="3"/>
  <c r="C6614" i="3"/>
  <c r="C6613" i="3"/>
  <c r="C6612" i="3"/>
  <c r="C6611" i="3"/>
  <c r="C6610" i="3"/>
  <c r="C6609" i="3"/>
  <c r="C6608" i="3"/>
  <c r="C6607" i="3"/>
  <c r="C6606" i="3"/>
  <c r="C6605" i="3"/>
  <c r="C6604" i="3"/>
  <c r="C6603" i="3"/>
  <c r="C6602" i="3"/>
  <c r="C6601" i="3"/>
  <c r="C6600" i="3"/>
  <c r="C6599" i="3"/>
  <c r="C6598" i="3"/>
  <c r="C6597" i="3"/>
  <c r="C6596" i="3"/>
  <c r="C6595" i="3"/>
  <c r="C6594" i="3"/>
  <c r="C6593" i="3"/>
  <c r="C6592" i="3"/>
  <c r="C6591" i="3"/>
  <c r="C6590" i="3"/>
  <c r="C6589" i="3"/>
  <c r="C6588" i="3"/>
  <c r="C6587" i="3"/>
  <c r="C6586" i="3"/>
  <c r="C6585" i="3"/>
  <c r="C6584" i="3"/>
  <c r="C6583" i="3"/>
  <c r="C6582" i="3"/>
  <c r="C6581" i="3"/>
  <c r="C6580" i="3"/>
  <c r="C6579" i="3"/>
  <c r="C6578" i="3"/>
  <c r="C6577" i="3"/>
  <c r="C6576" i="3"/>
  <c r="C6575" i="3"/>
  <c r="C6574" i="3"/>
  <c r="C6573" i="3"/>
  <c r="C6572" i="3"/>
  <c r="C6571" i="3"/>
  <c r="C6570" i="3"/>
  <c r="C6569" i="3"/>
  <c r="C6568" i="3"/>
  <c r="C6567" i="3"/>
  <c r="C6566" i="3"/>
  <c r="C6565" i="3"/>
  <c r="C6564" i="3"/>
  <c r="C6563" i="3"/>
  <c r="C6562" i="3"/>
  <c r="C6561" i="3"/>
  <c r="C6560" i="3"/>
  <c r="C6559" i="3"/>
  <c r="C6558" i="3"/>
  <c r="C6557" i="3"/>
  <c r="C6556" i="3"/>
  <c r="C6555" i="3"/>
  <c r="C6554" i="3"/>
  <c r="C6553" i="3"/>
  <c r="C6552" i="3"/>
  <c r="C6551" i="3"/>
  <c r="C6550" i="3"/>
  <c r="C6549" i="3"/>
  <c r="C6548" i="3"/>
  <c r="C6547" i="3"/>
  <c r="C6546" i="3"/>
  <c r="C6545" i="3"/>
  <c r="C6544" i="3"/>
  <c r="C6543" i="3"/>
  <c r="C6542" i="3"/>
  <c r="C6541" i="3"/>
  <c r="C6540" i="3"/>
  <c r="C6539" i="3"/>
  <c r="C6538" i="3"/>
  <c r="C6537" i="3"/>
  <c r="C6536" i="3"/>
  <c r="C6535" i="3"/>
  <c r="C6534" i="3"/>
  <c r="C6533" i="3"/>
  <c r="C6532" i="3"/>
  <c r="C6531" i="3"/>
  <c r="C6530" i="3"/>
  <c r="C6529" i="3"/>
  <c r="C6528" i="3"/>
  <c r="C6527" i="3"/>
  <c r="C6526" i="3"/>
  <c r="C6525" i="3"/>
  <c r="C6524" i="3"/>
  <c r="C6523" i="3"/>
  <c r="C6522" i="3"/>
  <c r="C6521" i="3"/>
  <c r="C6520" i="3"/>
  <c r="C6519" i="3"/>
  <c r="C6518" i="3"/>
  <c r="C6517" i="3"/>
  <c r="C6516" i="3"/>
  <c r="C6515" i="3"/>
  <c r="C6514" i="3"/>
  <c r="C6513" i="3"/>
  <c r="C6512" i="3"/>
  <c r="C6511" i="3"/>
  <c r="C6510" i="3"/>
  <c r="C6509" i="3"/>
  <c r="C6508" i="3"/>
  <c r="C6507" i="3"/>
  <c r="C6506" i="3"/>
  <c r="C6505" i="3"/>
  <c r="C6504" i="3"/>
  <c r="C6503" i="3"/>
  <c r="C6502" i="3"/>
  <c r="C6501" i="3"/>
  <c r="C6500" i="3"/>
  <c r="C6499" i="3"/>
  <c r="C6498" i="3"/>
  <c r="C6497" i="3"/>
  <c r="C6496" i="3"/>
  <c r="C6495" i="3"/>
  <c r="C6494" i="3"/>
  <c r="C6493" i="3"/>
  <c r="C6492" i="3"/>
  <c r="C6491" i="3"/>
  <c r="C6490" i="3"/>
  <c r="C6489" i="3"/>
  <c r="C6488" i="3"/>
  <c r="C6487" i="3"/>
  <c r="C6486" i="3"/>
  <c r="C6485" i="3"/>
  <c r="C6484" i="3"/>
  <c r="C6483" i="3"/>
  <c r="C6482" i="3"/>
  <c r="C6481" i="3"/>
  <c r="C6480" i="3"/>
  <c r="C6479" i="3"/>
  <c r="C6478" i="3"/>
  <c r="C6477" i="3"/>
  <c r="C6476" i="3"/>
  <c r="C6475" i="3"/>
  <c r="C6474" i="3"/>
  <c r="C6473" i="3"/>
  <c r="C6472" i="3"/>
  <c r="C6471" i="3"/>
  <c r="C6470" i="3"/>
  <c r="C6469" i="3"/>
  <c r="C6468" i="3"/>
  <c r="C6467" i="3"/>
  <c r="C6466" i="3"/>
  <c r="C6465" i="3"/>
  <c r="C6464" i="3"/>
  <c r="C6463" i="3"/>
  <c r="C6462" i="3"/>
  <c r="C6461" i="3"/>
  <c r="C6460" i="3"/>
  <c r="C6459" i="3"/>
  <c r="C6458" i="3"/>
  <c r="C6457" i="3"/>
  <c r="C6456" i="3"/>
  <c r="C6455" i="3"/>
  <c r="C6454" i="3"/>
  <c r="C6453" i="3"/>
  <c r="C6452" i="3"/>
  <c r="C6451" i="3"/>
  <c r="C6450" i="3"/>
  <c r="C6449" i="3"/>
  <c r="C6448" i="3"/>
  <c r="C6447" i="3"/>
  <c r="C6446" i="3"/>
  <c r="C6445" i="3"/>
  <c r="C6444" i="3"/>
  <c r="C6443" i="3"/>
  <c r="C6442" i="3"/>
  <c r="C6441" i="3"/>
  <c r="C6440" i="3"/>
  <c r="C6439" i="3"/>
  <c r="C6438" i="3"/>
  <c r="C6437" i="3"/>
  <c r="C6436" i="3"/>
  <c r="C6435" i="3"/>
  <c r="C6434" i="3"/>
  <c r="C6433" i="3"/>
  <c r="C6432" i="3"/>
  <c r="C6431" i="3"/>
  <c r="C6430" i="3"/>
  <c r="C6429" i="3"/>
  <c r="C6428" i="3"/>
  <c r="C6427" i="3"/>
  <c r="C6426" i="3"/>
  <c r="C6425" i="3"/>
  <c r="C6424" i="3"/>
  <c r="C6423" i="3"/>
  <c r="C6422" i="3"/>
  <c r="C6421" i="3"/>
  <c r="C6420" i="3"/>
  <c r="C6419" i="3"/>
  <c r="C6418" i="3"/>
  <c r="C6417" i="3"/>
  <c r="C6416" i="3"/>
  <c r="C6415" i="3"/>
  <c r="C6414" i="3"/>
  <c r="C6413" i="3"/>
  <c r="C6412" i="3"/>
  <c r="C6411" i="3"/>
  <c r="C6410" i="3"/>
  <c r="C6409" i="3"/>
  <c r="C6408" i="3"/>
  <c r="C6407" i="3"/>
  <c r="C6406" i="3"/>
  <c r="C6405" i="3"/>
  <c r="C6404" i="3"/>
  <c r="C6403" i="3"/>
  <c r="C6402" i="3"/>
  <c r="C6401" i="3"/>
  <c r="C6400" i="3"/>
  <c r="C6399" i="3"/>
  <c r="C6398" i="3"/>
  <c r="C6397" i="3"/>
  <c r="C6396" i="3"/>
  <c r="C6395" i="3"/>
  <c r="C6394" i="3"/>
  <c r="C6393" i="3"/>
  <c r="C6392" i="3"/>
  <c r="C6391" i="3"/>
  <c r="C6390" i="3"/>
  <c r="C6389" i="3"/>
  <c r="C6388" i="3"/>
  <c r="C6387" i="3"/>
  <c r="C6386" i="3"/>
  <c r="C6385" i="3"/>
  <c r="C6384" i="3"/>
  <c r="C6383" i="3"/>
  <c r="C6382" i="3"/>
  <c r="C6381" i="3"/>
  <c r="C6380" i="3"/>
  <c r="C6379" i="3"/>
  <c r="C6378" i="3"/>
  <c r="C6377" i="3"/>
  <c r="C6376" i="3"/>
  <c r="C6375" i="3"/>
  <c r="C6374" i="3"/>
  <c r="C6373" i="3"/>
  <c r="C6372" i="3"/>
  <c r="C6371" i="3"/>
  <c r="C6370" i="3"/>
  <c r="C6369" i="3"/>
  <c r="C6368" i="3"/>
  <c r="C6367" i="3"/>
  <c r="C6366" i="3"/>
  <c r="C6365" i="3"/>
  <c r="C6364" i="3"/>
  <c r="C6363" i="3"/>
  <c r="C6362" i="3"/>
  <c r="C6361" i="3"/>
  <c r="C6360" i="3"/>
  <c r="C6359" i="3"/>
  <c r="C6358" i="3"/>
  <c r="C6357" i="3"/>
  <c r="C6356" i="3"/>
  <c r="C6355" i="3"/>
  <c r="C6354" i="3"/>
  <c r="C6353" i="3"/>
  <c r="C6352" i="3"/>
  <c r="C6351" i="3"/>
  <c r="C6350" i="3"/>
  <c r="C6349" i="3"/>
  <c r="C6348" i="3"/>
  <c r="C6347" i="3"/>
  <c r="C6346" i="3"/>
  <c r="C6345" i="3"/>
  <c r="C6344" i="3"/>
  <c r="C6343" i="3"/>
  <c r="C6342" i="3"/>
  <c r="C6341" i="3"/>
  <c r="C6340" i="3"/>
  <c r="C6339" i="3"/>
  <c r="C6338" i="3"/>
  <c r="C6337" i="3"/>
  <c r="C6336" i="3"/>
  <c r="C6335" i="3"/>
  <c r="C6334" i="3"/>
  <c r="C6333" i="3"/>
  <c r="C6332" i="3"/>
  <c r="C6331" i="3"/>
  <c r="C6330" i="3"/>
  <c r="C6329" i="3"/>
  <c r="C6328" i="3"/>
  <c r="C6327" i="3"/>
  <c r="C6326" i="3"/>
  <c r="C6325" i="3"/>
  <c r="C6324" i="3"/>
  <c r="C6323" i="3"/>
  <c r="C6322" i="3"/>
  <c r="C6321" i="3"/>
  <c r="C6320" i="3"/>
  <c r="C6319" i="3"/>
  <c r="C6318" i="3"/>
  <c r="C6317" i="3"/>
  <c r="C6316" i="3"/>
  <c r="C6315" i="3"/>
  <c r="C6314" i="3"/>
  <c r="C6313" i="3"/>
  <c r="C6312" i="3"/>
  <c r="C6311" i="3"/>
  <c r="C6310" i="3"/>
  <c r="C6309" i="3"/>
  <c r="C6308" i="3"/>
  <c r="C6307" i="3"/>
  <c r="C6306" i="3"/>
  <c r="C6305" i="3"/>
  <c r="C6304" i="3"/>
  <c r="C6303" i="3"/>
  <c r="C6302" i="3"/>
  <c r="C6301" i="3"/>
  <c r="C6300" i="3"/>
  <c r="C6299" i="3"/>
  <c r="C6298" i="3"/>
  <c r="C6297" i="3"/>
  <c r="C6296" i="3"/>
  <c r="C6295" i="3"/>
  <c r="C6294" i="3"/>
  <c r="C6293" i="3"/>
  <c r="C6292" i="3"/>
  <c r="C6291" i="3"/>
  <c r="C6290" i="3"/>
  <c r="C6289" i="3"/>
  <c r="C6288" i="3"/>
  <c r="C6287" i="3"/>
  <c r="C6286" i="3"/>
  <c r="C6285" i="3"/>
  <c r="C6284" i="3"/>
  <c r="C6283" i="3"/>
  <c r="C6282" i="3"/>
  <c r="C6281" i="3"/>
  <c r="C6280" i="3"/>
  <c r="C6279" i="3"/>
  <c r="C6278" i="3"/>
  <c r="C6277" i="3"/>
  <c r="C6276" i="3"/>
  <c r="C6275" i="3"/>
  <c r="C6274" i="3"/>
  <c r="C6273" i="3"/>
  <c r="C6272" i="3"/>
  <c r="C6271" i="3"/>
  <c r="C6270" i="3"/>
  <c r="C6269" i="3"/>
  <c r="C6268" i="3"/>
  <c r="C6267" i="3"/>
  <c r="C6266" i="3"/>
  <c r="C6265" i="3"/>
  <c r="C6264" i="3"/>
  <c r="C6263" i="3"/>
  <c r="C6262" i="3"/>
  <c r="C6261" i="3"/>
  <c r="C6260" i="3"/>
  <c r="C6259" i="3"/>
  <c r="C6258" i="3"/>
  <c r="C6257" i="3"/>
  <c r="C6256" i="3"/>
  <c r="C6255" i="3"/>
  <c r="C6254" i="3"/>
  <c r="C6253" i="3"/>
  <c r="C6252" i="3"/>
  <c r="C6251" i="3"/>
  <c r="C6250" i="3"/>
  <c r="C6249" i="3"/>
  <c r="C6248" i="3"/>
  <c r="C6247" i="3"/>
  <c r="C6246" i="3"/>
  <c r="C6245" i="3"/>
  <c r="C6244" i="3"/>
  <c r="C6243" i="3"/>
  <c r="C6242" i="3"/>
  <c r="C6241" i="3"/>
  <c r="C6240" i="3"/>
  <c r="C6239" i="3"/>
  <c r="C6238" i="3"/>
  <c r="C6237" i="3"/>
  <c r="C6236" i="3"/>
  <c r="C6235" i="3"/>
  <c r="C6234" i="3"/>
  <c r="C6233" i="3"/>
  <c r="C6232" i="3"/>
  <c r="C6231" i="3"/>
  <c r="C6230" i="3"/>
  <c r="C6229" i="3"/>
  <c r="C6228" i="3"/>
  <c r="C6227" i="3"/>
  <c r="C6226" i="3"/>
  <c r="C6225" i="3"/>
  <c r="C6224" i="3"/>
  <c r="C6223" i="3"/>
  <c r="C6222" i="3"/>
  <c r="C6221" i="3"/>
  <c r="C6220" i="3"/>
  <c r="C6219" i="3"/>
  <c r="C6218" i="3"/>
  <c r="C6217" i="3"/>
  <c r="C6216" i="3"/>
  <c r="C6215" i="3"/>
  <c r="C6214" i="3"/>
  <c r="C6213" i="3"/>
  <c r="C6212" i="3"/>
  <c r="C6211" i="3"/>
  <c r="C6210" i="3"/>
  <c r="C6209" i="3"/>
  <c r="C6208" i="3"/>
  <c r="C6207" i="3"/>
  <c r="C6206" i="3"/>
  <c r="C6205" i="3"/>
  <c r="C6204" i="3"/>
  <c r="C6203" i="3"/>
  <c r="C6202" i="3"/>
  <c r="C6201" i="3"/>
  <c r="C6200" i="3"/>
  <c r="C6199" i="3"/>
  <c r="C6198" i="3"/>
  <c r="C6197" i="3"/>
  <c r="C6196" i="3"/>
  <c r="C6195" i="3"/>
  <c r="C6194" i="3"/>
  <c r="C6193" i="3"/>
  <c r="C6192" i="3"/>
  <c r="C6191" i="3"/>
  <c r="C6190" i="3"/>
  <c r="C6189" i="3"/>
  <c r="C6188" i="3"/>
  <c r="C6187" i="3"/>
  <c r="C6186" i="3"/>
  <c r="C6185" i="3"/>
  <c r="C6184" i="3"/>
  <c r="C6183" i="3"/>
  <c r="C6182" i="3"/>
  <c r="C6181" i="3"/>
  <c r="C6180" i="3"/>
  <c r="C6179" i="3"/>
  <c r="C6178" i="3"/>
  <c r="C6177" i="3"/>
  <c r="C6176" i="3"/>
  <c r="C6175" i="3"/>
  <c r="C6174" i="3"/>
  <c r="C6173" i="3"/>
  <c r="C6172" i="3"/>
  <c r="C6171" i="3"/>
  <c r="C6170" i="3"/>
  <c r="C6169" i="3"/>
  <c r="C6168" i="3"/>
  <c r="C6167" i="3"/>
  <c r="C6166" i="3"/>
  <c r="C6165" i="3"/>
  <c r="C6164" i="3"/>
  <c r="C6163" i="3"/>
  <c r="C6162" i="3"/>
  <c r="C6161" i="3"/>
  <c r="C6160" i="3"/>
  <c r="C6159" i="3"/>
  <c r="C6158" i="3"/>
  <c r="C6157" i="3"/>
  <c r="C6156" i="3"/>
  <c r="C6155" i="3"/>
  <c r="C6154" i="3"/>
  <c r="C6153" i="3"/>
  <c r="C6152" i="3"/>
  <c r="C6151" i="3"/>
  <c r="C6150" i="3"/>
  <c r="C6149" i="3"/>
  <c r="C6148" i="3"/>
  <c r="C6147" i="3"/>
  <c r="C6146" i="3"/>
  <c r="C6145" i="3"/>
  <c r="C6144" i="3"/>
  <c r="C6143" i="3"/>
  <c r="C6142" i="3"/>
  <c r="C6141" i="3"/>
  <c r="C6140" i="3"/>
  <c r="C6139" i="3"/>
  <c r="C6138" i="3"/>
  <c r="C6137" i="3"/>
  <c r="C6136" i="3"/>
  <c r="C6135" i="3"/>
  <c r="C6134" i="3"/>
  <c r="C6133" i="3"/>
  <c r="C6132" i="3"/>
  <c r="C6131" i="3"/>
  <c r="C6130" i="3"/>
  <c r="C6129" i="3"/>
  <c r="C6128" i="3"/>
  <c r="C6127" i="3"/>
  <c r="C6126" i="3"/>
  <c r="C6125" i="3"/>
  <c r="C6124" i="3"/>
  <c r="C6123" i="3"/>
  <c r="C6122" i="3"/>
  <c r="C6121" i="3"/>
  <c r="C6120" i="3"/>
  <c r="C6119" i="3"/>
  <c r="C6118" i="3"/>
  <c r="C6117" i="3"/>
  <c r="C6116" i="3"/>
  <c r="C6115" i="3"/>
  <c r="C6114" i="3"/>
  <c r="C6113" i="3"/>
  <c r="C6112" i="3"/>
  <c r="C6111" i="3"/>
  <c r="C6110" i="3"/>
  <c r="C6109" i="3"/>
  <c r="C6108" i="3"/>
  <c r="C6107" i="3"/>
  <c r="C6106" i="3"/>
  <c r="C6105" i="3"/>
  <c r="C6104" i="3"/>
  <c r="C6103" i="3"/>
  <c r="C6102" i="3"/>
  <c r="C6101" i="3"/>
  <c r="C6100" i="3"/>
  <c r="C6099" i="3"/>
  <c r="C6098" i="3"/>
  <c r="C6097" i="3"/>
  <c r="C6096" i="3"/>
  <c r="C6095" i="3"/>
  <c r="C6094" i="3"/>
  <c r="C6093" i="3"/>
  <c r="C6092" i="3"/>
  <c r="C6091" i="3"/>
  <c r="C6090" i="3"/>
  <c r="C6089" i="3"/>
  <c r="C6088" i="3"/>
  <c r="C6087" i="3"/>
  <c r="C6086" i="3"/>
  <c r="C6085" i="3"/>
  <c r="C6084" i="3"/>
  <c r="C6083" i="3"/>
  <c r="C6082" i="3"/>
  <c r="C6081" i="3"/>
  <c r="C6080" i="3"/>
  <c r="C6079" i="3"/>
  <c r="C6078" i="3"/>
  <c r="C6077" i="3"/>
  <c r="C6076" i="3"/>
  <c r="C6075" i="3"/>
  <c r="C6074" i="3"/>
  <c r="C6073" i="3"/>
  <c r="C6072" i="3"/>
  <c r="C6071" i="3"/>
  <c r="C6070" i="3"/>
  <c r="C6069" i="3"/>
  <c r="C6068" i="3"/>
  <c r="C6067" i="3"/>
  <c r="C6066" i="3"/>
  <c r="C6065" i="3"/>
  <c r="C6064" i="3"/>
  <c r="C6063" i="3"/>
  <c r="C6062" i="3"/>
  <c r="C6061" i="3"/>
  <c r="C6060" i="3"/>
  <c r="C6059" i="3"/>
  <c r="C6058" i="3"/>
  <c r="C6057" i="3"/>
  <c r="C6056" i="3"/>
  <c r="C6055" i="3"/>
  <c r="C6054" i="3"/>
  <c r="C6053" i="3"/>
  <c r="C6052" i="3"/>
  <c r="C6051" i="3"/>
  <c r="C6050" i="3"/>
  <c r="C6049" i="3"/>
  <c r="C6048" i="3"/>
  <c r="C6047" i="3"/>
  <c r="C6046" i="3"/>
  <c r="C6045" i="3"/>
  <c r="C6044" i="3"/>
  <c r="C6043" i="3"/>
  <c r="C6042" i="3"/>
  <c r="C6041" i="3"/>
  <c r="C6040" i="3"/>
  <c r="C6039" i="3"/>
  <c r="C6038" i="3"/>
  <c r="C6037" i="3"/>
  <c r="C6036" i="3"/>
  <c r="C6035" i="3"/>
  <c r="C6034" i="3"/>
  <c r="C6033" i="3"/>
  <c r="C6032" i="3"/>
  <c r="C6031" i="3"/>
  <c r="C6030" i="3"/>
  <c r="C6029" i="3"/>
  <c r="C6028" i="3"/>
  <c r="C6027" i="3"/>
  <c r="C6026" i="3"/>
  <c r="C6025" i="3"/>
  <c r="C6024" i="3"/>
  <c r="C6023" i="3"/>
  <c r="C6022" i="3"/>
  <c r="C6021" i="3"/>
  <c r="C6020" i="3"/>
  <c r="C6019" i="3"/>
  <c r="C6018" i="3"/>
  <c r="C6017" i="3"/>
  <c r="C6016" i="3"/>
  <c r="C6015" i="3"/>
  <c r="C6014" i="3"/>
  <c r="C6013" i="3"/>
  <c r="C6012" i="3"/>
  <c r="C6011" i="3"/>
  <c r="C6010" i="3"/>
  <c r="C6009" i="3"/>
  <c r="C6008" i="3"/>
  <c r="C6007" i="3"/>
  <c r="C6006" i="3"/>
  <c r="C6005" i="3"/>
  <c r="C6004" i="3"/>
  <c r="C6003" i="3"/>
  <c r="C6002" i="3"/>
  <c r="C6001" i="3"/>
  <c r="C6000" i="3"/>
  <c r="C5999" i="3"/>
  <c r="C5998" i="3"/>
  <c r="C5997" i="3"/>
  <c r="C5996" i="3"/>
  <c r="C5995" i="3"/>
  <c r="C5994" i="3"/>
  <c r="C5993" i="3"/>
  <c r="C5992" i="3"/>
  <c r="C5991" i="3"/>
  <c r="C5990" i="3"/>
  <c r="C5989" i="3"/>
  <c r="C5988" i="3"/>
  <c r="C5987" i="3"/>
  <c r="C5986" i="3"/>
  <c r="C5985" i="3"/>
  <c r="C5984" i="3"/>
  <c r="C5983" i="3"/>
  <c r="C5982" i="3"/>
  <c r="C5981" i="3"/>
  <c r="C5980" i="3"/>
  <c r="C5979" i="3"/>
  <c r="C5978" i="3"/>
  <c r="C5977" i="3"/>
  <c r="C5976" i="3"/>
  <c r="C5975" i="3"/>
  <c r="C5974" i="3"/>
  <c r="C5973" i="3"/>
  <c r="C5972" i="3"/>
  <c r="C5971" i="3"/>
  <c r="C5970" i="3"/>
  <c r="C5969" i="3"/>
  <c r="C5968" i="3"/>
  <c r="C5967" i="3"/>
  <c r="C5966" i="3"/>
  <c r="C5965" i="3"/>
  <c r="C5964" i="3"/>
  <c r="C5963" i="3"/>
  <c r="C5962" i="3"/>
  <c r="C5961" i="3"/>
  <c r="C5960" i="3"/>
  <c r="C5959" i="3"/>
  <c r="C5958" i="3"/>
  <c r="C5957" i="3"/>
  <c r="C5956" i="3"/>
  <c r="C5955" i="3"/>
  <c r="C5954" i="3"/>
  <c r="C5953" i="3"/>
  <c r="C5952" i="3"/>
  <c r="C5951" i="3"/>
  <c r="C5950" i="3"/>
  <c r="C5949" i="3"/>
  <c r="C5948" i="3"/>
  <c r="C5947" i="3"/>
  <c r="C5946" i="3"/>
  <c r="C5945" i="3"/>
  <c r="C5944" i="3"/>
  <c r="C5943" i="3"/>
  <c r="C5942" i="3"/>
  <c r="C5941" i="3"/>
  <c r="C5940" i="3"/>
  <c r="C5939" i="3"/>
  <c r="C5938" i="3"/>
  <c r="C5937" i="3"/>
  <c r="C5936" i="3"/>
  <c r="C5935" i="3"/>
  <c r="C5934" i="3"/>
  <c r="C5933" i="3"/>
  <c r="C5932" i="3"/>
  <c r="C5931" i="3"/>
  <c r="C5930" i="3"/>
  <c r="C5929" i="3"/>
  <c r="C5928" i="3"/>
  <c r="C5927" i="3"/>
  <c r="C5926" i="3"/>
  <c r="C5925" i="3"/>
  <c r="C5924" i="3"/>
  <c r="C5923" i="3"/>
  <c r="C5922" i="3"/>
  <c r="C5921" i="3"/>
  <c r="C5920" i="3"/>
  <c r="C5919" i="3"/>
  <c r="C5918" i="3"/>
  <c r="C5917" i="3"/>
  <c r="C5916" i="3"/>
  <c r="C5915" i="3"/>
  <c r="C5914" i="3"/>
  <c r="C5913" i="3"/>
  <c r="C5912" i="3"/>
  <c r="C5911" i="3"/>
  <c r="C5910" i="3"/>
  <c r="C5909" i="3"/>
  <c r="C5908" i="3"/>
  <c r="C5907" i="3"/>
  <c r="C5906" i="3"/>
  <c r="C5905" i="3"/>
  <c r="C5904" i="3"/>
  <c r="C5903" i="3"/>
  <c r="C5902" i="3"/>
  <c r="C5901" i="3"/>
  <c r="C5900" i="3"/>
  <c r="C5899" i="3"/>
  <c r="C5898" i="3"/>
  <c r="C5897" i="3"/>
  <c r="C5896" i="3"/>
  <c r="C5895" i="3"/>
  <c r="C5894" i="3"/>
  <c r="C5893" i="3"/>
  <c r="C5892" i="3"/>
  <c r="C5891" i="3"/>
  <c r="C5890" i="3"/>
  <c r="C5889" i="3"/>
  <c r="C5888" i="3"/>
  <c r="C5887" i="3"/>
  <c r="C5886" i="3"/>
  <c r="C5885" i="3"/>
  <c r="C5884" i="3"/>
  <c r="C5883" i="3"/>
  <c r="C5882" i="3"/>
  <c r="C5881" i="3"/>
  <c r="C5880" i="3"/>
  <c r="C5879" i="3"/>
  <c r="C5878" i="3"/>
  <c r="C5877" i="3"/>
  <c r="C5876" i="3"/>
  <c r="C5875" i="3"/>
  <c r="C5874" i="3"/>
  <c r="C5873" i="3"/>
  <c r="C5872" i="3"/>
  <c r="C5871" i="3"/>
  <c r="C5870" i="3"/>
  <c r="C5869" i="3"/>
  <c r="C5868" i="3"/>
  <c r="C5867" i="3"/>
  <c r="C5866" i="3"/>
  <c r="C5865" i="3"/>
  <c r="C5864" i="3"/>
  <c r="C5863" i="3"/>
  <c r="C5862" i="3"/>
  <c r="C5861" i="3"/>
  <c r="C5860" i="3"/>
  <c r="C5859" i="3"/>
  <c r="C5858" i="3"/>
  <c r="C5857" i="3"/>
  <c r="C5856" i="3"/>
  <c r="C5855" i="3"/>
  <c r="C5854" i="3"/>
  <c r="C5853" i="3"/>
  <c r="C5852" i="3"/>
  <c r="C5851" i="3"/>
  <c r="C5850" i="3"/>
  <c r="C5849" i="3"/>
  <c r="C5848" i="3"/>
  <c r="C5847" i="3"/>
  <c r="C5846" i="3"/>
  <c r="C5845" i="3"/>
  <c r="C5844" i="3"/>
  <c r="C5843" i="3"/>
  <c r="C5842" i="3"/>
  <c r="C5841" i="3"/>
  <c r="C5840" i="3"/>
  <c r="C5839" i="3"/>
  <c r="C5838" i="3"/>
  <c r="C5837" i="3"/>
  <c r="C5836" i="3"/>
  <c r="C5835" i="3"/>
  <c r="C5834" i="3"/>
  <c r="C5833" i="3"/>
  <c r="C5832" i="3"/>
  <c r="C5831" i="3"/>
  <c r="C5830" i="3"/>
  <c r="C5829" i="3"/>
  <c r="C5828" i="3"/>
  <c r="C5827" i="3"/>
  <c r="C5826" i="3"/>
  <c r="C5825" i="3"/>
  <c r="C5824" i="3"/>
  <c r="C5823" i="3"/>
  <c r="C5822" i="3"/>
  <c r="C5821" i="3"/>
  <c r="C5820" i="3"/>
  <c r="C5819" i="3"/>
  <c r="C5818" i="3"/>
  <c r="C5817" i="3"/>
  <c r="C5816" i="3"/>
  <c r="C5815" i="3"/>
  <c r="C5814" i="3"/>
  <c r="C5813" i="3"/>
  <c r="C5812" i="3"/>
  <c r="C5811" i="3"/>
  <c r="C5810" i="3"/>
  <c r="C5809" i="3"/>
  <c r="C5808" i="3"/>
  <c r="C5807" i="3"/>
  <c r="C5806" i="3"/>
  <c r="C5805" i="3"/>
  <c r="C5804" i="3"/>
  <c r="C5803" i="3"/>
  <c r="C5802" i="3"/>
  <c r="C5801" i="3"/>
  <c r="C5800" i="3"/>
  <c r="C5799" i="3"/>
  <c r="C5798" i="3"/>
  <c r="C5797" i="3"/>
  <c r="C5796" i="3"/>
  <c r="C5795" i="3"/>
  <c r="C5794" i="3"/>
  <c r="C5793" i="3"/>
  <c r="C5792" i="3"/>
  <c r="C5791" i="3"/>
  <c r="C5790" i="3"/>
  <c r="C5789" i="3"/>
  <c r="C5788" i="3"/>
  <c r="C5787" i="3"/>
  <c r="C5786" i="3"/>
  <c r="C5785" i="3"/>
  <c r="C5784" i="3"/>
  <c r="C5783" i="3"/>
  <c r="C5782" i="3"/>
  <c r="C5781" i="3"/>
  <c r="C5780" i="3"/>
  <c r="C5779" i="3"/>
  <c r="C5778" i="3"/>
  <c r="C5777" i="3"/>
  <c r="C5776" i="3"/>
  <c r="C5775" i="3"/>
  <c r="C5774" i="3"/>
  <c r="C5773" i="3"/>
  <c r="C5772" i="3"/>
  <c r="C5771" i="3"/>
  <c r="C5770" i="3"/>
  <c r="C5769" i="3"/>
  <c r="C5768" i="3"/>
  <c r="C5767" i="3"/>
  <c r="C5766" i="3"/>
  <c r="C5765" i="3"/>
  <c r="C5764" i="3"/>
  <c r="C5763" i="3"/>
  <c r="C5762" i="3"/>
  <c r="C5761" i="3"/>
  <c r="C5760" i="3"/>
  <c r="C5759" i="3"/>
  <c r="C5758" i="3"/>
  <c r="C5757" i="3"/>
  <c r="C5756" i="3"/>
  <c r="C5755" i="3"/>
  <c r="C5754" i="3"/>
  <c r="C5753" i="3"/>
  <c r="C5752" i="3"/>
  <c r="C5751" i="3"/>
  <c r="C5750" i="3"/>
  <c r="C5749" i="3"/>
  <c r="C5748" i="3"/>
  <c r="C5747" i="3"/>
  <c r="C5746" i="3"/>
  <c r="C5745" i="3"/>
  <c r="C5744" i="3"/>
  <c r="C5743" i="3"/>
  <c r="C5742" i="3"/>
  <c r="C5741" i="3"/>
  <c r="C5740" i="3"/>
  <c r="C5739" i="3"/>
  <c r="C5738" i="3"/>
  <c r="C5737" i="3"/>
  <c r="C5736" i="3"/>
  <c r="C5735" i="3"/>
  <c r="C5734" i="3"/>
  <c r="C5733" i="3"/>
  <c r="C5732" i="3"/>
  <c r="C5731" i="3"/>
  <c r="C5730" i="3"/>
  <c r="C5729" i="3"/>
  <c r="C5728" i="3"/>
  <c r="C5727" i="3"/>
  <c r="C5726" i="3"/>
  <c r="C5725" i="3"/>
  <c r="C5724" i="3"/>
  <c r="C5723" i="3"/>
  <c r="C5722" i="3"/>
  <c r="C5721" i="3"/>
  <c r="C5720" i="3"/>
  <c r="C5719" i="3"/>
  <c r="C5718" i="3"/>
  <c r="C5717" i="3"/>
  <c r="C5716" i="3"/>
  <c r="C5715" i="3"/>
  <c r="C5714" i="3"/>
  <c r="C5713" i="3"/>
  <c r="C5712" i="3"/>
  <c r="C5711" i="3"/>
  <c r="C5710" i="3"/>
  <c r="C5709" i="3"/>
  <c r="C5708" i="3"/>
  <c r="C5707" i="3"/>
  <c r="C5706" i="3"/>
  <c r="C5705" i="3"/>
  <c r="C5704" i="3"/>
  <c r="C5703" i="3"/>
  <c r="C5702" i="3"/>
  <c r="C5701" i="3"/>
  <c r="C5700" i="3"/>
  <c r="C5699" i="3"/>
  <c r="C5698" i="3"/>
  <c r="C5697" i="3"/>
  <c r="C5696" i="3"/>
  <c r="C5695" i="3"/>
  <c r="C5694" i="3"/>
  <c r="C5693" i="3"/>
  <c r="C5692" i="3"/>
  <c r="C5691" i="3"/>
  <c r="C5690" i="3"/>
  <c r="C5689" i="3"/>
  <c r="C5688" i="3"/>
  <c r="C5687" i="3"/>
  <c r="C5686" i="3"/>
  <c r="C5685" i="3"/>
  <c r="C5684" i="3"/>
  <c r="C5683" i="3"/>
  <c r="C5682" i="3"/>
  <c r="C5681" i="3"/>
  <c r="C5680" i="3"/>
  <c r="C5679" i="3"/>
  <c r="C5678" i="3"/>
  <c r="C5677" i="3"/>
  <c r="C5676" i="3"/>
  <c r="C5675" i="3"/>
  <c r="C5674" i="3"/>
  <c r="C5673" i="3"/>
  <c r="C5672" i="3"/>
  <c r="C5671" i="3"/>
  <c r="C5670" i="3"/>
  <c r="C5669" i="3"/>
  <c r="C5668" i="3"/>
  <c r="C5667" i="3"/>
  <c r="C5666" i="3"/>
  <c r="C5665" i="3"/>
  <c r="C5664" i="3"/>
  <c r="C5663" i="3"/>
  <c r="C5662" i="3"/>
  <c r="C5661" i="3"/>
  <c r="C5660" i="3"/>
  <c r="C5659" i="3"/>
  <c r="C5658" i="3"/>
  <c r="C5657" i="3"/>
  <c r="C5656" i="3"/>
  <c r="C5655" i="3"/>
  <c r="C5654" i="3"/>
  <c r="C5653" i="3"/>
  <c r="C5652" i="3"/>
  <c r="C5651" i="3"/>
  <c r="C5650" i="3"/>
  <c r="C5649" i="3"/>
  <c r="C5648" i="3"/>
  <c r="C5647" i="3"/>
  <c r="C5646" i="3"/>
  <c r="C5645" i="3"/>
  <c r="C5644" i="3"/>
  <c r="C5643" i="3"/>
  <c r="C5642" i="3"/>
  <c r="C5641" i="3"/>
  <c r="C5640" i="3"/>
  <c r="C5639" i="3"/>
  <c r="C5638" i="3"/>
  <c r="C5637" i="3"/>
  <c r="C5636" i="3"/>
  <c r="C5635" i="3"/>
  <c r="C5634" i="3"/>
  <c r="C5633" i="3"/>
  <c r="C5632" i="3"/>
  <c r="C5631" i="3"/>
  <c r="C5630" i="3"/>
  <c r="C5629" i="3"/>
  <c r="C5628" i="3"/>
  <c r="C5627" i="3"/>
  <c r="C5626" i="3"/>
  <c r="C5625" i="3"/>
  <c r="C5624" i="3"/>
  <c r="C5623" i="3"/>
  <c r="C5622" i="3"/>
  <c r="C5621" i="3"/>
  <c r="C5620" i="3"/>
  <c r="C5619" i="3"/>
  <c r="C5618" i="3"/>
  <c r="C5617" i="3"/>
  <c r="C5616" i="3"/>
  <c r="C5615" i="3"/>
  <c r="C5614" i="3"/>
  <c r="C5613" i="3"/>
  <c r="C5612" i="3"/>
  <c r="C5611" i="3"/>
  <c r="C5610" i="3"/>
  <c r="C5609" i="3"/>
  <c r="C5608" i="3"/>
  <c r="C5607" i="3"/>
  <c r="C5606" i="3"/>
  <c r="C5605" i="3"/>
  <c r="C5604" i="3"/>
  <c r="C5603" i="3"/>
  <c r="C5602" i="3"/>
  <c r="C5601" i="3"/>
  <c r="C5600" i="3"/>
  <c r="C5599" i="3"/>
  <c r="C5598" i="3"/>
  <c r="C5597" i="3"/>
  <c r="C5596" i="3"/>
  <c r="C5595" i="3"/>
  <c r="C5594" i="3"/>
  <c r="C5593" i="3"/>
  <c r="C5592" i="3"/>
  <c r="C5591" i="3"/>
  <c r="C5590" i="3"/>
  <c r="C5589" i="3"/>
  <c r="C5588" i="3"/>
  <c r="C5587" i="3"/>
  <c r="C5586" i="3"/>
  <c r="C5585" i="3"/>
  <c r="C5584" i="3"/>
  <c r="C5583" i="3"/>
  <c r="C5582" i="3"/>
  <c r="C5581" i="3"/>
  <c r="C5580" i="3"/>
  <c r="C5579" i="3"/>
  <c r="C5578" i="3"/>
  <c r="C5577" i="3"/>
  <c r="C5576" i="3"/>
  <c r="C5575" i="3"/>
  <c r="C5574" i="3"/>
  <c r="C5573" i="3"/>
  <c r="C5572" i="3"/>
  <c r="C5571" i="3"/>
  <c r="C5570" i="3"/>
  <c r="C5569" i="3"/>
  <c r="C5568" i="3"/>
  <c r="C5567" i="3"/>
  <c r="C5566" i="3"/>
  <c r="C5565" i="3"/>
  <c r="C5564" i="3"/>
  <c r="C5563" i="3"/>
  <c r="C5562" i="3"/>
  <c r="C5561" i="3"/>
  <c r="C5560" i="3"/>
  <c r="C5559" i="3"/>
  <c r="C5558" i="3"/>
  <c r="C5557" i="3"/>
  <c r="C5556" i="3"/>
  <c r="C5555" i="3"/>
  <c r="C5554" i="3"/>
  <c r="C5553" i="3"/>
  <c r="C5552" i="3"/>
  <c r="C5551" i="3"/>
  <c r="C5550" i="3"/>
  <c r="C5549" i="3"/>
  <c r="C5548" i="3"/>
  <c r="C5547" i="3"/>
  <c r="C5546" i="3"/>
  <c r="C5545" i="3"/>
  <c r="C5544" i="3"/>
  <c r="C5543" i="3"/>
  <c r="C5542" i="3"/>
  <c r="C5541" i="3"/>
  <c r="C5540" i="3"/>
  <c r="C5539" i="3"/>
  <c r="C5538" i="3"/>
  <c r="C5537" i="3"/>
  <c r="C5536" i="3"/>
  <c r="C5535" i="3"/>
  <c r="C5534" i="3"/>
  <c r="C5533" i="3"/>
  <c r="C5532" i="3"/>
  <c r="C5531" i="3"/>
  <c r="C5530" i="3"/>
  <c r="C5529" i="3"/>
  <c r="C5528" i="3"/>
  <c r="C5527" i="3"/>
  <c r="C5526" i="3"/>
  <c r="C5525" i="3"/>
  <c r="C5524" i="3"/>
  <c r="C5523" i="3"/>
  <c r="C5522" i="3"/>
  <c r="C5521" i="3"/>
  <c r="C5520" i="3"/>
  <c r="C5519" i="3"/>
  <c r="C5518" i="3"/>
  <c r="C5517" i="3"/>
  <c r="C5516" i="3"/>
  <c r="C5515" i="3"/>
  <c r="C5514" i="3"/>
  <c r="C5513" i="3"/>
  <c r="C5512" i="3"/>
  <c r="C5511" i="3"/>
  <c r="C5510" i="3"/>
  <c r="C5509" i="3"/>
  <c r="C5508" i="3"/>
  <c r="C5507" i="3"/>
  <c r="C5506" i="3"/>
  <c r="C5505" i="3"/>
  <c r="C5504" i="3"/>
  <c r="C5503" i="3"/>
  <c r="C5502" i="3"/>
  <c r="C5501" i="3"/>
  <c r="C5500" i="3"/>
  <c r="C5499" i="3"/>
  <c r="C5498" i="3"/>
  <c r="C5497" i="3"/>
  <c r="C5496" i="3"/>
  <c r="C5495" i="3"/>
  <c r="C5494" i="3"/>
  <c r="C5493" i="3"/>
  <c r="C5492" i="3"/>
  <c r="C5491" i="3"/>
  <c r="C5490" i="3"/>
  <c r="C5489" i="3"/>
  <c r="C5488" i="3"/>
  <c r="C5487" i="3"/>
  <c r="C5486" i="3"/>
  <c r="C5485" i="3"/>
  <c r="C5484" i="3"/>
  <c r="C5483" i="3"/>
  <c r="C5482" i="3"/>
  <c r="C5481" i="3"/>
  <c r="C5480" i="3"/>
  <c r="C5479" i="3"/>
  <c r="C5478" i="3"/>
  <c r="C5477" i="3"/>
  <c r="C5476" i="3"/>
  <c r="C5475" i="3"/>
  <c r="C5474" i="3"/>
  <c r="C5473" i="3"/>
  <c r="C5472" i="3"/>
  <c r="C5471" i="3"/>
  <c r="C5470" i="3"/>
  <c r="C5469" i="3"/>
  <c r="C5468" i="3"/>
  <c r="C5467" i="3"/>
  <c r="C5466" i="3"/>
  <c r="C5465" i="3"/>
  <c r="C5464" i="3"/>
  <c r="C5463" i="3"/>
  <c r="C5462" i="3"/>
  <c r="C5461" i="3"/>
  <c r="C5460" i="3"/>
  <c r="C5459" i="3"/>
  <c r="C5458" i="3"/>
  <c r="C5457" i="3"/>
  <c r="C5456" i="3"/>
  <c r="C5455" i="3"/>
  <c r="C5454" i="3"/>
  <c r="C5453" i="3"/>
  <c r="C5452" i="3"/>
  <c r="C5451" i="3"/>
  <c r="C5450" i="3"/>
  <c r="C5449" i="3"/>
  <c r="C5448" i="3"/>
  <c r="C5447" i="3"/>
  <c r="C5446" i="3"/>
  <c r="C5445" i="3"/>
  <c r="C5444" i="3"/>
  <c r="C5443" i="3"/>
  <c r="C5442" i="3"/>
  <c r="C5441" i="3"/>
  <c r="C5440" i="3"/>
  <c r="C5439" i="3"/>
  <c r="C5438" i="3"/>
  <c r="C5437" i="3"/>
  <c r="C5436" i="3"/>
  <c r="C5435" i="3"/>
  <c r="C5434" i="3"/>
  <c r="C5433" i="3"/>
  <c r="C5432" i="3"/>
  <c r="C5431" i="3"/>
  <c r="C5430" i="3"/>
  <c r="C5429" i="3"/>
  <c r="C5428" i="3"/>
  <c r="C5427" i="3"/>
  <c r="C5426" i="3"/>
  <c r="C5425" i="3"/>
  <c r="C5424" i="3"/>
  <c r="C5423" i="3"/>
  <c r="C5422" i="3"/>
  <c r="C5421" i="3"/>
  <c r="C5420" i="3"/>
  <c r="C5419" i="3"/>
  <c r="C5418" i="3"/>
  <c r="C5417" i="3"/>
  <c r="C5416" i="3"/>
  <c r="C5415" i="3"/>
  <c r="C5414" i="3"/>
  <c r="C5413" i="3"/>
  <c r="C5412" i="3"/>
  <c r="C5411" i="3"/>
  <c r="C5410" i="3"/>
  <c r="C5409" i="3"/>
  <c r="C5408" i="3"/>
  <c r="C5407" i="3"/>
  <c r="C5406" i="3"/>
  <c r="C5405" i="3"/>
  <c r="C5404" i="3"/>
  <c r="C5403" i="3"/>
  <c r="C5402" i="3"/>
  <c r="C5401" i="3"/>
  <c r="C5400" i="3"/>
  <c r="C5399" i="3"/>
  <c r="C5398" i="3"/>
  <c r="C5397" i="3"/>
  <c r="C5396" i="3"/>
  <c r="C5395" i="3"/>
  <c r="C5394" i="3"/>
  <c r="C5393" i="3"/>
  <c r="C5392" i="3"/>
  <c r="C5391" i="3"/>
  <c r="C5390" i="3"/>
  <c r="C5389" i="3"/>
  <c r="C5388" i="3"/>
  <c r="C5387" i="3"/>
  <c r="C5386" i="3"/>
  <c r="C5385" i="3"/>
  <c r="C5384" i="3"/>
  <c r="C5383" i="3"/>
  <c r="C5382" i="3"/>
  <c r="C5381" i="3"/>
  <c r="C5380" i="3"/>
  <c r="C5379" i="3"/>
  <c r="C5378" i="3"/>
  <c r="C5377" i="3"/>
  <c r="C5376" i="3"/>
  <c r="C5375" i="3"/>
  <c r="C5374" i="3"/>
  <c r="C5373" i="3"/>
  <c r="C5372" i="3"/>
  <c r="C5371" i="3"/>
  <c r="C5370" i="3"/>
  <c r="C5369" i="3"/>
  <c r="C5368" i="3"/>
  <c r="C5367" i="3"/>
  <c r="C5366" i="3"/>
  <c r="C5365" i="3"/>
  <c r="C5364" i="3"/>
  <c r="C5363" i="3"/>
  <c r="C5362" i="3"/>
  <c r="C5361" i="3"/>
  <c r="C5360" i="3"/>
  <c r="C5359" i="3"/>
  <c r="C5358" i="3"/>
  <c r="C5357" i="3"/>
  <c r="C5356" i="3"/>
  <c r="C5355" i="3"/>
  <c r="C5354" i="3"/>
  <c r="C5353" i="3"/>
  <c r="C5352" i="3"/>
  <c r="C5351" i="3"/>
  <c r="C5350" i="3"/>
  <c r="C5349" i="3"/>
  <c r="C5348" i="3"/>
  <c r="C5347" i="3"/>
  <c r="C5346" i="3"/>
  <c r="C5345" i="3"/>
  <c r="C5344" i="3"/>
  <c r="C5343" i="3"/>
  <c r="C5342" i="3"/>
  <c r="C5341" i="3"/>
  <c r="C5340" i="3"/>
  <c r="C5339" i="3"/>
  <c r="C5338" i="3"/>
  <c r="C5337" i="3"/>
  <c r="C5336" i="3"/>
  <c r="C5335" i="3"/>
  <c r="C5334" i="3"/>
  <c r="C5333" i="3"/>
  <c r="C5332" i="3"/>
  <c r="C5331" i="3"/>
  <c r="C5330" i="3"/>
  <c r="C5329" i="3"/>
  <c r="C5328" i="3"/>
  <c r="C5327" i="3"/>
  <c r="C5326" i="3"/>
  <c r="C5325" i="3"/>
  <c r="C5324" i="3"/>
  <c r="C5323" i="3"/>
  <c r="C5322" i="3"/>
  <c r="C5321" i="3"/>
  <c r="C5320" i="3"/>
  <c r="C5319" i="3"/>
  <c r="C5318" i="3"/>
  <c r="C5317" i="3"/>
  <c r="C5316" i="3"/>
  <c r="C5315" i="3"/>
  <c r="C5314" i="3"/>
  <c r="C5313" i="3"/>
  <c r="C5312" i="3"/>
  <c r="C5311" i="3"/>
  <c r="C5310" i="3"/>
  <c r="C5309" i="3"/>
  <c r="C5308" i="3"/>
  <c r="C5307" i="3"/>
  <c r="C5306" i="3"/>
  <c r="C5305" i="3"/>
  <c r="C5304" i="3"/>
  <c r="C5303" i="3"/>
  <c r="C5302" i="3"/>
  <c r="C5301" i="3"/>
  <c r="C5300" i="3"/>
  <c r="C5299" i="3"/>
  <c r="C5298" i="3"/>
  <c r="C5297" i="3"/>
  <c r="C5296" i="3"/>
  <c r="C5295" i="3"/>
  <c r="C5294" i="3"/>
  <c r="C5293" i="3"/>
  <c r="C5292" i="3"/>
  <c r="C5291" i="3"/>
  <c r="C5290" i="3"/>
  <c r="C5289" i="3"/>
  <c r="C5288" i="3"/>
  <c r="C5287" i="3"/>
  <c r="C5286" i="3"/>
  <c r="C5285" i="3"/>
  <c r="C5284" i="3"/>
  <c r="C5283" i="3"/>
  <c r="C5282" i="3"/>
  <c r="C5281" i="3"/>
  <c r="C5280" i="3"/>
  <c r="C5279" i="3"/>
  <c r="C5278" i="3"/>
  <c r="C5277" i="3"/>
  <c r="C5276" i="3"/>
  <c r="C5275" i="3"/>
  <c r="C5274" i="3"/>
  <c r="C5273" i="3"/>
  <c r="C5272" i="3"/>
  <c r="C5271" i="3"/>
  <c r="C5270" i="3"/>
  <c r="C5269" i="3"/>
  <c r="C5268" i="3"/>
  <c r="C5267" i="3"/>
  <c r="C5266" i="3"/>
  <c r="C5265" i="3"/>
  <c r="C5264" i="3"/>
  <c r="C5263" i="3"/>
  <c r="C5262" i="3"/>
  <c r="C5261" i="3"/>
  <c r="C5260" i="3"/>
  <c r="C5259" i="3"/>
  <c r="C5258" i="3"/>
  <c r="C5257" i="3"/>
  <c r="C5256" i="3"/>
  <c r="C5255" i="3"/>
  <c r="C5254" i="3"/>
  <c r="C5253" i="3"/>
  <c r="C5252" i="3"/>
  <c r="C5251" i="3"/>
  <c r="C5250" i="3"/>
  <c r="C5249" i="3"/>
  <c r="C5248" i="3"/>
  <c r="C5247" i="3"/>
  <c r="C5246" i="3"/>
  <c r="C5245" i="3"/>
  <c r="C5244" i="3"/>
  <c r="C5243" i="3"/>
  <c r="C5242" i="3"/>
  <c r="C5241" i="3"/>
  <c r="C5240" i="3"/>
  <c r="C5239" i="3"/>
  <c r="C5238" i="3"/>
  <c r="C5237" i="3"/>
  <c r="C5236" i="3"/>
  <c r="C5235" i="3"/>
  <c r="C5234" i="3"/>
  <c r="C5233" i="3"/>
  <c r="C5232" i="3"/>
  <c r="C5231" i="3"/>
  <c r="C5230" i="3"/>
  <c r="C5229" i="3"/>
  <c r="C5228" i="3"/>
  <c r="C5227" i="3"/>
  <c r="C5226" i="3"/>
  <c r="C5225" i="3"/>
  <c r="C5224" i="3"/>
  <c r="C5223" i="3"/>
  <c r="C5222" i="3"/>
  <c r="C5221" i="3"/>
  <c r="C5220" i="3"/>
  <c r="C5219" i="3"/>
  <c r="C5218" i="3"/>
  <c r="C5217" i="3"/>
  <c r="C5216" i="3"/>
  <c r="C5215" i="3"/>
  <c r="C5214" i="3"/>
  <c r="C5213" i="3"/>
  <c r="C5212" i="3"/>
  <c r="C5211" i="3"/>
  <c r="C5210" i="3"/>
  <c r="C5209" i="3"/>
  <c r="C5208" i="3"/>
  <c r="C5207" i="3"/>
  <c r="C5206" i="3"/>
  <c r="C5205" i="3"/>
  <c r="C5204" i="3"/>
  <c r="C5203" i="3"/>
  <c r="C5202" i="3"/>
  <c r="C5201" i="3"/>
  <c r="C5200" i="3"/>
  <c r="C5199" i="3"/>
  <c r="C5198" i="3"/>
  <c r="C5197" i="3"/>
  <c r="C5196" i="3"/>
  <c r="C5195" i="3"/>
  <c r="C5194" i="3"/>
  <c r="C5193" i="3"/>
  <c r="C5192" i="3"/>
  <c r="C5191" i="3"/>
  <c r="C5190" i="3"/>
  <c r="C5189" i="3"/>
  <c r="C5188" i="3"/>
  <c r="C5187" i="3"/>
  <c r="C5186" i="3"/>
  <c r="C5185" i="3"/>
  <c r="C5184" i="3"/>
  <c r="C5183" i="3"/>
  <c r="C5182" i="3"/>
  <c r="C5181" i="3"/>
  <c r="C5180" i="3"/>
  <c r="C5179" i="3"/>
  <c r="C5178" i="3"/>
  <c r="C5177" i="3"/>
  <c r="C5176" i="3"/>
  <c r="C5175" i="3"/>
  <c r="C5174" i="3"/>
  <c r="C5173" i="3"/>
  <c r="C5172" i="3"/>
  <c r="C5171" i="3"/>
  <c r="C5170" i="3"/>
  <c r="C5169" i="3"/>
  <c r="C5168" i="3"/>
  <c r="C5167" i="3"/>
  <c r="C5166" i="3"/>
  <c r="C5165" i="3"/>
  <c r="C5164" i="3"/>
  <c r="C5163" i="3"/>
  <c r="C5162" i="3"/>
  <c r="C5161" i="3"/>
  <c r="C5160" i="3"/>
  <c r="C5159" i="3"/>
  <c r="C5158" i="3"/>
  <c r="C5157" i="3"/>
  <c r="C5156" i="3"/>
  <c r="C5155" i="3"/>
  <c r="C5154" i="3"/>
  <c r="C5153" i="3"/>
  <c r="C5152" i="3"/>
  <c r="C5151" i="3"/>
  <c r="C5150" i="3"/>
  <c r="C5149" i="3"/>
  <c r="C5148" i="3"/>
  <c r="C5147" i="3"/>
  <c r="C5146" i="3"/>
  <c r="C5145" i="3"/>
  <c r="C5144" i="3"/>
  <c r="C5143" i="3"/>
  <c r="C5142" i="3"/>
  <c r="C5141" i="3"/>
  <c r="C5140" i="3"/>
  <c r="C5139" i="3"/>
  <c r="C5138" i="3"/>
  <c r="C5137" i="3"/>
  <c r="C5136" i="3"/>
  <c r="C5135" i="3"/>
  <c r="C5134" i="3"/>
  <c r="C5133" i="3"/>
  <c r="C5132" i="3"/>
  <c r="C5131" i="3"/>
  <c r="C5130" i="3"/>
  <c r="C5129" i="3"/>
  <c r="C5128" i="3"/>
  <c r="C5127" i="3"/>
  <c r="C5126" i="3"/>
  <c r="C5125" i="3"/>
  <c r="C5124" i="3"/>
  <c r="C5123" i="3"/>
  <c r="C5122" i="3"/>
  <c r="C5121" i="3"/>
  <c r="C5120" i="3"/>
  <c r="C5119" i="3"/>
  <c r="C5118" i="3"/>
  <c r="C5117" i="3"/>
  <c r="C5116" i="3"/>
  <c r="C5115" i="3"/>
  <c r="C5114" i="3"/>
  <c r="C5113" i="3"/>
  <c r="C5112" i="3"/>
  <c r="C5111" i="3"/>
  <c r="C5110" i="3"/>
  <c r="C5109" i="3"/>
  <c r="C5108" i="3"/>
  <c r="C5107" i="3"/>
  <c r="C5106" i="3"/>
  <c r="C5105" i="3"/>
  <c r="C5104" i="3"/>
  <c r="C5103" i="3"/>
  <c r="C5102" i="3"/>
  <c r="C5101" i="3"/>
  <c r="C5100" i="3"/>
  <c r="C5099" i="3"/>
  <c r="C5098" i="3"/>
  <c r="C5097" i="3"/>
  <c r="C5096" i="3"/>
  <c r="C5095" i="3"/>
  <c r="C5094" i="3"/>
  <c r="C5093" i="3"/>
  <c r="C5092" i="3"/>
  <c r="C5091" i="3"/>
  <c r="C5090" i="3"/>
  <c r="C5089" i="3"/>
  <c r="C5088" i="3"/>
  <c r="C5087" i="3"/>
  <c r="C5086" i="3"/>
  <c r="C5085" i="3"/>
  <c r="C5084" i="3"/>
  <c r="C5083" i="3"/>
  <c r="C5082" i="3"/>
  <c r="C5081" i="3"/>
  <c r="C5080" i="3"/>
  <c r="C5079" i="3"/>
  <c r="C5078" i="3"/>
  <c r="C5077" i="3"/>
  <c r="C5076" i="3"/>
  <c r="C5075" i="3"/>
  <c r="C5074" i="3"/>
  <c r="C5073" i="3"/>
  <c r="C5072" i="3"/>
  <c r="C5071" i="3"/>
  <c r="C5070" i="3"/>
  <c r="C5069" i="3"/>
  <c r="C5068" i="3"/>
  <c r="C5067" i="3"/>
  <c r="C5066" i="3"/>
  <c r="C5065" i="3"/>
  <c r="C5064" i="3"/>
  <c r="C5063" i="3"/>
  <c r="C5062" i="3"/>
  <c r="C5061" i="3"/>
  <c r="C5060" i="3"/>
  <c r="C5059" i="3"/>
  <c r="C5058" i="3"/>
  <c r="C5057" i="3"/>
  <c r="C5056" i="3"/>
  <c r="C5055" i="3"/>
  <c r="C5054" i="3"/>
  <c r="C5053" i="3"/>
  <c r="C5052" i="3"/>
  <c r="C5051" i="3"/>
  <c r="C5050" i="3"/>
  <c r="C5049" i="3"/>
  <c r="C5048" i="3"/>
  <c r="C5047" i="3"/>
  <c r="C5046" i="3"/>
  <c r="C5045" i="3"/>
  <c r="C5044" i="3"/>
  <c r="C5043" i="3"/>
  <c r="C5042" i="3"/>
  <c r="C5041" i="3"/>
  <c r="C5040" i="3"/>
  <c r="C5039" i="3"/>
  <c r="C5038" i="3"/>
  <c r="C5037" i="3"/>
  <c r="C5036" i="3"/>
  <c r="C5035" i="3"/>
  <c r="C5034" i="3"/>
  <c r="C5033" i="3"/>
  <c r="C5032" i="3"/>
  <c r="C5031" i="3"/>
  <c r="C5030" i="3"/>
  <c r="C5029" i="3"/>
  <c r="C5028" i="3"/>
  <c r="C5027" i="3"/>
  <c r="C5026" i="3"/>
  <c r="C5025" i="3"/>
  <c r="C5024" i="3"/>
  <c r="C5023" i="3"/>
  <c r="C5022" i="3"/>
  <c r="C5021" i="3"/>
  <c r="C5020" i="3"/>
  <c r="C5019" i="3"/>
  <c r="C5018" i="3"/>
  <c r="C5017" i="3"/>
  <c r="C5016" i="3"/>
  <c r="C5015" i="3"/>
  <c r="C5014" i="3"/>
  <c r="C5013" i="3"/>
  <c r="C5012" i="3"/>
  <c r="C5011" i="3"/>
  <c r="C5010" i="3"/>
  <c r="C5009" i="3"/>
  <c r="C5008" i="3"/>
  <c r="C5007" i="3"/>
  <c r="C5006" i="3"/>
  <c r="C5005" i="3"/>
  <c r="C5004" i="3"/>
  <c r="C5003" i="3"/>
  <c r="C5002" i="3"/>
  <c r="C5001" i="3"/>
  <c r="C5000" i="3"/>
  <c r="C4999" i="3"/>
  <c r="C4998" i="3"/>
  <c r="C4997" i="3"/>
  <c r="C4996" i="3"/>
  <c r="C4995" i="3"/>
  <c r="C4994" i="3"/>
  <c r="C4993" i="3"/>
  <c r="C4992" i="3"/>
  <c r="C4991" i="3"/>
  <c r="C4990" i="3"/>
  <c r="C4989" i="3"/>
  <c r="C4988" i="3"/>
  <c r="C4987" i="3"/>
  <c r="C4986" i="3"/>
  <c r="C4985" i="3"/>
  <c r="C4984" i="3"/>
  <c r="C4983" i="3"/>
  <c r="C4982" i="3"/>
  <c r="C4981" i="3"/>
  <c r="C4980" i="3"/>
  <c r="C4979" i="3"/>
  <c r="C4978" i="3"/>
  <c r="C4977" i="3"/>
  <c r="C4976" i="3"/>
  <c r="C4975" i="3"/>
  <c r="C4974" i="3"/>
  <c r="C4973" i="3"/>
  <c r="C4972" i="3"/>
  <c r="C4971" i="3"/>
  <c r="C4970" i="3"/>
  <c r="C4969" i="3"/>
  <c r="C4968" i="3"/>
  <c r="C4967" i="3"/>
  <c r="C4966" i="3"/>
  <c r="C4965" i="3"/>
  <c r="C4964" i="3"/>
  <c r="C4963" i="3"/>
  <c r="C4962" i="3"/>
  <c r="C4961" i="3"/>
  <c r="C4960" i="3"/>
  <c r="C4959" i="3"/>
  <c r="C4958" i="3"/>
  <c r="C4957" i="3"/>
  <c r="C4956" i="3"/>
  <c r="C4955" i="3"/>
  <c r="C4954" i="3"/>
  <c r="C4953" i="3"/>
  <c r="C4952" i="3"/>
  <c r="C4951" i="3"/>
  <c r="C4950" i="3"/>
  <c r="C4949" i="3"/>
  <c r="C4948" i="3"/>
  <c r="C4947" i="3"/>
  <c r="C4946" i="3"/>
  <c r="C4945" i="3"/>
  <c r="C4944" i="3"/>
  <c r="C4943" i="3"/>
  <c r="C4942" i="3"/>
  <c r="C4941" i="3"/>
  <c r="C4940" i="3"/>
  <c r="C4939" i="3"/>
  <c r="C4938" i="3"/>
  <c r="C4937" i="3"/>
  <c r="C4936" i="3"/>
  <c r="C4935" i="3"/>
  <c r="C4934" i="3"/>
  <c r="C4933" i="3"/>
  <c r="C4932" i="3"/>
  <c r="C4931" i="3"/>
  <c r="C4930" i="3"/>
  <c r="C4929" i="3"/>
  <c r="C4928" i="3"/>
  <c r="C4927" i="3"/>
  <c r="C4926" i="3"/>
  <c r="C4925" i="3"/>
  <c r="C4924" i="3"/>
  <c r="C4923" i="3"/>
  <c r="C4922" i="3"/>
  <c r="C4921" i="3"/>
  <c r="C4920" i="3"/>
  <c r="C4919" i="3"/>
  <c r="C4918" i="3"/>
  <c r="C4917" i="3"/>
  <c r="C4916" i="3"/>
  <c r="C4915" i="3"/>
  <c r="C4914" i="3"/>
  <c r="C4913" i="3"/>
  <c r="C4912" i="3"/>
  <c r="C4911" i="3"/>
  <c r="C4910" i="3"/>
  <c r="C4909" i="3"/>
  <c r="C4908" i="3"/>
  <c r="C4907" i="3"/>
  <c r="C4906" i="3"/>
  <c r="C4905" i="3"/>
  <c r="C4904" i="3"/>
  <c r="C4903" i="3"/>
  <c r="C4902" i="3"/>
  <c r="C4901" i="3"/>
  <c r="C4900" i="3"/>
  <c r="C4899" i="3"/>
  <c r="C4898" i="3"/>
  <c r="C4897" i="3"/>
  <c r="C4896" i="3"/>
  <c r="C4895" i="3"/>
  <c r="C4894" i="3"/>
  <c r="C4893" i="3"/>
  <c r="C4892" i="3"/>
  <c r="C4891" i="3"/>
  <c r="C4890" i="3"/>
  <c r="C4889" i="3"/>
  <c r="C4888" i="3"/>
  <c r="C4887" i="3"/>
  <c r="C4886" i="3"/>
  <c r="C4885" i="3"/>
  <c r="C4884" i="3"/>
  <c r="C4883" i="3"/>
  <c r="C4882" i="3"/>
  <c r="C4881" i="3"/>
  <c r="C4880" i="3"/>
  <c r="C4879" i="3"/>
  <c r="C4878" i="3"/>
  <c r="C4877" i="3"/>
  <c r="C4876" i="3"/>
  <c r="C4875" i="3"/>
  <c r="C4874" i="3"/>
  <c r="C4873" i="3"/>
  <c r="C4872" i="3"/>
  <c r="C4871" i="3"/>
  <c r="C4870" i="3"/>
  <c r="C4869" i="3"/>
  <c r="C4868" i="3"/>
  <c r="C4867" i="3"/>
  <c r="C4866" i="3"/>
  <c r="C4865" i="3"/>
  <c r="C4864" i="3"/>
  <c r="C4863" i="3"/>
  <c r="C4862" i="3"/>
  <c r="C4861" i="3"/>
  <c r="C4860" i="3"/>
  <c r="C4859" i="3"/>
  <c r="C4858" i="3"/>
  <c r="C4857" i="3"/>
  <c r="C4856" i="3"/>
  <c r="C4855" i="3"/>
  <c r="C4854" i="3"/>
  <c r="C4853" i="3"/>
  <c r="C4852" i="3"/>
  <c r="C4851" i="3"/>
  <c r="C4850" i="3"/>
  <c r="C4849" i="3"/>
  <c r="C4848" i="3"/>
  <c r="C4847" i="3"/>
  <c r="C4846" i="3"/>
  <c r="C4845" i="3"/>
  <c r="C4844" i="3"/>
  <c r="C4843" i="3"/>
  <c r="C4842" i="3"/>
  <c r="C4841" i="3"/>
  <c r="C4840" i="3"/>
  <c r="C4839" i="3"/>
  <c r="C4838" i="3"/>
  <c r="C4837" i="3"/>
  <c r="C4836" i="3"/>
  <c r="C4835" i="3"/>
  <c r="C4834" i="3"/>
  <c r="C4833" i="3"/>
  <c r="C4832" i="3"/>
  <c r="C4831" i="3"/>
  <c r="C4830" i="3"/>
  <c r="C4829" i="3"/>
  <c r="C4828" i="3"/>
  <c r="C4827" i="3"/>
  <c r="C4826" i="3"/>
  <c r="C4825" i="3"/>
  <c r="C4824" i="3"/>
  <c r="C4823" i="3"/>
  <c r="C4822" i="3"/>
  <c r="C4821" i="3"/>
  <c r="C4820" i="3"/>
  <c r="C4819" i="3"/>
  <c r="C4818" i="3"/>
  <c r="C4817" i="3"/>
  <c r="C4816" i="3"/>
  <c r="C4815" i="3"/>
  <c r="C4814" i="3"/>
  <c r="C4813" i="3"/>
  <c r="C4812" i="3"/>
  <c r="C4811" i="3"/>
  <c r="C4810" i="3"/>
  <c r="C4809" i="3"/>
  <c r="C4808" i="3"/>
  <c r="C4807" i="3"/>
  <c r="C4806" i="3"/>
  <c r="C4805" i="3"/>
  <c r="C4804" i="3"/>
  <c r="C4803" i="3"/>
  <c r="C4802" i="3"/>
  <c r="C4801" i="3"/>
  <c r="C4800" i="3"/>
  <c r="C4799" i="3"/>
  <c r="C4798" i="3"/>
  <c r="C4797" i="3"/>
  <c r="C4796" i="3"/>
  <c r="C4795" i="3"/>
  <c r="C4794" i="3"/>
  <c r="C4793" i="3"/>
  <c r="C4792" i="3"/>
  <c r="C4791" i="3"/>
  <c r="C4790" i="3"/>
  <c r="C4789" i="3"/>
  <c r="C4788" i="3"/>
  <c r="C4787" i="3"/>
  <c r="C4786" i="3"/>
  <c r="C4785" i="3"/>
  <c r="C4784" i="3"/>
  <c r="C4783" i="3"/>
  <c r="C4782" i="3"/>
  <c r="C4781" i="3"/>
  <c r="C4780" i="3"/>
  <c r="C4779" i="3"/>
  <c r="C4778" i="3"/>
  <c r="C4777" i="3"/>
  <c r="C4776" i="3"/>
  <c r="C4775" i="3"/>
  <c r="C4774" i="3"/>
  <c r="C4773" i="3"/>
  <c r="C4772" i="3"/>
  <c r="C4771" i="3"/>
  <c r="C4770" i="3"/>
  <c r="C4769" i="3"/>
  <c r="C4768" i="3"/>
  <c r="C4767" i="3"/>
  <c r="C4766" i="3"/>
  <c r="C4765" i="3"/>
  <c r="C4764" i="3"/>
  <c r="C4763" i="3"/>
  <c r="C4762" i="3"/>
  <c r="C4761" i="3"/>
  <c r="C4760" i="3"/>
  <c r="C4759" i="3"/>
  <c r="C4758" i="3"/>
  <c r="C4757" i="3"/>
  <c r="C4756" i="3"/>
  <c r="C4755" i="3"/>
  <c r="C4754" i="3"/>
  <c r="C4753" i="3"/>
  <c r="C4752" i="3"/>
  <c r="C4751" i="3"/>
  <c r="C4750" i="3"/>
  <c r="C4749" i="3"/>
  <c r="C4748" i="3"/>
  <c r="C4747" i="3"/>
  <c r="C4746" i="3"/>
  <c r="C4745" i="3"/>
  <c r="C4744" i="3"/>
  <c r="C4743" i="3"/>
  <c r="C4742" i="3"/>
  <c r="C4741" i="3"/>
  <c r="C4740" i="3"/>
  <c r="C4739" i="3"/>
  <c r="C4738" i="3"/>
  <c r="C4737" i="3"/>
  <c r="C4736" i="3"/>
  <c r="C4735" i="3"/>
  <c r="C4734" i="3"/>
  <c r="C4733" i="3"/>
  <c r="C4732" i="3"/>
  <c r="C4731" i="3"/>
  <c r="C4730" i="3"/>
  <c r="C4729" i="3"/>
  <c r="C4728" i="3"/>
  <c r="C4727" i="3"/>
  <c r="C4726" i="3"/>
  <c r="C4725" i="3"/>
  <c r="C4724" i="3"/>
  <c r="C4723" i="3"/>
  <c r="C4722" i="3"/>
  <c r="C4721" i="3"/>
  <c r="C4720" i="3"/>
  <c r="C4719" i="3"/>
  <c r="C4718" i="3"/>
  <c r="C4717" i="3"/>
  <c r="C4716" i="3"/>
  <c r="C4715" i="3"/>
  <c r="C4714" i="3"/>
  <c r="C4713" i="3"/>
  <c r="C4712" i="3"/>
  <c r="C4711" i="3"/>
  <c r="C4710" i="3"/>
  <c r="C4709" i="3"/>
  <c r="C4708" i="3"/>
  <c r="C4707" i="3"/>
  <c r="C4706" i="3"/>
  <c r="C4705" i="3"/>
  <c r="C4704" i="3"/>
  <c r="C4703" i="3"/>
  <c r="C4702" i="3"/>
  <c r="C4701" i="3"/>
  <c r="C4700" i="3"/>
  <c r="C4699" i="3"/>
  <c r="C4698" i="3"/>
  <c r="C4697" i="3"/>
  <c r="C4696" i="3"/>
  <c r="C4695" i="3"/>
  <c r="C4694" i="3"/>
  <c r="C4693" i="3"/>
  <c r="C4692" i="3"/>
  <c r="C4691" i="3"/>
  <c r="C4690" i="3"/>
  <c r="C4689" i="3"/>
  <c r="C4688" i="3"/>
  <c r="C4687" i="3"/>
  <c r="C4686" i="3"/>
  <c r="C4685" i="3"/>
  <c r="C4684" i="3"/>
  <c r="C4683" i="3"/>
  <c r="C4682" i="3"/>
  <c r="C4681" i="3"/>
  <c r="C4680" i="3"/>
  <c r="C4679" i="3"/>
  <c r="C4678" i="3"/>
  <c r="C4677" i="3"/>
  <c r="C4676" i="3"/>
  <c r="C4675" i="3"/>
  <c r="C4674" i="3"/>
  <c r="C4673" i="3"/>
  <c r="C4672" i="3"/>
  <c r="C4671" i="3"/>
  <c r="C4670" i="3"/>
  <c r="C4669" i="3"/>
  <c r="C4668" i="3"/>
  <c r="C4667" i="3"/>
  <c r="C4666" i="3"/>
  <c r="C4665" i="3"/>
  <c r="C4664" i="3"/>
  <c r="C4663" i="3"/>
  <c r="C4662" i="3"/>
  <c r="C4661" i="3"/>
  <c r="C4660" i="3"/>
  <c r="C4659" i="3"/>
  <c r="C4658" i="3"/>
  <c r="C4657" i="3"/>
  <c r="C4656" i="3"/>
  <c r="C4655" i="3"/>
  <c r="C4654" i="3"/>
  <c r="C4653" i="3"/>
  <c r="C4652" i="3"/>
  <c r="C4651" i="3"/>
  <c r="C4650" i="3"/>
  <c r="C4649" i="3"/>
  <c r="C4648" i="3"/>
  <c r="C4647" i="3"/>
  <c r="C4646" i="3"/>
  <c r="C4645" i="3"/>
  <c r="C4644" i="3"/>
  <c r="C4643" i="3"/>
  <c r="C4642" i="3"/>
  <c r="C4641" i="3"/>
  <c r="C4640" i="3"/>
  <c r="C4639" i="3"/>
  <c r="C4638" i="3"/>
  <c r="C4637" i="3"/>
  <c r="C4636" i="3"/>
  <c r="C4635" i="3"/>
  <c r="C4634" i="3"/>
  <c r="C4633" i="3"/>
  <c r="C4632" i="3"/>
  <c r="C4631" i="3"/>
  <c r="C4630" i="3"/>
  <c r="C4629" i="3"/>
  <c r="C4628" i="3"/>
  <c r="C4627" i="3"/>
  <c r="C4626" i="3"/>
  <c r="C4625" i="3"/>
  <c r="C4624" i="3"/>
  <c r="C4623" i="3"/>
  <c r="C4622" i="3"/>
  <c r="C4621" i="3"/>
  <c r="C4620" i="3"/>
  <c r="C4619" i="3"/>
  <c r="C4618" i="3"/>
  <c r="C4617" i="3"/>
  <c r="C4616" i="3"/>
  <c r="C4615" i="3"/>
  <c r="C4614" i="3"/>
  <c r="C4613" i="3"/>
  <c r="C4612" i="3"/>
  <c r="C4611" i="3"/>
  <c r="C4610" i="3"/>
  <c r="C4609" i="3"/>
  <c r="C4608" i="3"/>
  <c r="C4607" i="3"/>
  <c r="C4606" i="3"/>
  <c r="C4605" i="3"/>
  <c r="C4604" i="3"/>
  <c r="C4603" i="3"/>
  <c r="C4602" i="3"/>
  <c r="C4601" i="3"/>
  <c r="C4600" i="3"/>
  <c r="C4599" i="3"/>
  <c r="C4598" i="3"/>
  <c r="C4597" i="3"/>
  <c r="C4596" i="3"/>
  <c r="C4595" i="3"/>
  <c r="C4594" i="3"/>
  <c r="C4593" i="3"/>
  <c r="C4592" i="3"/>
  <c r="C4591" i="3"/>
  <c r="C4590" i="3"/>
  <c r="C4589" i="3"/>
  <c r="C4588" i="3"/>
  <c r="C4587" i="3"/>
  <c r="C4586" i="3"/>
  <c r="C4585" i="3"/>
  <c r="C4584" i="3"/>
  <c r="C4583" i="3"/>
  <c r="C4582" i="3"/>
  <c r="C4581" i="3"/>
  <c r="C4580" i="3"/>
  <c r="C4579" i="3"/>
  <c r="C4578" i="3"/>
  <c r="C4577" i="3"/>
  <c r="C4576" i="3"/>
  <c r="C4575" i="3"/>
  <c r="C4574" i="3"/>
  <c r="C4573" i="3"/>
  <c r="C4572" i="3"/>
  <c r="C4571" i="3"/>
  <c r="C4570" i="3"/>
  <c r="C4569" i="3"/>
  <c r="C4568" i="3"/>
  <c r="C4567" i="3"/>
  <c r="C4566" i="3"/>
  <c r="C4565" i="3"/>
  <c r="C4564" i="3"/>
  <c r="C4563" i="3"/>
  <c r="C4562" i="3"/>
  <c r="C4561" i="3"/>
  <c r="C4560" i="3"/>
  <c r="C4559" i="3"/>
  <c r="C4558" i="3"/>
  <c r="C4557" i="3"/>
  <c r="C4556" i="3"/>
  <c r="C4555" i="3"/>
  <c r="C4554" i="3"/>
  <c r="C4553" i="3"/>
  <c r="C4552" i="3"/>
  <c r="C4551" i="3"/>
  <c r="C4550" i="3"/>
  <c r="C4549" i="3"/>
  <c r="C4548" i="3"/>
  <c r="C4547" i="3"/>
  <c r="C4546" i="3"/>
  <c r="C4545" i="3"/>
  <c r="C4544" i="3"/>
  <c r="C4543" i="3"/>
  <c r="C4542" i="3"/>
  <c r="C4541" i="3"/>
  <c r="C4540" i="3"/>
  <c r="C4539" i="3"/>
  <c r="C4538" i="3"/>
  <c r="C4537" i="3"/>
  <c r="C4536" i="3"/>
  <c r="C4535" i="3"/>
  <c r="C4534" i="3"/>
  <c r="C4533" i="3"/>
  <c r="C4532" i="3"/>
  <c r="C4531" i="3"/>
  <c r="C4530" i="3"/>
  <c r="C4529" i="3"/>
  <c r="C4528" i="3"/>
  <c r="C4527" i="3"/>
  <c r="C4526" i="3"/>
  <c r="C4525" i="3"/>
  <c r="C4524" i="3"/>
  <c r="C4523" i="3"/>
  <c r="C4522" i="3"/>
  <c r="C4521" i="3"/>
  <c r="C4520" i="3"/>
  <c r="C4519" i="3"/>
  <c r="C4518" i="3"/>
  <c r="C4517" i="3"/>
  <c r="C4516" i="3"/>
  <c r="C4515" i="3"/>
  <c r="C4514" i="3"/>
  <c r="C4513" i="3"/>
  <c r="C4512" i="3"/>
  <c r="C4511" i="3"/>
  <c r="C4510" i="3"/>
  <c r="C4509" i="3"/>
  <c r="C4508" i="3"/>
  <c r="C4507" i="3"/>
  <c r="C4506" i="3"/>
  <c r="C4505" i="3"/>
  <c r="C4504" i="3"/>
  <c r="C4503" i="3"/>
  <c r="C4502" i="3"/>
  <c r="C4501" i="3"/>
  <c r="C4500" i="3"/>
  <c r="C4499" i="3"/>
  <c r="C4498" i="3"/>
  <c r="C4497" i="3"/>
  <c r="C4496" i="3"/>
  <c r="C4495" i="3"/>
  <c r="C4494" i="3"/>
  <c r="C4493" i="3"/>
  <c r="C4492" i="3"/>
  <c r="C4491" i="3"/>
  <c r="C4490" i="3"/>
  <c r="C4489" i="3"/>
  <c r="C4488" i="3"/>
  <c r="C4487" i="3"/>
  <c r="C4486" i="3"/>
  <c r="C4485" i="3"/>
  <c r="C4484" i="3"/>
  <c r="C4483" i="3"/>
  <c r="C4482" i="3"/>
  <c r="C4481" i="3"/>
  <c r="C4480" i="3"/>
  <c r="C4479" i="3"/>
  <c r="C4478" i="3"/>
  <c r="C4477" i="3"/>
  <c r="C4476" i="3"/>
  <c r="C4475" i="3"/>
  <c r="C4474" i="3"/>
  <c r="C4473" i="3"/>
  <c r="C4472" i="3"/>
  <c r="C4471" i="3"/>
  <c r="C4470" i="3"/>
  <c r="C4469" i="3"/>
  <c r="C4468" i="3"/>
  <c r="C4467" i="3"/>
  <c r="C4466" i="3"/>
  <c r="C4465" i="3"/>
  <c r="C4464" i="3"/>
  <c r="C4463" i="3"/>
  <c r="C4462" i="3"/>
  <c r="C4461" i="3"/>
  <c r="C4460" i="3"/>
  <c r="C4459" i="3"/>
  <c r="C4458" i="3"/>
  <c r="C4457" i="3"/>
  <c r="C4456" i="3"/>
  <c r="C4455" i="3"/>
  <c r="C4454" i="3"/>
  <c r="C4453" i="3"/>
  <c r="C4452" i="3"/>
  <c r="C4451" i="3"/>
  <c r="C4450" i="3"/>
  <c r="C4449" i="3"/>
  <c r="C4448" i="3"/>
  <c r="C4447" i="3"/>
  <c r="C4446" i="3"/>
  <c r="C4445" i="3"/>
  <c r="C4444" i="3"/>
  <c r="C4443" i="3"/>
  <c r="C4442" i="3"/>
  <c r="C4441" i="3"/>
  <c r="C4440" i="3"/>
  <c r="C4439" i="3"/>
  <c r="C4438" i="3"/>
  <c r="C4437" i="3"/>
  <c r="C4436" i="3"/>
  <c r="C4435" i="3"/>
  <c r="C4434" i="3"/>
  <c r="C4433" i="3"/>
  <c r="C4432" i="3"/>
  <c r="C4431" i="3"/>
  <c r="C4430" i="3"/>
  <c r="C4429" i="3"/>
  <c r="C4428" i="3"/>
  <c r="C4427" i="3"/>
  <c r="C4426" i="3"/>
  <c r="C4425" i="3"/>
  <c r="C4424" i="3"/>
  <c r="C4423" i="3"/>
  <c r="C4422" i="3"/>
  <c r="C4421" i="3"/>
  <c r="C4420" i="3"/>
  <c r="C4419" i="3"/>
  <c r="C4418" i="3"/>
  <c r="C4417" i="3"/>
  <c r="C4416" i="3"/>
  <c r="C4415" i="3"/>
  <c r="C4414" i="3"/>
  <c r="C4413" i="3"/>
  <c r="C4412" i="3"/>
  <c r="C4411" i="3"/>
  <c r="C4410" i="3"/>
  <c r="C4409" i="3"/>
  <c r="C4408" i="3"/>
  <c r="C4407" i="3"/>
  <c r="C4406" i="3"/>
  <c r="C4405" i="3"/>
  <c r="C4404" i="3"/>
  <c r="C4403" i="3"/>
  <c r="C4402" i="3"/>
  <c r="C4401" i="3"/>
  <c r="C4400" i="3"/>
  <c r="C4399" i="3"/>
  <c r="C4398" i="3"/>
  <c r="C4397" i="3"/>
  <c r="C4396" i="3"/>
  <c r="C4395" i="3"/>
  <c r="C4394" i="3"/>
  <c r="C4393" i="3"/>
  <c r="C4392" i="3"/>
  <c r="C4391" i="3"/>
  <c r="C4390" i="3"/>
  <c r="C4389" i="3"/>
  <c r="C4388" i="3"/>
  <c r="C4387" i="3"/>
  <c r="C4386" i="3"/>
  <c r="C4385" i="3"/>
  <c r="C4384" i="3"/>
  <c r="C4383" i="3"/>
  <c r="C4382" i="3"/>
  <c r="C4381" i="3"/>
  <c r="C4380" i="3"/>
  <c r="C4379" i="3"/>
  <c r="C4378" i="3"/>
  <c r="C4377" i="3"/>
  <c r="C4376" i="3"/>
  <c r="C4375" i="3"/>
  <c r="C4374" i="3"/>
  <c r="C4373" i="3"/>
  <c r="C4372" i="3"/>
  <c r="C4371" i="3"/>
  <c r="C4370" i="3"/>
  <c r="C4369" i="3"/>
  <c r="C4368" i="3"/>
  <c r="C4367" i="3"/>
  <c r="C4366" i="3"/>
  <c r="C4365" i="3"/>
  <c r="C4364" i="3"/>
  <c r="C4363" i="3"/>
  <c r="C4362" i="3"/>
  <c r="C4361" i="3"/>
  <c r="C4360" i="3"/>
  <c r="C4359" i="3"/>
  <c r="C4358" i="3"/>
  <c r="C4357" i="3"/>
  <c r="C4356" i="3"/>
  <c r="C4355" i="3"/>
  <c r="C4354" i="3"/>
  <c r="C4353" i="3"/>
  <c r="C4352" i="3"/>
  <c r="C4351" i="3"/>
  <c r="C4350" i="3"/>
  <c r="C4349" i="3"/>
  <c r="C4348" i="3"/>
  <c r="C4347" i="3"/>
  <c r="C4346" i="3"/>
  <c r="C4345" i="3"/>
  <c r="C4344" i="3"/>
  <c r="C4343" i="3"/>
  <c r="C4342" i="3"/>
  <c r="C4341" i="3"/>
  <c r="C4340" i="3"/>
  <c r="C4339" i="3"/>
  <c r="C4338" i="3"/>
  <c r="C4337" i="3"/>
  <c r="C4336" i="3"/>
  <c r="C4335" i="3"/>
  <c r="C4334" i="3"/>
  <c r="C4333" i="3"/>
  <c r="C4332" i="3"/>
  <c r="C4331" i="3"/>
  <c r="C4330" i="3"/>
  <c r="C4329" i="3"/>
  <c r="C4328" i="3"/>
  <c r="C4327" i="3"/>
  <c r="C4326" i="3"/>
  <c r="C4325" i="3"/>
  <c r="C4324" i="3"/>
  <c r="C4323" i="3"/>
  <c r="C4322" i="3"/>
  <c r="C4321" i="3"/>
  <c r="C4320" i="3"/>
  <c r="C4319" i="3"/>
  <c r="C4318" i="3"/>
  <c r="C4317" i="3"/>
  <c r="C4316" i="3"/>
  <c r="C4315" i="3"/>
  <c r="C4314" i="3"/>
  <c r="C4313" i="3"/>
  <c r="C4312" i="3"/>
  <c r="C4311" i="3"/>
  <c r="C4310" i="3"/>
  <c r="C4309" i="3"/>
  <c r="C4308" i="3"/>
  <c r="C4307" i="3"/>
  <c r="C4306" i="3"/>
  <c r="C4305" i="3"/>
  <c r="C4304" i="3"/>
  <c r="C4303" i="3"/>
  <c r="C4302" i="3"/>
  <c r="C4301" i="3"/>
  <c r="C4300" i="3"/>
  <c r="C4299" i="3"/>
  <c r="C4298" i="3"/>
  <c r="C4297" i="3"/>
  <c r="C4296" i="3"/>
  <c r="C4295" i="3"/>
  <c r="C4294" i="3"/>
  <c r="C4293" i="3"/>
  <c r="C4292" i="3"/>
  <c r="C4291" i="3"/>
  <c r="C4290" i="3"/>
  <c r="C4289" i="3"/>
  <c r="C4288" i="3"/>
  <c r="C4287" i="3"/>
  <c r="C4286" i="3"/>
  <c r="C4285" i="3"/>
  <c r="C4284" i="3"/>
  <c r="C4283" i="3"/>
  <c r="C4282" i="3"/>
  <c r="C4281" i="3"/>
  <c r="C4280" i="3"/>
  <c r="C4279" i="3"/>
  <c r="C4278" i="3"/>
  <c r="C4277" i="3"/>
  <c r="C4276" i="3"/>
  <c r="C4275" i="3"/>
  <c r="C4274" i="3"/>
  <c r="C4273" i="3"/>
  <c r="C4272" i="3"/>
  <c r="C4271" i="3"/>
  <c r="C4270" i="3"/>
  <c r="C4269" i="3"/>
  <c r="C4268" i="3"/>
  <c r="C4267" i="3"/>
  <c r="C4266" i="3"/>
  <c r="C4265" i="3"/>
  <c r="C4264" i="3"/>
  <c r="C4263" i="3"/>
  <c r="C4262" i="3"/>
  <c r="C4261" i="3"/>
  <c r="C4260" i="3"/>
  <c r="C4259" i="3"/>
  <c r="C4258" i="3"/>
  <c r="C4257" i="3"/>
  <c r="C4256" i="3"/>
  <c r="C4255" i="3"/>
  <c r="C4254" i="3"/>
  <c r="C4253" i="3"/>
  <c r="C4252" i="3"/>
  <c r="C4251" i="3"/>
  <c r="C4250" i="3"/>
  <c r="C4249" i="3"/>
  <c r="C4248" i="3"/>
  <c r="C4247" i="3"/>
  <c r="C4246" i="3"/>
  <c r="C4245" i="3"/>
  <c r="C4244" i="3"/>
  <c r="C4243" i="3"/>
  <c r="C4242" i="3"/>
  <c r="C4241" i="3"/>
  <c r="C4240" i="3"/>
  <c r="C4239" i="3"/>
  <c r="C4238" i="3"/>
  <c r="C4237" i="3"/>
  <c r="C4236" i="3"/>
  <c r="C4235" i="3"/>
  <c r="C4234" i="3"/>
  <c r="C4233" i="3"/>
  <c r="C4232" i="3"/>
  <c r="C4231" i="3"/>
  <c r="C4230" i="3"/>
  <c r="C4229" i="3"/>
  <c r="C4228" i="3"/>
  <c r="C4227" i="3"/>
  <c r="C4226" i="3"/>
  <c r="C4225" i="3"/>
  <c r="C4224" i="3"/>
  <c r="C4223" i="3"/>
  <c r="C4222" i="3"/>
  <c r="C4221" i="3"/>
  <c r="C4220" i="3"/>
  <c r="C4219" i="3"/>
  <c r="C4218" i="3"/>
  <c r="C4217" i="3"/>
  <c r="C4216" i="3"/>
  <c r="C4215" i="3"/>
  <c r="C4214" i="3"/>
  <c r="C4213" i="3"/>
  <c r="C4212" i="3"/>
  <c r="C4211" i="3"/>
  <c r="C4210" i="3"/>
  <c r="C4209" i="3"/>
  <c r="C4208" i="3"/>
  <c r="C4207" i="3"/>
  <c r="C4206" i="3"/>
  <c r="C4205" i="3"/>
  <c r="C4204" i="3"/>
  <c r="C4203" i="3"/>
  <c r="C4202" i="3"/>
  <c r="C4201" i="3"/>
  <c r="C4200" i="3"/>
  <c r="C4199" i="3"/>
  <c r="C4198" i="3"/>
  <c r="C4197" i="3"/>
  <c r="C4196" i="3"/>
  <c r="C4195" i="3"/>
  <c r="C4194" i="3"/>
  <c r="C4193" i="3"/>
  <c r="C4192" i="3"/>
  <c r="C4191" i="3"/>
  <c r="C4190" i="3"/>
  <c r="C4189" i="3"/>
  <c r="C4188" i="3"/>
  <c r="C4187" i="3"/>
  <c r="C4186" i="3"/>
  <c r="C4185" i="3"/>
  <c r="C4184" i="3"/>
  <c r="C4183" i="3"/>
  <c r="C4182" i="3"/>
  <c r="C4181" i="3"/>
  <c r="C4180" i="3"/>
  <c r="C4179" i="3"/>
  <c r="C4178" i="3"/>
  <c r="C4177" i="3"/>
  <c r="C4176" i="3"/>
  <c r="C4175" i="3"/>
  <c r="C4174" i="3"/>
  <c r="C4173" i="3"/>
  <c r="C4172" i="3"/>
  <c r="C4171" i="3"/>
  <c r="C4170" i="3"/>
  <c r="C4169" i="3"/>
  <c r="C4168" i="3"/>
  <c r="C4167" i="3"/>
  <c r="C4166" i="3"/>
  <c r="C4165" i="3"/>
  <c r="C4164" i="3"/>
  <c r="C4163" i="3"/>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1"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alcChain>
</file>

<file path=xl/sharedStrings.xml><?xml version="1.0" encoding="utf-8"?>
<sst xmlns="http://schemas.openxmlformats.org/spreadsheetml/2006/main" count="130149" uniqueCount="10962">
  <si>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</si>
  <si>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</si>
  <si>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</si>
  <si>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</si>
  <si>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</si>
  <si>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</si>
  <si>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</si>
  <si>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</si>
  <si>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</si>
  <si>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</si>
  <si>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</si>
  <si>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</si>
  <si>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</si>
  <si>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</si>
  <si>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</si>
  <si>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</si>
  <si>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</si>
  <si>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</si>
  <si>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</si>
  <si>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</si>
  <si>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</si>
  <si>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</si>
  <si>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</si>
  <si>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</si>
  <si>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</si>
  <si>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</si>
  <si>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</si>
  <si>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</si>
  <si>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</si>
  <si>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</si>
  <si>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</si>
  <si>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</si>
  <si>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</si>
  <si>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</si>
  <si>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</si>
  <si>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</si>
  <si>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</si>
  <si>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</si>
  <si>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</si>
  <si>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</si>
  <si>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</si>
  <si>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</si>
  <si>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</si>
  <si>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</si>
  <si>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</si>
  <si>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</si>
  <si>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</si>
  <si>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</si>
  <si>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</si>
  <si>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</si>
  <si>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</si>
  <si>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</si>
  <si>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</si>
  <si>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</si>
  <si>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</si>
  <si>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</si>
  <si>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</si>
  <si>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</si>
  <si>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</si>
  <si>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</si>
  <si>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</si>
  <si>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</si>
  <si>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</si>
  <si>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</si>
  <si>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</si>
  <si>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</si>
  <si>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</si>
  <si>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</si>
  <si>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</si>
  <si>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</si>
  <si>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</si>
  <si>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</si>
  <si>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</si>
  <si>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</si>
  <si>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</si>
  <si>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</si>
  <si>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</si>
  <si>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</si>
  <si>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</si>
  <si>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</si>
  <si>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</si>
  <si>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</si>
  <si>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</si>
  <si>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</si>
  <si>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</si>
  <si>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</si>
  <si>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</si>
  <si>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</si>
  <si>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</si>
  <si>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</si>
  <si>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</si>
  <si>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</si>
  <si>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</si>
  <si>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</si>
  <si>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</si>
  <si>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</si>
  <si>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</si>
  <si>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</si>
  <si>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</si>
  <si>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</si>
  <si>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</si>
  <si>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</si>
  <si>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</si>
  <si>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</si>
  <si>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</si>
  <si>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</si>
  <si>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</si>
  <si>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</si>
  <si>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</si>
  <si>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</si>
  <si>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</si>
  <si>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</si>
  <si>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</si>
  <si>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</si>
  <si>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</si>
  <si>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</si>
  <si>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</si>
  <si>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</si>
  <si>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</si>
  <si>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</si>
  <si>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</si>
  <si>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</si>
  <si>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</si>
  <si>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</si>
  <si>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</si>
  <si>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</si>
  <si>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</si>
  <si>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</si>
  <si>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</si>
  <si>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</si>
  <si>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</si>
  <si>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</si>
  <si>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</si>
  <si>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</si>
  <si>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</si>
  <si>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</si>
  <si>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</si>
  <si>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</si>
  <si>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</si>
  <si>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</si>
  <si>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</si>
  <si>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</si>
  <si>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</si>
  <si>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</si>
  <si>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</si>
  <si>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</si>
  <si>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</si>
  <si>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</si>
  <si>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</si>
  <si>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</si>
  <si>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</si>
  <si>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</si>
  <si>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</si>
  <si>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</si>
  <si>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</si>
  <si>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</si>
  <si>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</si>
  <si>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</si>
  <si>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</si>
  <si>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</si>
  <si>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</si>
  <si>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</si>
  <si>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</si>
  <si>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</si>
  <si>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</si>
  <si>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</si>
  <si>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</si>
  <si>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</si>
  <si>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</si>
  <si>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</si>
  <si>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</si>
  <si>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</si>
  <si>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</si>
  <si>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</si>
  <si>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</si>
  <si>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</si>
  <si>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</si>
  <si>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</si>
  <si>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</si>
  <si>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</si>
  <si>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</si>
  <si>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</si>
  <si>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</si>
  <si>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</si>
  <si>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</si>
  <si>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</si>
  <si>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</si>
  <si>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</si>
  <si>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</si>
  <si>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</si>
  <si>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</si>
  <si>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</si>
  <si>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</si>
  <si>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</si>
  <si>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</si>
  <si>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</si>
  <si>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</si>
  <si>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</si>
  <si>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</si>
  <si>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</si>
  <si>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</si>
  <si>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</si>
  <si>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</si>
  <si>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</si>
  <si>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</si>
  <si>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</si>
  <si>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</si>
  <si>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</si>
  <si>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</si>
  <si>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</si>
  <si>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</si>
  <si>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</si>
  <si>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</si>
  <si>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</si>
  <si>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</si>
  <si>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</si>
  <si>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</si>
  <si>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</si>
  <si>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</si>
  <si>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</si>
  <si>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</si>
  <si>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</si>
  <si>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</si>
  <si>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</si>
  <si>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</si>
  <si>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</si>
  <si>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</si>
  <si>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</si>
  <si>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</si>
  <si>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</si>
  <si>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</si>
  <si>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</si>
  <si>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</si>
  <si>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</si>
  <si>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</si>
  <si>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</si>
  <si>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</si>
  <si>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</si>
  <si>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</si>
  <si>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</si>
  <si>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</si>
  <si>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</si>
  <si>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</si>
  <si>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</si>
  <si>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</si>
  <si>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</si>
  <si>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</si>
  <si>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</si>
  <si>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</si>
  <si>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</si>
  <si>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</si>
  <si>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</si>
  <si>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</si>
  <si>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</si>
  <si>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</si>
  <si>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</si>
  <si>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</si>
  <si>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</si>
  <si>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</si>
  <si>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</si>
  <si>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</si>
  <si>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</si>
  <si>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</si>
  <si>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</si>
  <si>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</si>
  <si>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</si>
  <si>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</si>
  <si>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</si>
  <si>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</si>
  <si>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</si>
  <si>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</si>
  <si>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</si>
  <si>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</si>
  <si>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</si>
  <si>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</si>
  <si>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</si>
  <si>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</si>
  <si>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</si>
  <si>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</si>
  <si>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</si>
  <si>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</si>
  <si>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</si>
  <si>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</si>
  <si>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</si>
  <si>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</si>
  <si>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</si>
  <si>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</si>
  <si>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</si>
  <si>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</si>
  <si>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</si>
  <si>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</si>
  <si>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</si>
  <si>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</si>
  <si>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</si>
  <si>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</si>
  <si>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</si>
  <si>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</si>
  <si>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</si>
  <si>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</si>
  <si>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</si>
  <si>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</si>
  <si>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</si>
  <si>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</si>
  <si>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</si>
  <si>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</si>
  <si>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</si>
  <si>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</si>
  <si>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</si>
  <si>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</si>
  <si>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</si>
  <si>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</si>
  <si>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</si>
  <si>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</si>
  <si>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</si>
  <si>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</si>
  <si>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</si>
  <si>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</si>
  <si>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</si>
  <si>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</si>
  <si>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</si>
  <si>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</si>
  <si>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</si>
  <si>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</si>
  <si>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</si>
  <si>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</si>
  <si>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</si>
  <si>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</si>
  <si>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</si>
  <si>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</si>
  <si>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</si>
  <si>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</si>
  <si>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</si>
  <si>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</si>
  <si>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</si>
  <si>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</si>
  <si>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</si>
  <si>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</si>
  <si>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</si>
  <si>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</si>
  <si>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</si>
  <si>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</si>
  <si>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</si>
  <si>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</si>
  <si>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</si>
  <si>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</si>
  <si>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</si>
  <si>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</si>
  <si>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</si>
  <si>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</si>
  <si>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</si>
  <si>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</si>
  <si>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</si>
  <si>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</si>
  <si>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</si>
  <si>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</si>
  <si>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</si>
  <si>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</si>
  <si>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</si>
  <si>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</si>
  <si>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</si>
  <si>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</si>
  <si>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</si>
  <si>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</si>
  <si>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</si>
  <si>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</si>
  <si>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</si>
  <si>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</si>
  <si>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</si>
  <si>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</si>
  <si>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</si>
  <si>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</si>
  <si>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</si>
  <si>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</si>
  <si>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</si>
  <si>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</si>
  <si>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</si>
  <si>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</si>
  <si>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</si>
  <si>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</si>
  <si>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</si>
  <si>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</si>
  <si>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</si>
  <si>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</si>
  <si>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</si>
  <si>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</si>
  <si>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</si>
  <si>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</si>
  <si>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</si>
  <si>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</si>
  <si>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</si>
  <si>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</si>
  <si>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</si>
  <si>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</si>
  <si>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</si>
  <si>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</si>
  <si>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</si>
  <si>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</si>
  <si>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</si>
  <si>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</si>
  <si>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</si>
  <si>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</si>
  <si>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</si>
  <si>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</si>
  <si>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</si>
  <si>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</si>
  <si>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</si>
  <si>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</si>
  <si>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</si>
  <si>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</si>
  <si>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</si>
  <si>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</si>
  <si>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</si>
  <si>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</si>
  <si>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</si>
  <si>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</si>
  <si>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</si>
  <si>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</si>
  <si>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</si>
  <si>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</si>
  <si>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</si>
  <si>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</si>
  <si>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</si>
  <si>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</si>
  <si>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</si>
  <si>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</si>
  <si>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</si>
  <si>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</si>
  <si>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</si>
  <si>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</si>
  <si>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</si>
  <si>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</si>
  <si>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</si>
  <si>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</si>
  <si>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</si>
  <si>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</si>
  <si>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</si>
  <si>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</si>
  <si>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</si>
  <si>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</si>
  <si>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</si>
  <si>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</si>
  <si>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</si>
  <si>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</si>
  <si>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</si>
  <si>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</si>
  <si>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</si>
  <si>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</si>
  <si>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</si>
  <si>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</si>
  <si>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</si>
  <si>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</si>
  <si>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</si>
  <si>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</si>
  <si>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</si>
  <si>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</si>
  <si>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</si>
  <si>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</si>
  <si>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</si>
  <si>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</si>
  <si>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</si>
  <si>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</si>
  <si>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</si>
  <si>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</si>
  <si>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</si>
  <si>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</si>
  <si>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</si>
  <si>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</si>
  <si>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</si>
  <si>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</si>
  <si>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</si>
  <si>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</si>
  <si>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</si>
  <si>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</si>
  <si>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</si>
  <si>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</si>
  <si>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</si>
  <si>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</si>
  <si>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</si>
  <si>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</si>
  <si>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</si>
  <si>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</si>
  <si>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</si>
  <si>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</si>
  <si>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</si>
  <si>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</si>
  <si>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</si>
  <si>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</si>
  <si>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</si>
  <si>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</si>
  <si>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</si>
  <si>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</si>
  <si>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</si>
  <si>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</si>
  <si>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</si>
  <si>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</si>
  <si>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</si>
  <si>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</si>
  <si>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</si>
  <si>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</si>
  <si>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</si>
  <si>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</si>
  <si>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</si>
  <si>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</si>
  <si>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</si>
  <si>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</si>
  <si>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</si>
  <si>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</si>
  <si>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</si>
  <si>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</si>
  <si>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</si>
  <si>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</si>
  <si>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</si>
  <si>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</si>
  <si>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</si>
  <si>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</si>
  <si>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</si>
  <si>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</si>
  <si>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</si>
  <si>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</si>
  <si>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</si>
  <si>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</si>
  <si>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</si>
  <si>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</si>
  <si>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</si>
  <si>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</si>
  <si>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</si>
  <si>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</si>
  <si>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</si>
  <si>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</si>
  <si>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</si>
  <si>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</si>
  <si>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</si>
  <si>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</si>
  <si>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</si>
  <si>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</si>
  <si>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</si>
  <si>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</si>
  <si>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</si>
  <si>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</si>
  <si>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</si>
  <si>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</si>
  <si>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</si>
  <si>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</si>
  <si>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</si>
  <si>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</si>
  <si>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</si>
  <si>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</si>
  <si>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</si>
  <si>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</si>
  <si>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</si>
  <si>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</si>
  <si>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</si>
  <si>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</si>
  <si>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</si>
  <si>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</si>
  <si>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</si>
  <si>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</si>
  <si>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</si>
  <si>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</si>
  <si>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</si>
  <si>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</si>
  <si>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</si>
  <si>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</si>
  <si>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</si>
  <si>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</si>
  <si>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</si>
  <si>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</si>
  <si>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</si>
  <si>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</si>
  <si>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</si>
  <si>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</si>
  <si>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</si>
  <si>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</si>
  <si>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</si>
  <si>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</si>
  <si>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</si>
  <si>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</si>
  <si>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</si>
  <si>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</si>
  <si>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</si>
  <si>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</si>
  <si>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</si>
  <si>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</si>
  <si>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</si>
  <si>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</si>
  <si>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</si>
  <si>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</si>
  <si>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</si>
  <si>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</si>
  <si>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</si>
  <si>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</si>
  <si>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</si>
  <si>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</si>
  <si>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</si>
  <si>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</si>
  <si>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</si>
  <si>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</si>
  <si>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</si>
  <si>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</si>
  <si>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</si>
  <si>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</si>
  <si>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</si>
  <si>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</si>
  <si>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</si>
  <si>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</si>
  <si>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</si>
  <si>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</si>
  <si>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</si>
  <si>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</si>
  <si>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</si>
  <si>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</si>
  <si>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</si>
  <si>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</si>
  <si>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</si>
  <si>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</si>
  <si>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</si>
  <si>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</si>
  <si>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</si>
  <si>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</si>
  <si>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</si>
  <si>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</si>
  <si>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</si>
  <si>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</si>
  <si>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</si>
  <si>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</si>
  <si>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</si>
  <si>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</si>
  <si>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</si>
  <si>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</si>
  <si>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</si>
  <si>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</si>
  <si>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</si>
  <si>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</si>
  <si>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</si>
  <si>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</si>
  <si>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</si>
  <si>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</si>
  <si>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</si>
  <si>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</si>
  <si>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</si>
  <si>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</si>
  <si>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</si>
  <si>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</si>
  <si>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</si>
  <si>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</si>
  <si>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</si>
  <si>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</si>
  <si>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</si>
  <si>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</si>
  <si>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</si>
  <si>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</si>
  <si>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</si>
  <si>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</si>
  <si>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</si>
  <si>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</si>
  <si>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</si>
  <si>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</si>
  <si>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</si>
  <si>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</si>
  <si>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</si>
  <si>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</si>
  <si>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</si>
  <si>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</si>
  <si>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</si>
  <si>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</si>
  <si>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</si>
  <si>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</si>
  <si>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</si>
  <si>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</si>
  <si>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</si>
  <si>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</si>
  <si>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</si>
  <si>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</si>
  <si>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</si>
  <si>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</si>
  <si>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</si>
  <si>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</si>
  <si>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</si>
  <si>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</si>
  <si>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</si>
  <si>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</si>
  <si>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</si>
  <si>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</si>
  <si>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</si>
  <si>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</si>
  <si>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</si>
  <si>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</si>
  <si>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</si>
  <si>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</si>
  <si>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</si>
  <si>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</si>
  <si>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</si>
  <si>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</si>
  <si>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</si>
  <si>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</si>
  <si>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</si>
  <si>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</si>
  <si>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</si>
  <si>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</si>
  <si>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</si>
  <si>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</si>
  <si>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</si>
  <si>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</si>
  <si>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</si>
  <si>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</si>
  <si>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</si>
  <si>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</si>
  <si>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</si>
  <si>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</si>
  <si>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</si>
  <si>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</si>
  <si>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</si>
  <si>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</si>
  <si>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</si>
  <si>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</si>
  <si>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</si>
  <si>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</si>
  <si>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</si>
  <si>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</si>
  <si>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</si>
  <si>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</si>
  <si>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</si>
  <si>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</si>
  <si>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</si>
  <si>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</si>
  <si>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</si>
  <si>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</si>
  <si>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</si>
  <si>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</si>
  <si>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</si>
  <si>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</si>
  <si>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</si>
  <si>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</si>
  <si>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</si>
  <si>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</si>
  <si>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</si>
  <si>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</si>
  <si>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</si>
  <si>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</si>
  <si>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</si>
  <si>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</si>
  <si>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</si>
  <si>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</si>
  <si>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</si>
  <si>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</si>
  <si>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</si>
  <si>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</si>
  <si>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</si>
  <si>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</si>
  <si>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</si>
  <si>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</si>
  <si>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</si>
  <si>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</si>
  <si>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</si>
  <si>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</si>
  <si>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</si>
  <si>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</si>
  <si>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</si>
  <si>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</si>
  <si>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</si>
  <si>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</si>
  <si>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</si>
  <si>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</si>
  <si>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</si>
  <si>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</si>
  <si>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</si>
  <si>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</si>
  <si>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</si>
  <si>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</si>
  <si>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</si>
  <si>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</si>
  <si>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</si>
  <si>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</si>
  <si>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</si>
  <si>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</si>
  <si>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</si>
  <si>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</si>
  <si>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</si>
  <si>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</si>
  <si>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</si>
  <si>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</si>
  <si>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</si>
  <si>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</si>
  <si>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</si>
  <si>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</si>
  <si>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</si>
  <si>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</si>
  <si>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</si>
  <si>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</si>
  <si>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</si>
  <si>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</si>
  <si>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</si>
  <si>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</si>
  <si>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</si>
  <si>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</si>
  <si>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</si>
  <si>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</si>
  <si>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</si>
  <si>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</si>
  <si>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</si>
  <si>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</si>
  <si>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</si>
  <si>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</si>
  <si>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</si>
  <si>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</si>
  <si>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</si>
  <si>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</si>
  <si>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</si>
  <si>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</si>
  <si>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</si>
  <si>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</si>
  <si>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</si>
  <si>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</si>
  <si>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</si>
  <si>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</si>
  <si>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</si>
  <si>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</si>
  <si>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</si>
  <si>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</si>
  <si>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</si>
  <si>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</si>
  <si>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</si>
  <si>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</si>
  <si>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</si>
  <si>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</si>
  <si>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</si>
  <si>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</si>
  <si>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</si>
  <si>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</si>
  <si>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</si>
  <si>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</si>
  <si>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</si>
  <si>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</si>
  <si>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</si>
  <si>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</si>
  <si>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</si>
  <si>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</si>
  <si>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</si>
  <si>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</si>
  <si>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</si>
  <si>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</si>
  <si>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</si>
  <si>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</si>
  <si>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</si>
  <si>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</si>
  <si>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</si>
  <si>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</si>
  <si>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</si>
  <si>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</si>
  <si>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</si>
  <si>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</si>
  <si>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</si>
  <si>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</si>
  <si>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</si>
  <si>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</si>
  <si>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</si>
  <si>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</si>
  <si>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</si>
  <si>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</si>
  <si>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</si>
  <si>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</si>
  <si>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</si>
  <si>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</si>
  <si>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</si>
  <si>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</si>
  <si>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</si>
  <si>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</si>
  <si>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</si>
  <si>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</si>
  <si>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</si>
  <si>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</si>
  <si>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</si>
  <si>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</si>
  <si>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</si>
  <si>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</si>
  <si>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</si>
  <si>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</si>
  <si>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</si>
  <si>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</si>
  <si>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</si>
  <si>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</si>
  <si>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</si>
  <si>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</si>
  <si>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</si>
  <si>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</si>
  <si>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</si>
  <si>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</si>
  <si>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</si>
  <si>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</si>
  <si>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</si>
  <si>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</si>
  <si>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</si>
  <si>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</si>
  <si>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</si>
  <si>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</si>
  <si>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</si>
  <si>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</si>
  <si>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</si>
  <si>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</si>
  <si>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</si>
  <si>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</si>
  <si>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</si>
  <si>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</si>
  <si>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</si>
  <si>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</si>
  <si>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</si>
  <si>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</si>
  <si>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</si>
  <si>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</si>
  <si>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</si>
  <si>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</si>
  <si>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</si>
  <si>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</si>
  <si>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</si>
  <si>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</si>
  <si>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</si>
  <si>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</si>
  <si>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</si>
  <si>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</si>
  <si>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</si>
  <si>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</si>
  <si>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</si>
  <si>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</si>
  <si>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</si>
  <si>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</si>
  <si>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</si>
  <si>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</si>
  <si>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</si>
  <si>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</si>
  <si>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</si>
  <si>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</si>
  <si>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</si>
  <si>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</si>
  <si>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</si>
  <si>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</si>
  <si>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</si>
  <si>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</si>
  <si>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</si>
  <si>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</si>
  <si>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</si>
  <si>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</si>
  <si>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</si>
  <si>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</si>
  <si>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</si>
  <si>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</si>
  <si>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</si>
  <si>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</si>
  <si>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</si>
  <si>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</si>
  <si>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</si>
  <si>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</si>
  <si>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</si>
  <si>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</si>
  <si>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</si>
  <si>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</si>
  <si>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</si>
  <si>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</si>
  <si>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</si>
  <si>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</si>
  <si>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</si>
  <si>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</si>
  <si>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</si>
  <si>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</si>
  <si>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</si>
  <si>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</si>
  <si>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</si>
  <si>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</si>
  <si>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</si>
  <si>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</si>
  <si>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</si>
  <si>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</si>
  <si>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</si>
  <si>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</si>
  <si>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</si>
  <si>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</si>
  <si>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</si>
  <si>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</si>
  <si>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</si>
  <si>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</si>
  <si>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</si>
  <si>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</si>
  <si>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</si>
  <si>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</si>
  <si>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</si>
  <si>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</si>
  <si>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</si>
  <si>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</si>
  <si>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</si>
  <si>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</si>
  <si>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</si>
  <si>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</si>
  <si>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</si>
  <si>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</si>
  <si>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</si>
  <si>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</si>
  <si>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</si>
  <si>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</si>
  <si>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</si>
  <si>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</si>
  <si>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</si>
  <si>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</si>
  <si>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</si>
  <si>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</si>
  <si>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</si>
  <si>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</si>
  <si>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</si>
  <si>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</si>
  <si>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</si>
  <si>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</si>
  <si>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</si>
  <si>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</si>
  <si>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</si>
  <si>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</si>
  <si>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</si>
  <si>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</si>
  <si>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</si>
  <si>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</si>
  <si>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</si>
  <si>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</si>
  <si>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</si>
  <si>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</si>
  <si>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</si>
  <si>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</si>
  <si>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</si>
  <si>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</si>
  <si>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</si>
  <si>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</si>
  <si>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</si>
  <si>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</si>
  <si>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</si>
  <si>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</si>
  <si>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</si>
  <si>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</si>
  <si>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</si>
  <si>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</si>
  <si>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</si>
  <si>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</si>
  <si>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</si>
  <si>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</si>
  <si>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</si>
  <si>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</si>
  <si>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</si>
  <si>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</si>
  <si>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</si>
  <si>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</si>
  <si>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</si>
  <si>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</si>
  <si>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</si>
  <si>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</si>
  <si>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</si>
  <si>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</si>
  <si>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</si>
  <si>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</si>
  <si>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</si>
  <si>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</si>
  <si>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</si>
  <si>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</si>
  <si>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</si>
  <si>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</si>
  <si>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</si>
  <si>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</si>
  <si>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</si>
  <si>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</si>
  <si>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</si>
  <si>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</si>
  <si>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</si>
  <si>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</si>
  <si>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</si>
  <si>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</si>
  <si>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</si>
  <si>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</si>
  <si>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</si>
  <si>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</si>
  <si>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</si>
  <si>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</si>
  <si>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</si>
  <si>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</si>
  <si>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</si>
  <si>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</si>
  <si>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</si>
  <si>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</si>
  <si>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</si>
  <si>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</si>
  <si>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</si>
  <si>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</si>
  <si>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</si>
  <si>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</si>
  <si>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</si>
  <si>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</si>
  <si>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</si>
  <si>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</si>
  <si>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</si>
  <si>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</si>
  <si>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</si>
  <si>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</si>
  <si>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</si>
  <si>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</si>
  <si>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</si>
  <si>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</si>
  <si>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</si>
  <si>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</si>
  <si>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</si>
  <si>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</si>
  <si>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</si>
  <si>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</si>
  <si>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</si>
  <si>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</si>
  <si>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</si>
  <si>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</si>
  <si>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</si>
  <si>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</si>
  <si>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</si>
  <si>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</si>
  <si>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</si>
  <si>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</si>
  <si>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</si>
  <si>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</si>
  <si>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</si>
  <si>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</si>
  <si>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</si>
  <si>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</si>
  <si>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</si>
  <si>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</si>
  <si>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</si>
  <si>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</si>
  <si>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</si>
  <si>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</si>
  <si>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</si>
  <si>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</si>
  <si>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</si>
  <si>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</si>
  <si>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</si>
  <si>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</si>
  <si>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</si>
  <si>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</si>
  <si>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</si>
  <si>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</si>
  <si>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</si>
  <si>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</si>
  <si>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</si>
  <si>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</si>
  <si>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</si>
  <si>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</si>
  <si>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</si>
  <si>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</si>
  <si>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</si>
  <si>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</si>
  <si>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</si>
  <si>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</si>
  <si>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</si>
  <si>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</si>
  <si>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</si>
  <si>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</si>
  <si>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</si>
  <si>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</si>
  <si>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</si>
  <si>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</si>
  <si>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</si>
  <si>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</si>
  <si>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</si>
  <si>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</si>
  <si>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</si>
  <si>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</si>
  <si>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</si>
  <si>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</si>
  <si>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</si>
  <si>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</si>
  <si>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</si>
  <si>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</si>
  <si>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</si>
  <si>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</si>
  <si>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</si>
  <si>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</si>
  <si>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</si>
  <si>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</si>
  <si>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</si>
  <si>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</si>
  <si>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</si>
  <si>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</si>
  <si>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</si>
  <si>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</si>
  <si>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</si>
  <si>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</si>
  <si>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</si>
  <si>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</si>
  <si>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</si>
  <si>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</si>
  <si>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</si>
  <si>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</si>
  <si>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</si>
  <si>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</si>
  <si>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</si>
  <si>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</si>
  <si>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</si>
  <si>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</si>
  <si>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</si>
  <si>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</si>
  <si>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</si>
  <si>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</si>
  <si>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</si>
  <si>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</si>
  <si>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</si>
  <si>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</si>
  <si>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</si>
  <si>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</si>
  <si>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</si>
  <si>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</si>
  <si>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</si>
  <si>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</si>
  <si>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</si>
  <si>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</si>
  <si>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</si>
  <si>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</si>
  <si>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</si>
  <si>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</si>
  <si>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</si>
  <si>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</si>
  <si>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</si>
  <si>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</si>
  <si>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</si>
  <si>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</si>
  <si>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</si>
  <si>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</si>
  <si>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</si>
  <si>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</si>
  <si>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</si>
  <si>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</si>
  <si>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</si>
  <si>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</si>
  <si>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</si>
  <si>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</si>
  <si>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</si>
  <si>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</si>
  <si>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</si>
  <si>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</si>
  <si>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</si>
  <si>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</si>
  <si>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</si>
  <si>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</si>
  <si>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</si>
  <si>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</si>
  <si>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</si>
  <si>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</si>
  <si>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</si>
  <si>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</si>
  <si>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</si>
  <si>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</si>
  <si>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</si>
  <si>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</si>
  <si>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</si>
  <si>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</si>
  <si>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</si>
  <si>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</si>
  <si>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</si>
  <si>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</si>
  <si>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</si>
  <si>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</si>
  <si>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</si>
  <si>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</si>
  <si>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</si>
  <si>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</si>
  <si>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</si>
  <si>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</si>
  <si>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</si>
  <si>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</si>
  <si>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</si>
  <si>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</si>
  <si>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</si>
  <si>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</si>
  <si>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</si>
  <si>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</si>
  <si>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</si>
  <si>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</si>
  <si>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</si>
  <si>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</si>
  <si>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</si>
  <si>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</si>
  <si>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</si>
  <si>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</si>
  <si>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</si>
  <si>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</si>
  <si>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</si>
  <si>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</si>
  <si>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</si>
  <si>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</si>
  <si>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</si>
  <si>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</si>
  <si>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</si>
  <si>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</si>
  <si>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</si>
  <si>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</si>
  <si>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</si>
  <si>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</si>
  <si>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</si>
  <si>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</si>
  <si>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</si>
  <si>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</si>
  <si>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</si>
  <si>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</si>
  <si>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</si>
  <si>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</si>
  <si>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</si>
  <si>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</si>
  <si>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</si>
  <si>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</si>
  <si>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</si>
  <si>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</si>
  <si>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</si>
  <si>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</si>
  <si>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</si>
  <si>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</si>
  <si>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</si>
  <si>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</si>
  <si>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</si>
  <si>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</si>
  <si>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</si>
  <si>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</si>
  <si>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</si>
  <si>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</si>
  <si>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</si>
  <si>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</si>
  <si>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</si>
  <si>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</si>
  <si>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</si>
  <si>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</si>
  <si>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</si>
  <si>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</si>
  <si>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</si>
  <si>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</si>
  <si>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</si>
  <si>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</si>
  <si>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</si>
  <si>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</si>
  <si>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</si>
  <si>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</si>
  <si>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</si>
  <si>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</si>
  <si>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</si>
  <si>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</si>
  <si>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</si>
  <si>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</si>
  <si>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</si>
  <si>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</si>
  <si>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</si>
  <si>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</si>
  <si>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</si>
  <si>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</si>
  <si>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</si>
  <si>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</si>
  <si>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</si>
  <si>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</si>
  <si>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</si>
  <si>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</si>
  <si>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</si>
  <si>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</si>
  <si>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</si>
  <si>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</si>
  <si>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</si>
  <si>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</si>
  <si>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</si>
  <si>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</si>
  <si>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</si>
  <si>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</si>
  <si>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</si>
  <si>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</si>
  <si>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</si>
  <si>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</si>
  <si>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</si>
  <si>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</si>
  <si>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</si>
  <si>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</si>
  <si>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</si>
  <si>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</si>
  <si>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</si>
  <si>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</si>
  <si>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</si>
  <si>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</si>
  <si>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</si>
  <si>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</si>
  <si>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</si>
  <si>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</si>
  <si>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</si>
  <si>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</si>
  <si>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</si>
  <si>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</si>
  <si>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</si>
  <si>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</si>
  <si>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</si>
  <si>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</si>
  <si>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</si>
  <si>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</si>
  <si>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</si>
  <si>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</si>
  <si>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</si>
  <si>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</si>
  <si>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</si>
  <si>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</si>
  <si>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</si>
  <si>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</si>
  <si>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</si>
  <si>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</si>
  <si>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</si>
  <si>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</si>
  <si>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</si>
  <si>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</si>
  <si>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</si>
  <si>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</si>
  <si>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</si>
  <si>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</si>
  <si>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</si>
  <si>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</si>
  <si>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</si>
  <si>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</si>
  <si>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</si>
  <si>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</si>
  <si>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</si>
  <si>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</si>
  <si>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</si>
  <si>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</si>
  <si>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</si>
  <si>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</si>
  <si>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</si>
  <si>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</si>
  <si>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</si>
  <si>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</si>
  <si>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</si>
  <si>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</si>
  <si>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</si>
  <si>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</si>
  <si>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</si>
  <si>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</si>
  <si>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</si>
  <si>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</si>
  <si>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</si>
  <si>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</si>
  <si>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</si>
  <si>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</si>
  <si>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</si>
  <si>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</si>
  <si>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</si>
  <si>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</si>
  <si>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</si>
  <si>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</si>
  <si>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</si>
  <si>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</si>
  <si>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</si>
  <si>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</si>
  <si>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</si>
  <si>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</si>
  <si>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</si>
  <si>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</si>
  <si>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</si>
  <si>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</si>
  <si>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</si>
  <si>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</si>
  <si>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</si>
  <si>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</si>
  <si>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</si>
  <si>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</si>
  <si>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</si>
  <si>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</si>
  <si>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</si>
  <si>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</si>
  <si>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</si>
  <si>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</si>
  <si>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</si>
  <si>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</si>
  <si>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</si>
  <si>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</si>
  <si>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</si>
  <si>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</si>
  <si>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</si>
  <si>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</si>
  <si>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</si>
  <si>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</si>
  <si>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</si>
  <si>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</si>
  <si>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</si>
  <si>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</si>
  <si>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</si>
  <si>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</si>
  <si>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</si>
  <si>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</si>
  <si>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</si>
  <si>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</si>
  <si>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</si>
  <si>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</si>
  <si>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</si>
  <si>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</si>
  <si>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</si>
  <si>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</si>
  <si>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</si>
  <si>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</si>
  <si>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</si>
  <si>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</si>
  <si>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</si>
  <si>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</si>
  <si>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</si>
  <si>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</si>
  <si>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</si>
  <si>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</si>
  <si>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</si>
  <si>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</si>
  <si>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</si>
  <si>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</si>
  <si>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</si>
  <si>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</si>
  <si>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</si>
  <si>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</si>
  <si>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</si>
  <si>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</si>
  <si>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</si>
  <si>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</si>
  <si>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</si>
  <si>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</si>
  <si>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</si>
  <si>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</si>
  <si>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</si>
  <si>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</si>
  <si>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</si>
  <si>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</si>
  <si>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</si>
  <si>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</si>
  <si>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</si>
  <si>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</si>
  <si>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</si>
  <si>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</si>
  <si>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</si>
  <si>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</si>
  <si>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</si>
  <si>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</si>
  <si>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</si>
  <si>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</si>
  <si>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</si>
  <si>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</si>
  <si>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</si>
  <si>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</si>
  <si>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</si>
  <si>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</si>
  <si>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</si>
  <si>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</si>
  <si>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</si>
  <si>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</si>
  <si>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</si>
  <si>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</si>
  <si>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</si>
  <si>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</si>
  <si>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</si>
  <si>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</si>
  <si>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</si>
  <si>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</si>
  <si>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</si>
  <si>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</si>
  <si>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</si>
  <si>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</si>
  <si>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</si>
  <si>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</si>
  <si>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</si>
  <si>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</si>
  <si>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</si>
  <si>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</si>
  <si>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</si>
  <si>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</si>
  <si>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</si>
  <si>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</si>
  <si>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</si>
  <si>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</si>
  <si>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</si>
  <si>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</si>
  <si>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</si>
  <si>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</si>
  <si>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</si>
  <si>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</si>
  <si>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</si>
  <si>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</si>
  <si>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</si>
  <si>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</si>
  <si>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</si>
  <si>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</si>
  <si>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</si>
  <si>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</si>
  <si>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</si>
  <si>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</si>
  <si>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</si>
  <si>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</si>
  <si>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</si>
  <si>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</si>
  <si>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</si>
  <si>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</si>
  <si>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</si>
  <si>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</si>
  <si>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</si>
  <si>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</si>
  <si>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</si>
  <si>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</si>
  <si>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</si>
  <si>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</si>
  <si>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</si>
  <si>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</si>
  <si>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</si>
  <si>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</si>
  <si>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</si>
  <si>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</si>
  <si>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</si>
  <si>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</si>
  <si>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</si>
  <si>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</si>
  <si>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</si>
  <si>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</si>
  <si>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</si>
  <si>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</si>
  <si>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</si>
  <si>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</si>
  <si>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</si>
  <si>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</si>
  <si>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</si>
  <si>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</si>
  <si>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</si>
  <si>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</si>
  <si>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</si>
  <si>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</si>
  <si>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</si>
  <si>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</si>
  <si>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</si>
  <si>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</si>
  <si>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</si>
  <si>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</si>
  <si>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</si>
  <si>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</si>
  <si>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</si>
  <si>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</si>
  <si>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</si>
  <si>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</si>
  <si>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</si>
  <si>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</si>
  <si>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</si>
  <si>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</si>
  <si>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</si>
  <si>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</si>
  <si>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</si>
  <si>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</si>
  <si>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</si>
  <si>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</si>
  <si>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</si>
  <si>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</si>
  <si>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</si>
  <si>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</si>
  <si>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</si>
  <si>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</si>
  <si>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</si>
  <si>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</si>
  <si>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</si>
  <si>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</si>
  <si>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</si>
  <si>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</si>
  <si>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</si>
  <si>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</si>
  <si>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</si>
  <si>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</si>
  <si>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</si>
  <si>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</si>
  <si>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</si>
  <si>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</si>
  <si>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</si>
  <si>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</si>
  <si>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</si>
  <si>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</si>
  <si>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</si>
  <si>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</si>
  <si>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</si>
  <si>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</si>
  <si>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</si>
  <si>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</si>
  <si>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</si>
  <si>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</si>
  <si>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</si>
  <si>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</si>
  <si>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</si>
  <si>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</si>
  <si>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</si>
  <si>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</si>
  <si>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</si>
  <si>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</si>
  <si>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</si>
  <si>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</si>
  <si>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</si>
  <si>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</si>
  <si>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</si>
  <si>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</si>
  <si>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</si>
  <si>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</si>
  <si>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</si>
  <si>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</si>
  <si>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</si>
  <si>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</si>
  <si>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</si>
  <si>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</si>
  <si>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</si>
  <si>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</si>
  <si>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</si>
  <si>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</si>
  <si>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</si>
  <si>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</si>
  <si>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</si>
  <si>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</si>
  <si>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</si>
  <si>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</si>
  <si>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</si>
  <si>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</si>
  <si>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</si>
  <si>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</si>
  <si>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</si>
  <si>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</si>
  <si>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</si>
  <si>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</si>
  <si>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</si>
  <si>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</si>
  <si>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</si>
  <si>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</si>
  <si>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</si>
  <si>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</si>
  <si>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</si>
  <si>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</si>
  <si>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</si>
  <si>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</si>
  <si>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</si>
  <si>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</si>
  <si>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</si>
  <si>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</si>
  <si>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</si>
  <si>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</si>
  <si>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</si>
  <si>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</si>
  <si>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</si>
  <si>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</si>
  <si>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</si>
  <si>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</si>
  <si>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</si>
  <si>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</si>
  <si>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</si>
  <si>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</si>
  <si>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</si>
  <si>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</si>
  <si>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</si>
  <si>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</si>
  <si>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</si>
  <si>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</si>
  <si>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</si>
  <si>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</si>
  <si>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</si>
  <si>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</si>
  <si>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</si>
  <si>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</si>
  <si>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</si>
  <si>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</si>
  <si>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</si>
  <si>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</si>
  <si>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</si>
  <si>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</si>
  <si>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</si>
  <si>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</si>
  <si>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</si>
  <si>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</si>
  <si>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</si>
  <si>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</si>
  <si>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</si>
  <si>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</si>
  <si>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</si>
  <si>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</si>
  <si>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</si>
  <si>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</si>
  <si>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</si>
  <si>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</si>
  <si>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</si>
  <si>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</si>
  <si>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</si>
  <si>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</si>
  <si>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</si>
  <si>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</si>
  <si>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</si>
  <si>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</si>
  <si>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</si>
  <si>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</si>
  <si>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</si>
  <si>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</si>
  <si>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</si>
  <si>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</si>
  <si>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</si>
  <si>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</si>
  <si>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</si>
  <si>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</si>
  <si>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</si>
  <si>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</si>
  <si>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</si>
  <si>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</si>
  <si>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</si>
  <si>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</si>
  <si>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</si>
  <si>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</si>
  <si>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</si>
  <si>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</si>
  <si>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</si>
  <si>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</si>
  <si>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</si>
  <si>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</si>
  <si>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</si>
  <si>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</si>
  <si>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</si>
  <si>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</si>
  <si>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</si>
  <si>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</si>
  <si>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</si>
  <si>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</si>
  <si>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</si>
  <si>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</si>
  <si>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</si>
  <si>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</si>
  <si>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</si>
  <si>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</si>
  <si>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</si>
  <si>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</si>
  <si>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</si>
  <si>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</si>
  <si>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</si>
  <si>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</si>
  <si>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</si>
  <si>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</si>
  <si>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</si>
  <si>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</si>
  <si>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</si>
  <si>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</si>
  <si>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</si>
  <si>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</si>
  <si>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</si>
  <si>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</si>
  <si>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</si>
  <si>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</si>
  <si>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</si>
  <si>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</si>
  <si>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</si>
  <si>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</si>
  <si>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</si>
  <si>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</si>
  <si>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</si>
  <si>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</si>
  <si>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</si>
  <si>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</si>
  <si>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</si>
  <si>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</si>
  <si>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</si>
  <si>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</si>
  <si>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</si>
  <si>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</si>
  <si>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</si>
  <si>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</si>
  <si>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</si>
  <si>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</si>
  <si>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</si>
  <si>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</si>
  <si>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</si>
  <si>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</si>
  <si>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</si>
  <si>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</si>
  <si>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</si>
  <si>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</si>
  <si>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</si>
  <si>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</si>
  <si>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</si>
  <si>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</si>
  <si>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</si>
  <si>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</si>
  <si>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</si>
  <si>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</si>
  <si>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</si>
  <si>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</si>
  <si>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</si>
  <si>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</si>
  <si>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</si>
  <si>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</si>
  <si>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</si>
  <si>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</si>
  <si>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</si>
  <si>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</si>
  <si>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</si>
  <si>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</si>
  <si>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</si>
  <si>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</si>
  <si>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</si>
  <si>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</si>
  <si>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</si>
  <si>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</si>
  <si>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</si>
  <si>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</si>
  <si>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</si>
  <si>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</si>
  <si>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</si>
  <si>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</si>
  <si>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</si>
  <si>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</si>
  <si>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</si>
  <si>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</si>
  <si>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</si>
  <si>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</si>
  <si>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</si>
  <si>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</si>
  <si>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</si>
  <si>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</si>
  <si>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</si>
  <si>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</si>
  <si>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</si>
  <si>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</si>
  <si>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</si>
  <si>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</si>
  <si>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</si>
  <si>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</si>
  <si>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</si>
  <si>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</si>
  <si>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</si>
  <si>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</si>
  <si>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</si>
  <si>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</si>
  <si>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</si>
  <si>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</si>
  <si>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</si>
  <si>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</si>
  <si>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</si>
  <si>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</si>
  <si>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</si>
  <si>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</si>
  <si>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</si>
  <si>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</si>
  <si>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</si>
  <si>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</si>
  <si>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</si>
  <si>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</si>
  <si>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</si>
  <si>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</si>
  <si>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</si>
  <si>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</si>
  <si>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</si>
  <si>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</si>
  <si>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</si>
  <si>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</si>
  <si>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</si>
  <si>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</si>
  <si>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</si>
  <si>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</si>
  <si>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</si>
  <si>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</si>
  <si>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</si>
  <si>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</si>
  <si>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</si>
  <si>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</si>
  <si>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</si>
  <si>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</si>
  <si>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</si>
  <si>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</si>
  <si>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</si>
  <si>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</si>
  <si>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</si>
  <si>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</si>
  <si>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</si>
  <si>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</si>
  <si>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</si>
  <si>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</si>
  <si>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</si>
  <si>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</si>
  <si>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</si>
  <si>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</si>
  <si>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</si>
  <si>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</si>
  <si>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</si>
  <si>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</si>
  <si>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</si>
  <si>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</si>
  <si>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</si>
  <si>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</si>
  <si>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</si>
  <si>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</si>
  <si>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</si>
  <si>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</si>
  <si>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</si>
  <si>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</si>
  <si>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</si>
  <si>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</si>
  <si>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</si>
  <si>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</si>
  <si>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</si>
  <si>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</si>
  <si>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</si>
  <si>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</si>
  <si>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</si>
  <si>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</si>
  <si>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</si>
  <si>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</si>
  <si>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</si>
  <si>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</si>
  <si>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</si>
  <si>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</si>
  <si>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</si>
  <si>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</si>
  <si>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</si>
  <si>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</si>
  <si>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</si>
  <si>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</si>
  <si>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</si>
  <si>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</si>
  <si>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</si>
  <si>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</si>
  <si>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</si>
  <si>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</si>
  <si>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</si>
  <si>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</si>
  <si>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</si>
  <si>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</si>
  <si>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</si>
  <si>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</si>
  <si>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</si>
  <si>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</si>
  <si>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</si>
  <si>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</si>
  <si>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</si>
  <si>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</si>
  <si>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</si>
  <si>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</si>
  <si>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</si>
  <si>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</si>
  <si>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</si>
  <si>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</si>
  <si>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</si>
  <si>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</si>
  <si>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</si>
  <si>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</si>
  <si>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</si>
  <si>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</si>
  <si>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</si>
  <si>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</si>
  <si>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</si>
  <si>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</si>
  <si>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</si>
  <si>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</si>
  <si>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</si>
  <si>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</si>
  <si>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</si>
  <si>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</si>
  <si>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</si>
  <si>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</si>
  <si>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</si>
  <si>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</si>
  <si>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</si>
  <si>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</si>
  <si>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</si>
  <si>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</si>
  <si>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</si>
  <si>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</si>
  <si>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</si>
  <si>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</si>
  <si>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</si>
  <si>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</si>
  <si>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</si>
  <si>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</si>
  <si>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</si>
  <si>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</si>
  <si>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</si>
  <si>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</si>
  <si>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</si>
  <si>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</si>
  <si>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</si>
  <si>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</si>
  <si>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</si>
  <si>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</si>
  <si>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</si>
  <si>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</si>
  <si>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</si>
  <si>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</si>
  <si>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</si>
  <si>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</si>
  <si>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</si>
  <si>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</si>
  <si>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</si>
  <si>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</si>
  <si>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</si>
  <si>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</si>
  <si>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</si>
  <si>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</si>
  <si>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</si>
  <si>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</si>
  <si>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</si>
  <si>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</si>
  <si>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</si>
  <si>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</si>
  <si>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</si>
  <si>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</si>
  <si>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</si>
  <si>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</si>
  <si>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</si>
  <si>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</si>
  <si>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</si>
  <si>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</si>
  <si>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</si>
  <si>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</si>
  <si>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</si>
  <si>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</si>
  <si>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</si>
  <si>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</si>
  <si>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</si>
  <si>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</si>
  <si>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</si>
  <si>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</si>
  <si>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</si>
  <si>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</si>
  <si>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</si>
  <si>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</si>
  <si>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</si>
  <si>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</si>
  <si>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</si>
  <si>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</si>
  <si>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</si>
  <si>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</si>
  <si>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</si>
  <si>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</si>
  <si>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</si>
  <si>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</si>
  <si>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</si>
  <si>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</si>
  <si>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</si>
  <si>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</si>
  <si>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</si>
  <si>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</si>
  <si>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</si>
  <si>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</si>
  <si>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</si>
  <si>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</si>
  <si>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</si>
  <si>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</si>
  <si>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</si>
  <si>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</si>
  <si>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</si>
  <si>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</si>
  <si>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</si>
  <si>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</si>
  <si>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</si>
  <si>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</si>
  <si>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</si>
  <si>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</si>
  <si>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</si>
  <si>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</si>
  <si>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</si>
  <si>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</si>
  <si>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</si>
  <si>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</si>
  <si>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</si>
  <si>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</si>
  <si>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</si>
  <si>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</si>
  <si>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</si>
  <si>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</si>
  <si>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</si>
  <si>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</si>
  <si>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</si>
  <si>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</si>
  <si>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</si>
  <si>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</si>
  <si>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</si>
  <si>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</si>
  <si>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</si>
  <si>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</si>
  <si>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</si>
  <si>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</si>
  <si>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</si>
  <si>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</si>
  <si>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</si>
  <si>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</si>
  <si>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</si>
  <si>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</si>
  <si>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</si>
  <si>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</si>
  <si>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</si>
  <si>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</si>
  <si>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</si>
  <si>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</si>
  <si>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</si>
  <si>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</si>
  <si>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</si>
  <si>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</si>
  <si>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</si>
  <si>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</si>
  <si>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</si>
  <si>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</si>
  <si>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</si>
  <si>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</si>
  <si>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</si>
  <si>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</si>
  <si>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</si>
  <si>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</si>
  <si>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</si>
  <si>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</si>
  <si>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</si>
  <si>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</si>
  <si>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</si>
  <si>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</si>
  <si>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</si>
  <si>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</si>
  <si>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</si>
  <si>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</si>
  <si>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</si>
  <si>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</si>
  <si>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</si>
  <si>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</si>
  <si>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</si>
  <si>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</si>
  <si>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</si>
  <si>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</si>
  <si>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</si>
  <si>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</si>
  <si>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</si>
  <si>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</si>
  <si>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</si>
  <si>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</si>
  <si>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</si>
  <si>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</si>
  <si>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</si>
  <si>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</si>
  <si>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</si>
  <si>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</si>
  <si>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</si>
  <si>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</si>
  <si>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</si>
  <si>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</si>
  <si>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</si>
  <si>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</si>
  <si>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</si>
  <si>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</si>
  <si>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</si>
  <si>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</si>
  <si>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</si>
  <si>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</si>
  <si>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</si>
  <si>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</si>
  <si>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</si>
  <si>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</si>
  <si>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</si>
  <si>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</si>
  <si>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</si>
  <si>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</si>
  <si>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</si>
  <si>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</si>
  <si>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</si>
  <si>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</si>
  <si>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</si>
  <si>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</si>
  <si>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</si>
  <si>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</si>
  <si>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</si>
  <si>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</si>
  <si>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</si>
  <si>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</si>
  <si>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</si>
  <si>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</si>
  <si>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</si>
  <si>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</si>
  <si>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</si>
  <si>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</si>
  <si>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</si>
  <si>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</si>
  <si>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</si>
  <si>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</si>
  <si>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</si>
  <si>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</si>
  <si>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</si>
  <si>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</si>
  <si>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</si>
  <si>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</si>
  <si>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</si>
  <si>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</si>
  <si>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</si>
  <si>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</si>
  <si>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</si>
  <si>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</si>
  <si>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</si>
  <si>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</si>
  <si>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</si>
  <si>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</si>
  <si>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</si>
  <si>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</si>
  <si>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</si>
  <si>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</si>
  <si>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</si>
  <si>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</si>
  <si>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</si>
  <si>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</si>
  <si>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</si>
  <si>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</si>
  <si>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</si>
  <si>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</si>
  <si>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</si>
  <si>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</si>
  <si>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</si>
  <si>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</si>
  <si>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</si>
  <si>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</si>
  <si>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</si>
  <si>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</si>
  <si>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</si>
  <si>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</si>
  <si>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</si>
  <si>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</si>
  <si>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</si>
  <si>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</si>
  <si>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</si>
  <si>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</si>
  <si>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</si>
  <si>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</si>
  <si>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</si>
  <si>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</si>
  <si>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</si>
  <si>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</si>
  <si>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</si>
  <si>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</si>
  <si>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</si>
  <si>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</si>
  <si>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</si>
  <si>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</si>
  <si>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</si>
  <si>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</si>
  <si>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</si>
  <si>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</si>
  <si>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</si>
  <si>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</si>
  <si>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</si>
  <si>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</si>
  <si>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</si>
  <si>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</si>
  <si>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</si>
  <si>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</si>
  <si>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</si>
  <si>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</si>
  <si>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</si>
  <si>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</si>
  <si>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</si>
  <si>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</si>
  <si>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</si>
  <si>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</si>
  <si>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</si>
  <si>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</si>
  <si>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</si>
  <si>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</si>
  <si>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</si>
  <si>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</si>
  <si>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</si>
  <si>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</si>
  <si>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</si>
  <si>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</si>
  <si>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</si>
  <si>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</si>
  <si>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</si>
  <si>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</si>
  <si>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</si>
  <si>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</si>
  <si>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</si>
  <si>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</si>
  <si>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</si>
  <si>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</si>
  <si>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</si>
  <si>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</si>
  <si>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</si>
  <si>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</si>
  <si>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</si>
  <si>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</si>
  <si>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</si>
  <si>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</si>
  <si>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</si>
  <si>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</si>
  <si>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</si>
  <si>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</si>
  <si>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</si>
  <si>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</si>
  <si>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</si>
  <si>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</si>
  <si>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</si>
  <si>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</si>
  <si>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</si>
  <si>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</si>
  <si>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</si>
  <si>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</si>
  <si>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</si>
  <si>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</si>
  <si>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</si>
  <si>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</si>
  <si>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</si>
  <si>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</si>
  <si>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</si>
  <si>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</si>
  <si>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</si>
  <si>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</si>
  <si>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</si>
  <si>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</si>
  <si>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</si>
  <si>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</si>
  <si>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</si>
  <si>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</si>
  <si>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</si>
  <si>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</si>
  <si>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</si>
  <si>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</si>
  <si>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</si>
  <si>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</si>
  <si>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</si>
  <si>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</si>
  <si>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</si>
  <si>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</si>
  <si>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</si>
  <si>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</si>
  <si>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</si>
  <si>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</si>
  <si>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</si>
  <si>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</si>
  <si>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</si>
  <si>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</si>
  <si>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</si>
  <si>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</si>
  <si>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</si>
  <si>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</si>
  <si>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</si>
  <si>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</si>
  <si>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</si>
  <si>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</si>
  <si>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</si>
  <si>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</si>
  <si>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</si>
  <si>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</si>
  <si>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</si>
  <si>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</si>
  <si>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</si>
  <si>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</si>
  <si>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</si>
  <si>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</si>
  <si>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</si>
  <si>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</si>
  <si>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</si>
  <si>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</si>
  <si>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</si>
  <si>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</si>
  <si>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</si>
  <si>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</si>
  <si>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</si>
  <si>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</si>
  <si>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</si>
  <si>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</si>
  <si>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</si>
  <si>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</si>
  <si>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</si>
  <si>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</si>
  <si>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</si>
  <si>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</si>
  <si>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</si>
  <si>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</si>
  <si>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</si>
  <si>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</si>
  <si>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</si>
  <si>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</si>
  <si>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</si>
  <si>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</si>
  <si>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</si>
  <si>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</si>
  <si>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</si>
  <si>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</si>
  <si>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</si>
  <si>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</si>
  <si>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</si>
  <si>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</si>
  <si>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</si>
  <si>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</si>
  <si>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</si>
  <si>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</si>
  <si>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</si>
  <si>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</si>
  <si>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</si>
  <si>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</si>
  <si>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</si>
  <si>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</si>
  <si>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</si>
  <si>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</si>
  <si>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</si>
  <si>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</si>
  <si>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</si>
  <si>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</si>
  <si>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</si>
  <si>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</si>
  <si>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</si>
  <si>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</si>
  <si>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</si>
  <si>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</si>
  <si>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</si>
  <si>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</si>
  <si>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</si>
  <si>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</si>
  <si>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</si>
  <si>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</si>
  <si>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</si>
  <si>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</si>
  <si>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</si>
  <si>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</si>
  <si>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</si>
  <si>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</si>
  <si>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</si>
  <si>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</si>
  <si>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</si>
  <si>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</si>
  <si>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</si>
  <si>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</si>
  <si>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</si>
  <si>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</si>
  <si>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</si>
  <si>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</si>
  <si>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</si>
  <si>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</si>
  <si>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</si>
  <si>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</si>
  <si>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</si>
  <si>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</si>
  <si>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</si>
  <si>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</si>
  <si>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</si>
  <si>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</si>
  <si>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</si>
  <si>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</si>
  <si>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</si>
  <si>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</si>
  <si>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</si>
  <si>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</si>
  <si>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</si>
  <si>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</si>
  <si>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</si>
  <si>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</si>
  <si>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</si>
  <si>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</si>
  <si>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</si>
  <si>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</si>
  <si>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</si>
  <si>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</si>
  <si>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</si>
  <si>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</si>
  <si>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</si>
  <si>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</si>
  <si>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</si>
  <si>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</si>
  <si>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</si>
  <si>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</si>
  <si>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</si>
  <si>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</si>
  <si>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</si>
  <si>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</si>
  <si>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</si>
  <si>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</si>
  <si>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</si>
  <si>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</si>
  <si>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</si>
  <si>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</si>
  <si>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</si>
  <si>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</si>
  <si>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</si>
  <si>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</si>
  <si>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</si>
  <si>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</si>
  <si>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</si>
  <si>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</si>
  <si>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</si>
  <si>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</si>
  <si>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</si>
  <si>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</si>
  <si>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</si>
  <si>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</si>
  <si>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</si>
  <si>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</si>
  <si>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</si>
  <si>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</si>
  <si>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</si>
  <si>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</si>
  <si>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</si>
  <si>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</si>
  <si>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</si>
  <si>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</si>
  <si>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</si>
  <si>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</si>
  <si>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</si>
  <si>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</si>
  <si>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</si>
  <si>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</si>
  <si>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</si>
  <si>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</si>
  <si>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</si>
  <si>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</si>
  <si>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</si>
  <si>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</si>
  <si>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</si>
  <si>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</si>
  <si>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</si>
  <si>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</si>
  <si>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</si>
  <si>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</si>
  <si>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</si>
  <si>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</si>
  <si>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</si>
  <si>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</si>
  <si>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</si>
  <si>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</si>
  <si>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</si>
  <si>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</si>
  <si>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</si>
  <si>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</si>
  <si>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</si>
  <si>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</si>
  <si>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</si>
  <si>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</si>
  <si>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</si>
  <si>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</si>
  <si>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</si>
  <si>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</si>
  <si>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</si>
  <si>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</si>
  <si>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</si>
  <si>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</si>
  <si>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</si>
  <si>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</si>
  <si>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</si>
  <si>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</si>
  <si>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</si>
  <si>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</si>
  <si>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</si>
  <si>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</si>
  <si>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</si>
  <si>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</si>
  <si>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</si>
  <si>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</si>
  <si>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</si>
  <si>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</si>
  <si>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</si>
  <si>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</si>
  <si>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</si>
  <si>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</si>
  <si>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</si>
  <si>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</si>
  <si>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</si>
  <si>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</si>
  <si>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</si>
  <si>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</si>
  <si>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</si>
  <si>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</si>
  <si>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</si>
  <si>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</si>
  <si>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</si>
  <si>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</si>
  <si>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</si>
  <si>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</si>
  <si>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</si>
  <si>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</si>
  <si>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</si>
  <si>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</si>
  <si>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</si>
  <si>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</si>
  <si>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</si>
  <si>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</si>
  <si>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</si>
  <si>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</si>
  <si>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</si>
  <si>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</si>
  <si>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</si>
  <si>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</si>
  <si>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</si>
  <si>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</si>
  <si>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</si>
  <si>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</si>
  <si>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</si>
  <si>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</si>
  <si>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</si>
  <si>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</si>
  <si>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</si>
  <si>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</si>
  <si>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</si>
  <si>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</si>
  <si>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</si>
  <si>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</si>
  <si>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</si>
  <si>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</si>
  <si>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</si>
  <si>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</si>
  <si>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</si>
  <si>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</si>
  <si>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</si>
  <si>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</si>
  <si>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</si>
  <si>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</si>
  <si>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</si>
  <si>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</si>
  <si>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</si>
  <si>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</si>
  <si>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</si>
  <si>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</si>
  <si>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</si>
  <si>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</si>
  <si>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</si>
  <si>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</si>
  <si>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</si>
  <si>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</si>
  <si>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</si>
  <si>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</si>
  <si>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</si>
  <si>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</si>
  <si>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</si>
  <si>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</si>
  <si>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</si>
  <si>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</si>
  <si>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</si>
  <si>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</si>
  <si>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</si>
  <si>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</si>
  <si>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</si>
  <si>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</si>
  <si>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</si>
  <si>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</si>
  <si>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</si>
  <si>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</si>
  <si>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</si>
  <si>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</si>
  <si>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</si>
  <si>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</si>
  <si>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</si>
  <si>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</si>
  <si>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</si>
  <si>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</si>
  <si>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</si>
  <si>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</si>
  <si>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</si>
  <si>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</si>
  <si>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</si>
  <si>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</si>
  <si>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</si>
  <si>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</si>
  <si>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</si>
  <si>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</si>
  <si>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</si>
  <si>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</si>
  <si>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</si>
  <si>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</si>
  <si>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</si>
  <si>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</si>
  <si>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</si>
  <si>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</si>
  <si>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</si>
  <si>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</si>
  <si>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</si>
  <si>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</si>
  <si>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</si>
  <si>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</si>
  <si>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</si>
  <si>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</si>
  <si>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</si>
  <si>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</si>
  <si>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</si>
  <si>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</si>
  <si>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</si>
  <si>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</si>
  <si>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</si>
  <si>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</si>
  <si>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</si>
  <si>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</si>
  <si>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</si>
  <si>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</si>
  <si>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</si>
  <si>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</si>
  <si>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</si>
  <si>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</si>
  <si>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</si>
  <si>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</si>
  <si>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</si>
  <si>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</si>
  <si>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</si>
  <si>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</si>
  <si>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</si>
  <si>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</si>
  <si>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</si>
  <si>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</si>
  <si>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</si>
  <si>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</si>
  <si>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</si>
  <si>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</si>
  <si>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</si>
  <si>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</si>
  <si>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</si>
  <si>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</si>
  <si>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</si>
  <si>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</si>
  <si>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</si>
  <si>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</si>
  <si>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</si>
  <si>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</si>
  <si>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</si>
  <si>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</si>
  <si>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</si>
  <si>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</si>
  <si>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</si>
  <si>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</si>
  <si>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</si>
  <si>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</si>
  <si>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</si>
  <si>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</si>
  <si>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</si>
  <si>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</si>
  <si>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</si>
  <si>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</si>
  <si>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</si>
  <si>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</si>
  <si>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</si>
  <si>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</si>
  <si>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</si>
  <si>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</si>
  <si>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</si>
  <si>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</si>
  <si>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</si>
  <si>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</si>
  <si>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</si>
  <si>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</si>
  <si>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</si>
  <si>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</si>
  <si>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</si>
  <si>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</si>
  <si>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</si>
  <si>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</si>
  <si>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</si>
  <si>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</si>
  <si>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</si>
  <si>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</si>
  <si>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</si>
  <si>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</si>
  <si>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</si>
  <si>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</si>
  <si>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</si>
  <si>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</si>
  <si>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</si>
  <si>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</si>
  <si>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</si>
  <si>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</si>
  <si>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</si>
  <si>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</si>
  <si>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</si>
  <si>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</si>
  <si>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</si>
  <si>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</si>
  <si>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</si>
  <si>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</si>
  <si>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</si>
  <si>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</si>
  <si>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</si>
  <si>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</si>
  <si>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</si>
  <si>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</si>
  <si>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</si>
  <si>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</si>
  <si>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</si>
  <si>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</si>
  <si>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</si>
  <si>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</si>
  <si>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</si>
  <si>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</si>
  <si>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</si>
  <si>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</si>
  <si>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</si>
  <si>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</si>
  <si>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</si>
  <si>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</si>
  <si>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</si>
  <si>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</si>
  <si>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</si>
  <si>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</si>
  <si>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</si>
  <si>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</si>
  <si>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</si>
  <si>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</si>
  <si>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</si>
  <si>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</si>
  <si>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</si>
  <si>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</si>
  <si>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</si>
  <si>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</si>
  <si>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</si>
  <si>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</si>
  <si>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</si>
  <si>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</si>
  <si>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</si>
  <si>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</si>
  <si>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</si>
  <si>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</si>
  <si>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</si>
  <si>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</si>
  <si>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</si>
  <si>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</si>
  <si>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</si>
  <si>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</si>
  <si>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</si>
  <si>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</si>
  <si>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</si>
  <si>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</si>
  <si>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</si>
  <si>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</si>
  <si>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</si>
  <si>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</si>
  <si>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</si>
  <si>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</si>
  <si>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</si>
  <si>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</si>
  <si>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</si>
  <si>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</si>
  <si>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</si>
  <si>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</si>
  <si>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</si>
  <si>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</si>
  <si>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</si>
  <si>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</si>
  <si>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</si>
  <si>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</si>
  <si>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</si>
  <si>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</si>
  <si>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</si>
  <si>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</si>
  <si>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</si>
  <si>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</si>
  <si>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</si>
  <si>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</si>
  <si>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</si>
  <si>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</si>
  <si>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</si>
  <si>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</si>
  <si>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</si>
  <si>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</si>
  <si>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</si>
  <si>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</si>
  <si>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</si>
  <si>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</si>
  <si>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</si>
  <si>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</si>
  <si>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</si>
  <si>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</si>
  <si>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</si>
  <si>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</si>
  <si>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</si>
  <si>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</si>
  <si>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</si>
  <si>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</si>
  <si>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</si>
  <si>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</si>
  <si>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</si>
  <si>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</si>
  <si>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</si>
  <si>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</si>
  <si>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</si>
  <si>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</si>
  <si>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</si>
  <si>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</si>
  <si>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</si>
  <si>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</si>
  <si>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</si>
  <si>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</si>
  <si>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</si>
  <si>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</si>
  <si>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</si>
  <si>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</si>
  <si>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</si>
  <si>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</si>
  <si>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</si>
  <si>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</si>
  <si>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</si>
  <si>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</si>
  <si>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</si>
  <si>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</si>
  <si>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</si>
  <si>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</si>
  <si>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</si>
  <si>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</si>
  <si>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</si>
  <si>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</si>
  <si>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</si>
  <si>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</si>
  <si>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</si>
  <si>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</si>
  <si>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</si>
  <si>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</si>
  <si>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</si>
  <si>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</si>
  <si>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</si>
  <si>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</si>
  <si>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</si>
  <si>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</si>
  <si>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</si>
  <si>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</si>
  <si>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</si>
  <si>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</si>
  <si>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</si>
  <si>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</si>
  <si>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</si>
  <si>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</si>
  <si>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</si>
  <si>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</si>
  <si>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</si>
  <si>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</si>
  <si>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</si>
  <si>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</si>
  <si>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</si>
  <si>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</si>
  <si>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</si>
  <si>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</si>
  <si>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</si>
  <si>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</si>
  <si>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</si>
  <si>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</si>
  <si>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</si>
  <si>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</si>
  <si>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</si>
  <si>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</si>
  <si>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</si>
  <si>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</si>
  <si>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</si>
  <si>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</si>
  <si>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</si>
  <si>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</si>
  <si>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</si>
  <si>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</si>
  <si>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</si>
  <si>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</si>
  <si>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</si>
  <si>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</si>
  <si>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</si>
  <si>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</si>
  <si>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</si>
  <si>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</si>
  <si>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</si>
  <si>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</si>
  <si>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</si>
  <si>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</si>
  <si>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</si>
  <si>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</si>
  <si>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</si>
  <si>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</si>
  <si>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</si>
  <si>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</si>
  <si>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</si>
  <si>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</si>
  <si>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</si>
  <si>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</si>
  <si>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</si>
  <si>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</si>
  <si>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</si>
  <si>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</si>
  <si>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</si>
  <si>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</si>
  <si>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</si>
  <si>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</si>
  <si>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</si>
  <si>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</si>
  <si>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</si>
  <si>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</si>
  <si>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</si>
  <si>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</si>
  <si>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</si>
  <si>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</si>
  <si>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</si>
  <si>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</si>
  <si>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</si>
  <si>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</si>
  <si>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</si>
  <si>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</si>
  <si>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</si>
  <si>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</si>
  <si>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</si>
  <si>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</si>
  <si>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</si>
  <si>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</si>
  <si>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</si>
  <si>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</si>
  <si>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</si>
  <si>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</si>
  <si>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</si>
  <si>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</si>
  <si>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</si>
  <si>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</si>
  <si>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</si>
  <si>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</si>
  <si>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</si>
  <si>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</si>
  <si>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</si>
  <si>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</si>
  <si>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</si>
  <si>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</si>
  <si>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</si>
  <si>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</si>
  <si>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</si>
  <si>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</si>
  <si>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</si>
  <si>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</si>
  <si>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</si>
  <si>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</si>
  <si>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</si>
  <si>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</si>
  <si>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</si>
  <si>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</si>
  <si>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</si>
  <si>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</si>
  <si>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</si>
  <si>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</si>
  <si>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</si>
  <si>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</si>
  <si>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</si>
  <si>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</si>
  <si>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</si>
  <si>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</si>
  <si>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</si>
  <si>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</si>
  <si>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</si>
  <si>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</si>
  <si>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</si>
  <si>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</si>
  <si>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</si>
  <si>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</si>
  <si>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</si>
  <si>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</si>
  <si>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</si>
  <si>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</si>
  <si>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</si>
  <si>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</si>
  <si>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</si>
  <si>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</si>
  <si>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</si>
  <si>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</si>
  <si>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</si>
  <si>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</si>
  <si>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</si>
  <si>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</si>
  <si>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</si>
  <si>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</si>
  <si>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</si>
  <si>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</si>
  <si>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</si>
  <si>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</si>
  <si>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</si>
  <si>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</si>
  <si>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</si>
  <si>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</si>
  <si>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</si>
  <si>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</si>
  <si>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</si>
  <si>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</si>
  <si>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</si>
  <si>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</si>
  <si>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</si>
  <si>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</si>
  <si>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</si>
  <si>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</si>
  <si>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</si>
  <si>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</si>
  <si>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</si>
  <si>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</si>
  <si>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</si>
  <si>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</si>
  <si>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</si>
  <si>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</si>
  <si>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</si>
  <si>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</si>
  <si>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</si>
  <si>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</si>
  <si>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</si>
  <si>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</si>
  <si>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</si>
  <si>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</si>
  <si>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</si>
  <si>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</si>
  <si>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</si>
  <si>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</si>
  <si>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</si>
  <si>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</si>
  <si>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</si>
  <si>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</si>
  <si>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</si>
  <si>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</si>
  <si>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</si>
  <si>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</si>
  <si>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</si>
  <si>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</si>
  <si>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</si>
  <si>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</si>
  <si>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</si>
  <si>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</si>
  <si>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</si>
  <si>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</si>
  <si>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</si>
  <si>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</si>
  <si>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</si>
  <si>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</si>
  <si>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</si>
  <si>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</si>
  <si>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</si>
  <si>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</si>
  <si>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</si>
  <si>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</si>
  <si>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</si>
  <si>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</si>
  <si>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</si>
  <si>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</si>
  <si>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</si>
  <si>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</si>
  <si>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</si>
  <si>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</si>
  <si>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</si>
  <si>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</si>
  <si>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</si>
  <si>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</si>
  <si>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</si>
  <si>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</si>
  <si>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</si>
  <si>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</si>
  <si>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</si>
  <si>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</si>
  <si>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</si>
  <si>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</si>
  <si>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</si>
  <si>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</si>
  <si>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</si>
  <si>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</si>
  <si>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</si>
  <si>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</si>
  <si>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</si>
  <si>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</si>
  <si>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</si>
  <si>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</si>
  <si>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</si>
  <si>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</si>
  <si>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</si>
  <si>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</si>
  <si>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</si>
  <si>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</si>
  <si>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</si>
  <si>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</si>
  <si>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</si>
  <si>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</si>
  <si>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</si>
  <si>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</si>
  <si>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</si>
  <si>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</si>
  <si>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</si>
  <si>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</si>
  <si>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</si>
  <si>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</si>
  <si>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</si>
  <si>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</si>
  <si>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</si>
  <si>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</si>
  <si>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</si>
  <si>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</si>
  <si>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</si>
  <si>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</si>
  <si>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</si>
  <si>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</si>
  <si>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</si>
  <si>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</si>
  <si>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</si>
  <si>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</si>
  <si>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</si>
  <si>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</si>
  <si>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</si>
  <si>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</si>
  <si>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</si>
  <si>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</si>
  <si>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</si>
  <si>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</si>
  <si>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</si>
  <si>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</si>
  <si>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</si>
  <si>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</si>
  <si>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</si>
  <si>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</si>
  <si>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</si>
  <si>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</si>
  <si>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</si>
  <si>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</si>
  <si>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</si>
  <si>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</si>
  <si>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</si>
  <si>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</si>
  <si>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</si>
  <si>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</si>
  <si>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</si>
  <si>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</si>
  <si>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</si>
  <si>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</si>
  <si>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</si>
  <si>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</si>
  <si>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</si>
  <si>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</si>
  <si>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</si>
  <si>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</si>
  <si>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</si>
  <si>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</si>
  <si>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</si>
  <si>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</si>
  <si>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</si>
  <si>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</si>
  <si>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</si>
  <si>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</si>
  <si>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</si>
  <si>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</si>
  <si>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</si>
  <si>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</si>
  <si>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</si>
  <si>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</si>
  <si>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</si>
  <si>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</si>
  <si>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</si>
  <si>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</si>
  <si>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</si>
  <si>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</si>
  <si>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</si>
  <si>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</si>
  <si>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</si>
  <si>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</si>
  <si>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</si>
  <si>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</si>
  <si>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</si>
  <si>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</si>
  <si>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</si>
  <si>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</si>
  <si>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</si>
  <si>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</si>
  <si>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</si>
  <si>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</si>
  <si>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</si>
  <si>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</si>
  <si>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</si>
  <si>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</si>
  <si>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</si>
  <si>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</si>
  <si>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</si>
  <si>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</si>
  <si>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</si>
  <si>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</si>
  <si>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</si>
  <si>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</si>
  <si>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</si>
  <si>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</si>
  <si>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</si>
  <si>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</si>
  <si>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</si>
  <si>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</si>
  <si>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</si>
  <si>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</si>
  <si>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</si>
  <si>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</si>
  <si>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</si>
  <si>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</si>
  <si>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</si>
  <si>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</si>
  <si>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</si>
  <si>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</si>
  <si>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</si>
  <si>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</si>
  <si>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</si>
  <si>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</si>
  <si>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</si>
  <si>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</si>
  <si>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</si>
  <si>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</si>
  <si>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</si>
  <si>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</si>
  <si>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</si>
  <si>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</si>
  <si>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</si>
  <si>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</si>
  <si>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</si>
  <si>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</si>
  <si>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</si>
  <si>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</si>
  <si>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</si>
  <si>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</si>
  <si>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</si>
  <si>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</si>
  <si>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</si>
  <si>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</si>
  <si>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</si>
  <si>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</si>
  <si>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</si>
  <si>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</si>
  <si>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</si>
  <si>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</si>
  <si>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</si>
  <si>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</si>
  <si>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</si>
  <si>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</si>
  <si>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</si>
  <si>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</si>
  <si>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</si>
  <si>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</si>
  <si>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</si>
  <si>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</si>
  <si>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</si>
  <si>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</si>
  <si>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</si>
  <si>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</si>
  <si>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</si>
  <si>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</si>
  <si>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</si>
  <si>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</si>
  <si>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</si>
  <si>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</si>
  <si>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</si>
  <si>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</si>
  <si>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</si>
  <si>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</si>
  <si>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</si>
  <si>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</si>
  <si>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</si>
  <si>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</si>
  <si>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</si>
  <si>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</si>
  <si>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</si>
  <si>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</si>
  <si>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</si>
  <si>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</si>
  <si>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</si>
  <si>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</si>
  <si>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</si>
  <si>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</si>
  <si>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</si>
  <si>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</si>
  <si>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</si>
  <si>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</si>
  <si>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</si>
  <si>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</si>
  <si>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</si>
  <si>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</si>
  <si>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</si>
  <si>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</si>
  <si>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</si>
  <si>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</si>
  <si>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</si>
  <si>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</si>
  <si>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</si>
  <si>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</si>
  <si>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</si>
  <si>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</si>
  <si>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</si>
  <si>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</si>
  <si>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</si>
  <si>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</si>
  <si>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</si>
  <si>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</si>
  <si>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</si>
  <si>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</si>
  <si>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</si>
  <si>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</si>
  <si>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</si>
  <si>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</si>
  <si>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</si>
  <si>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</si>
  <si>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</si>
  <si>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</si>
  <si>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</si>
  <si>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</si>
  <si>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</si>
  <si>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</si>
  <si>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</si>
  <si>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</si>
  <si>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</si>
  <si>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</si>
  <si>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</si>
  <si>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</si>
  <si>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</si>
  <si>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</si>
  <si>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</si>
  <si>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</si>
  <si>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</si>
  <si>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</si>
  <si>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</si>
  <si>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</si>
  <si>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</si>
  <si>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</si>
  <si>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</si>
  <si>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</si>
  <si>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</si>
  <si>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</si>
  <si>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</si>
  <si>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</si>
  <si>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</si>
  <si>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</si>
  <si>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</si>
  <si>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</si>
  <si>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</si>
  <si>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</si>
  <si>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</si>
  <si>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</si>
  <si>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</si>
  <si>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</si>
  <si>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</si>
  <si>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</si>
  <si>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</si>
  <si>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</si>
  <si>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</si>
  <si>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</si>
  <si>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</si>
  <si>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</si>
  <si>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</si>
  <si>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</si>
  <si>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</si>
  <si>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</si>
  <si>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</si>
  <si>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</si>
  <si>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</si>
  <si>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</si>
  <si>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</si>
  <si>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</si>
  <si>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</si>
  <si>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</si>
  <si>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</si>
  <si>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</si>
  <si>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</si>
  <si>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</si>
  <si>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</si>
  <si>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</si>
  <si>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</si>
  <si>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</si>
  <si>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</si>
  <si>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</si>
  <si>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</si>
  <si>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</si>
  <si>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</si>
  <si>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</si>
  <si>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</si>
  <si>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</si>
  <si>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</si>
  <si>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</si>
  <si>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</si>
  <si>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</si>
  <si>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</si>
  <si>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</si>
  <si>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</si>
  <si>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</si>
  <si>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</si>
  <si>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</si>
  <si>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</si>
  <si>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</si>
  <si>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</si>
  <si>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</si>
  <si>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</si>
  <si>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</si>
  <si>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</si>
  <si>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</si>
  <si>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</si>
  <si>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</si>
  <si>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</si>
  <si>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</si>
  <si>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</si>
  <si>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</si>
  <si>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</si>
  <si>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</si>
  <si>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</si>
  <si>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</si>
  <si>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</si>
  <si>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</si>
  <si>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</si>
  <si>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</si>
  <si>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</si>
  <si>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</si>
  <si>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</si>
  <si>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</si>
  <si>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</si>
  <si>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</si>
  <si>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</si>
  <si>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</si>
  <si>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</si>
  <si>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</si>
  <si>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</si>
  <si>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</si>
  <si>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</si>
  <si>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</si>
  <si>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</si>
  <si>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</si>
  <si>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</si>
  <si>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</si>
  <si>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</si>
  <si>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</si>
  <si>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</si>
  <si>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</si>
  <si>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</si>
  <si>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</si>
  <si>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</si>
  <si>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</si>
  <si>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</si>
  <si>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</si>
  <si>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</si>
  <si>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</si>
  <si>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</si>
  <si>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</si>
  <si>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</si>
  <si>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</si>
  <si>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</si>
  <si>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</si>
  <si>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</si>
  <si>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</si>
  <si>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</si>
  <si>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</si>
  <si>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</si>
  <si>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</si>
  <si>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</si>
  <si>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</si>
  <si>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</si>
  <si>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</si>
  <si>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</si>
  <si>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</si>
  <si>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</si>
  <si>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</si>
  <si>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</si>
  <si>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</si>
  <si>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</si>
  <si>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</si>
  <si>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</si>
  <si>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</si>
  <si>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</si>
  <si>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</si>
  <si>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</si>
  <si>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</si>
  <si>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</si>
  <si>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</si>
  <si>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</si>
  <si>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</si>
  <si>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</si>
  <si>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</si>
  <si>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</si>
  <si>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</si>
  <si>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</si>
  <si>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</si>
  <si>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</si>
  <si>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</si>
  <si>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</si>
  <si>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</si>
  <si>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</si>
  <si>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</si>
  <si>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</si>
  <si>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</si>
  <si>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</si>
  <si>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</si>
  <si>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</si>
  <si>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</si>
  <si>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</si>
  <si>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</si>
  <si>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</si>
  <si>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</si>
  <si>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</si>
  <si>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</si>
  <si>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</si>
  <si>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</si>
  <si>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</si>
  <si>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</si>
  <si>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</si>
  <si>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</si>
  <si>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</si>
  <si>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</si>
  <si>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</si>
  <si>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</si>
  <si>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</si>
  <si>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</si>
  <si>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</si>
  <si>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</si>
  <si>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</si>
  <si>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</si>
  <si>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</si>
  <si>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</si>
  <si>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</si>
  <si>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</si>
  <si>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</si>
  <si>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</si>
  <si>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</si>
  <si>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</si>
  <si>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</si>
  <si>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</si>
  <si>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</si>
  <si>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</si>
  <si>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</si>
  <si>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</si>
  <si>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</si>
  <si>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</si>
  <si>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</si>
  <si>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</si>
  <si>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</si>
  <si>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</si>
  <si>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</si>
  <si>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</si>
  <si>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</si>
  <si>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</si>
  <si>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</si>
  <si>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</si>
  <si>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</si>
  <si>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</si>
  <si>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</si>
  <si>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</si>
  <si>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</si>
  <si>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</si>
  <si>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</si>
  <si>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</si>
  <si>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</si>
  <si>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</si>
  <si>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</si>
  <si>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</si>
  <si>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</si>
  <si>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</si>
  <si>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</si>
  <si>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</si>
  <si>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</si>
  <si>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</si>
  <si>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</si>
  <si>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</si>
  <si>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</si>
  <si>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</si>
  <si>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</si>
  <si>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</si>
  <si>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</si>
  <si>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</si>
  <si>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</si>
  <si>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</si>
  <si>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</si>
  <si>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</si>
  <si>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</si>
  <si>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</si>
  <si>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</si>
  <si>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</si>
  <si>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</si>
  <si>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</si>
  <si>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</si>
  <si>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</si>
  <si>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</si>
  <si>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</si>
  <si>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</si>
  <si>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</si>
  <si>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</si>
  <si>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</si>
  <si>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</si>
  <si>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</si>
  <si>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</si>
  <si>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</si>
  <si>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</si>
  <si>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</si>
  <si>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</si>
  <si>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</si>
  <si>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</si>
  <si>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</si>
  <si>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</si>
  <si>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</si>
  <si>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</si>
  <si>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</si>
  <si>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</si>
  <si>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</si>
  <si>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</si>
  <si>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</si>
  <si>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</si>
  <si>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</si>
  <si>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</si>
  <si>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</si>
  <si>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</si>
  <si>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</si>
  <si>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</si>
  <si>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</si>
  <si>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</si>
  <si>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</si>
  <si>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</si>
  <si>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</si>
  <si>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</si>
  <si>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</si>
  <si>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</si>
  <si>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</si>
  <si>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</si>
  <si>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</si>
  <si>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</si>
  <si>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</si>
  <si>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</si>
  <si>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</si>
  <si>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</si>
  <si>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</si>
  <si>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</si>
  <si>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</si>
  <si>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</si>
  <si>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</si>
  <si>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</si>
  <si>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</si>
  <si>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</si>
  <si>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</si>
  <si>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</si>
  <si>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</si>
  <si>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</si>
  <si>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</si>
  <si>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</si>
  <si>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</si>
  <si>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</si>
  <si>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</si>
  <si>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</si>
  <si>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</si>
  <si>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</si>
  <si>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</si>
  <si>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</si>
  <si>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</si>
  <si>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</si>
  <si>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</si>
  <si>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</si>
  <si>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</si>
  <si>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</si>
  <si>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</si>
  <si>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</si>
  <si>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</si>
  <si>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</si>
  <si>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</si>
  <si>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</si>
  <si>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</si>
  <si>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</si>
  <si>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</si>
  <si>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</si>
  <si>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</si>
  <si>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</si>
  <si>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</si>
  <si>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</si>
  <si>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</si>
  <si>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</si>
  <si>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</si>
  <si>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</si>
  <si>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</si>
  <si>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</si>
  <si>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</si>
  <si>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</si>
  <si>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</si>
  <si>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</si>
  <si>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</si>
  <si>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</si>
  <si>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</si>
  <si>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</si>
  <si>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</si>
  <si>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</si>
  <si>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</si>
  <si>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</si>
  <si>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</si>
  <si>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</si>
  <si>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</si>
  <si>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</si>
  <si>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</si>
  <si>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</si>
  <si>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</si>
  <si>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</si>
  <si>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</si>
  <si>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</si>
  <si>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</si>
  <si>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</si>
  <si>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</si>
  <si>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</si>
  <si>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</si>
  <si>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</si>
  <si>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</si>
  <si>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</si>
  <si>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</si>
  <si>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</si>
  <si>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</si>
  <si>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</si>
  <si>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</si>
  <si>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</si>
  <si>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</si>
  <si>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</si>
  <si>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</si>
  <si>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</si>
  <si>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</si>
  <si>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</si>
  <si>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</si>
  <si>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</si>
  <si>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</si>
  <si>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</si>
  <si>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</si>
  <si>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</si>
  <si>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</si>
  <si>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</si>
  <si>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</si>
  <si>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</si>
  <si>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</si>
  <si>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</si>
  <si>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</si>
  <si>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</si>
  <si>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</si>
  <si>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</si>
  <si>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</si>
  <si>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</si>
  <si>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</si>
  <si>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</si>
  <si>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</si>
  <si>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</si>
  <si>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</si>
  <si>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</si>
  <si>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</si>
  <si>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</si>
  <si>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</si>
  <si>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</si>
  <si>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</si>
  <si>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</si>
  <si>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</si>
  <si>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</si>
  <si>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</si>
  <si>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</si>
  <si>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</si>
  <si>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</si>
  <si>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</si>
  <si>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</si>
  <si>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</si>
  <si>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</si>
  <si>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</si>
  <si>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</si>
  <si>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</si>
  <si>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</si>
  <si>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</si>
  <si>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</si>
  <si>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</si>
  <si>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</si>
  <si>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</si>
  <si>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</si>
  <si>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</si>
  <si>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</si>
  <si>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</si>
  <si>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</si>
  <si>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</si>
  <si>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</si>
  <si>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</si>
  <si>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</si>
  <si>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</si>
  <si>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</si>
  <si>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</si>
  <si>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</si>
  <si>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</si>
  <si>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</si>
  <si>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</si>
  <si>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</si>
  <si>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</si>
  <si>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</si>
  <si>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</si>
  <si>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</si>
  <si>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</si>
  <si>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</si>
  <si>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</si>
  <si>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</si>
  <si>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</si>
  <si>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</si>
  <si>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</si>
  <si>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</si>
  <si>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</si>
  <si>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</si>
  <si>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</si>
  <si>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</si>
  <si>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</si>
  <si>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</si>
  <si>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</si>
  <si>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</si>
  <si>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</si>
  <si>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</si>
  <si>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</si>
  <si>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</si>
  <si>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</si>
  <si>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</si>
  <si>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</si>
  <si>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</si>
  <si>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</si>
  <si>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</si>
  <si>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</si>
  <si>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</si>
  <si>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</si>
  <si>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</si>
  <si>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</si>
  <si>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</si>
  <si>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</si>
  <si>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</si>
  <si>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</si>
  <si>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</si>
  <si>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</si>
  <si>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</si>
  <si>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</si>
  <si>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</si>
  <si>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</si>
  <si>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</si>
  <si>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</si>
  <si>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</si>
  <si>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</si>
  <si>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</si>
  <si>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</si>
  <si>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</si>
  <si>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</si>
  <si>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</si>
  <si>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</si>
  <si>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</si>
  <si>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</si>
  <si>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</si>
  <si>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</si>
  <si>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</si>
  <si>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</si>
  <si>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</si>
  <si>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</si>
  <si>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</si>
  <si>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</si>
  <si>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</si>
  <si>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</si>
  <si>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</si>
  <si>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</si>
  <si>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</si>
  <si>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</si>
  <si>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</si>
  <si>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</si>
  <si>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</si>
  <si>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</si>
  <si>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</si>
  <si>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</si>
  <si>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</si>
  <si>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</si>
  <si>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</si>
  <si>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</si>
  <si>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</si>
  <si>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</si>
  <si>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</si>
  <si>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</si>
  <si>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</si>
  <si>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</si>
  <si>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</si>
  <si>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</si>
  <si>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</si>
  <si>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</si>
  <si>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</si>
  <si>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</si>
  <si>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</si>
  <si>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</si>
  <si>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</si>
  <si>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</si>
  <si>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</si>
  <si>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</si>
  <si>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</si>
  <si>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</si>
  <si>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</si>
  <si>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</si>
  <si>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</si>
  <si>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</si>
  <si>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</si>
  <si>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</si>
  <si>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</si>
  <si>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</si>
  <si>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</si>
  <si>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</si>
  <si>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</si>
  <si>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</si>
  <si>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</si>
  <si>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</si>
  <si>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</si>
  <si>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</si>
  <si>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</si>
  <si>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</si>
  <si>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</si>
  <si>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</si>
  <si>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</si>
  <si>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</si>
  <si>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</si>
  <si>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</si>
  <si>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</si>
  <si>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</si>
  <si>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</si>
  <si>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</si>
  <si>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</si>
  <si>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</si>
  <si>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</si>
  <si>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</si>
  <si>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</si>
  <si>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</si>
  <si>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</si>
  <si>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</si>
  <si>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</si>
  <si>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</si>
  <si>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</si>
  <si>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</si>
  <si>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</si>
  <si>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</si>
  <si>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</si>
  <si>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</si>
  <si>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</si>
  <si>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</si>
  <si>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</si>
  <si>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</si>
  <si>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</si>
  <si>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</si>
  <si>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</si>
  <si>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</si>
  <si>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</si>
  <si>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</si>
  <si>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</si>
  <si>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</si>
  <si>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</si>
  <si>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</si>
  <si>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</si>
  <si>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</si>
  <si>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</si>
  <si>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</si>
  <si>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</si>
  <si>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</si>
  <si>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</si>
  <si>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</si>
  <si>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</si>
  <si>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</si>
  <si>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</si>
  <si>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</si>
  <si>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</si>
  <si>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</si>
  <si>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</si>
  <si>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</si>
  <si>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</si>
  <si>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</si>
  <si>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</si>
  <si>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</si>
  <si>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</si>
  <si>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</si>
  <si>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</si>
  <si>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</si>
  <si>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</si>
  <si>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</si>
  <si>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</si>
  <si>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</si>
  <si>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</si>
  <si>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</si>
  <si>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</si>
  <si>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</si>
  <si>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</si>
  <si>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</si>
  <si>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</si>
  <si>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</si>
  <si>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</si>
  <si>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</si>
  <si>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</si>
  <si>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</si>
  <si>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</si>
  <si>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</si>
  <si>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</si>
  <si>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</si>
  <si>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</si>
  <si>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</si>
  <si>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</si>
  <si>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</si>
  <si>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</si>
  <si>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</si>
  <si>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</si>
  <si>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</si>
  <si>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</si>
  <si>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</si>
  <si>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</si>
  <si>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</si>
  <si>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</si>
  <si>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</si>
  <si>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</si>
  <si>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</si>
  <si>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</si>
  <si>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</si>
  <si>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</si>
  <si>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</si>
  <si>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</si>
  <si>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</si>
  <si>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</si>
  <si>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</si>
  <si>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</si>
  <si>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</si>
  <si>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</si>
  <si>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</si>
  <si>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</si>
  <si>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</si>
  <si>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</si>
  <si>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</si>
  <si>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</si>
  <si>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</si>
  <si>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</si>
  <si>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</si>
  <si>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</si>
  <si>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</si>
  <si>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</si>
  <si>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</si>
  <si>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</si>
  <si>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</si>
  <si>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</si>
  <si>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</si>
  <si>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</si>
  <si>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</si>
  <si>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</si>
  <si>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</si>
  <si>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</si>
  <si>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</si>
  <si>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</si>
  <si>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</si>
  <si>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</si>
  <si>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</si>
  <si>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</si>
  <si>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</si>
  <si>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</si>
  <si>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</si>
  <si>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</si>
  <si>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</si>
  <si>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</si>
  <si>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</si>
  <si>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</si>
  <si>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</si>
  <si>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</si>
  <si>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</si>
  <si>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</si>
  <si>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</si>
  <si>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</si>
  <si>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</si>
  <si>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</si>
  <si>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</si>
  <si>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</si>
  <si>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</si>
  <si>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</si>
  <si>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</si>
  <si>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</si>
  <si>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</si>
  <si>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</si>
  <si>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</si>
  <si>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</si>
  <si>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</si>
  <si>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</si>
  <si>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</si>
  <si>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</si>
  <si>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</si>
  <si>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</si>
  <si>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</si>
  <si>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</si>
  <si>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</si>
  <si>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</si>
  <si>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</si>
  <si>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</si>
  <si>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</si>
  <si>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</si>
  <si>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</si>
  <si>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</si>
  <si>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</si>
  <si>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</si>
  <si>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</si>
  <si>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</si>
  <si>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</si>
  <si>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</si>
  <si>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</si>
  <si>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</si>
  <si>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</si>
  <si>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</si>
  <si>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</si>
  <si>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</si>
  <si>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</si>
  <si>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</si>
  <si>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</si>
  <si>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</si>
  <si>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</si>
  <si>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</si>
  <si>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</si>
  <si>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</si>
  <si>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</si>
  <si>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</si>
  <si>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</si>
  <si>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</si>
  <si>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</si>
  <si>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</si>
  <si>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</si>
  <si>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</si>
  <si>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</si>
  <si>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</si>
  <si>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</si>
  <si>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</si>
  <si>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</si>
  <si>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</si>
  <si>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</si>
  <si>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</si>
  <si>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</si>
  <si>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</si>
  <si>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</si>
  <si>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</si>
  <si>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</si>
  <si>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</si>
  <si>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</si>
  <si>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</si>
  <si>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</si>
  <si>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</si>
  <si>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</si>
  <si>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</si>
  <si>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</si>
  <si>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</si>
  <si>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</si>
  <si>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</si>
  <si>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</si>
  <si>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</si>
  <si>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</si>
  <si>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</si>
  <si>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</si>
  <si>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</si>
  <si>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</si>
  <si>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</si>
  <si>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</si>
  <si>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</si>
  <si>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</si>
  <si>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</si>
  <si>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</si>
  <si>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</si>
  <si>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</si>
  <si>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</si>
  <si>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</si>
  <si>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</si>
  <si>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</si>
  <si>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</si>
  <si>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</si>
  <si>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</si>
  <si>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</si>
  <si>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</si>
  <si>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</si>
  <si>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</si>
  <si>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</si>
  <si>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</si>
  <si>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</si>
  <si>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</si>
  <si>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</si>
  <si>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</si>
  <si>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</si>
  <si>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</si>
  <si>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</si>
  <si>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</si>
  <si>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</si>
  <si>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</si>
  <si>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</si>
  <si>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</si>
  <si>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</si>
  <si>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</si>
  <si>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</si>
  <si>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</si>
  <si>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</si>
  <si>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</si>
  <si>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</si>
  <si>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</si>
  <si>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</si>
  <si>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</si>
  <si>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</si>
  <si>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</si>
  <si>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</si>
  <si>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</si>
  <si>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</si>
  <si>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</si>
  <si>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</si>
  <si>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</si>
  <si>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</si>
  <si>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</si>
  <si>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</si>
  <si>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</si>
  <si>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</si>
  <si>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</si>
  <si>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</si>
  <si>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</si>
  <si>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</si>
  <si>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</si>
  <si>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</si>
  <si>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</si>
  <si>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</si>
  <si>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</si>
  <si>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</si>
  <si>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</si>
  <si>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</si>
  <si>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</si>
  <si>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</si>
  <si>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</si>
  <si>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</si>
  <si>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</si>
  <si>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</si>
  <si>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</si>
  <si>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</si>
  <si>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</si>
  <si>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</si>
  <si>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</si>
  <si>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</si>
  <si>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</si>
  <si>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</si>
  <si>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</si>
  <si>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</si>
  <si>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</si>
  <si>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</si>
  <si>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</si>
  <si>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</si>
  <si>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</si>
  <si>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</si>
  <si>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</si>
  <si>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</si>
  <si>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</si>
  <si>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</si>
  <si>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</si>
  <si>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</si>
  <si>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</si>
  <si>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</si>
  <si>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</si>
  <si>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</si>
  <si>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</si>
  <si>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</si>
  <si>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</si>
  <si>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</si>
  <si>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</si>
  <si>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</si>
  <si>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</si>
  <si>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</si>
  <si>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</si>
  <si>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</si>
  <si>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</si>
  <si>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</si>
  <si>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</si>
  <si>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</si>
  <si>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</si>
  <si>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</si>
  <si>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</si>
  <si>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</si>
  <si>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</si>
  <si>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</si>
  <si>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</si>
  <si>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</si>
  <si>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</si>
  <si>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</si>
  <si>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</si>
  <si>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</si>
  <si>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</si>
  <si>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</si>
  <si>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</si>
  <si>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</si>
  <si>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</si>
  <si>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</si>
  <si>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</si>
  <si>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</si>
  <si>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</si>
  <si>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</si>
  <si>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</si>
  <si>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</si>
  <si>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</si>
  <si>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</si>
  <si>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</si>
  <si>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</si>
  <si>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</si>
  <si>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</si>
  <si>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</si>
  <si>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</si>
  <si>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</si>
  <si>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</si>
  <si>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</si>
  <si>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</si>
  <si>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</si>
  <si>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</si>
  <si>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</si>
  <si>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</si>
  <si>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</si>
  <si>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</si>
  <si>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</si>
  <si>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</si>
  <si>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</si>
  <si>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</si>
  <si>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</si>
  <si>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</si>
  <si>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</si>
  <si>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</si>
  <si>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</si>
  <si>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</si>
  <si>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</si>
  <si>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</si>
  <si>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</si>
  <si>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</si>
  <si>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</si>
  <si>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</si>
  <si>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</si>
  <si>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</si>
  <si>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</si>
  <si>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</si>
  <si>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</si>
  <si>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</si>
  <si>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</si>
  <si>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</si>
  <si>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</si>
  <si>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</si>
  <si>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</si>
  <si>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</si>
  <si>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</si>
  <si>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</si>
  <si>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</si>
  <si>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</si>
  <si>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</si>
  <si>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</si>
  <si>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</si>
  <si>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</si>
  <si>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</si>
  <si>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</si>
  <si>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</si>
  <si>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</si>
  <si>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</si>
  <si>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</si>
  <si>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</si>
  <si>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</si>
  <si>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</si>
  <si>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</si>
  <si>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</si>
  <si>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</si>
  <si>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</si>
  <si>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</si>
  <si>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</si>
  <si>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</si>
  <si>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</si>
  <si>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</si>
  <si>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</si>
  <si>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</si>
  <si>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</si>
  <si>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</si>
  <si>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</si>
  <si>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</si>
  <si>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</si>
  <si>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</si>
  <si>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</si>
  <si>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</si>
  <si>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</si>
  <si>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</si>
  <si>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</si>
  <si>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</si>
  <si>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</si>
  <si>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</si>
  <si>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</si>
  <si>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</si>
  <si>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</si>
  <si>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</si>
  <si>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</si>
  <si>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</si>
  <si>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</si>
  <si>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</si>
  <si>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</si>
  <si>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</si>
  <si>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</si>
  <si>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</si>
  <si>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</si>
  <si>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</si>
  <si>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</si>
  <si>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</si>
  <si>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</si>
  <si>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</si>
  <si>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</si>
  <si>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</si>
  <si>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</si>
  <si>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</si>
  <si>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</si>
  <si>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</si>
  <si>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</si>
  <si>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</si>
  <si>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</si>
  <si>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</si>
  <si>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</si>
  <si>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</si>
  <si>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</si>
  <si>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</si>
  <si>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</si>
  <si>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</si>
  <si>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</si>
  <si>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</si>
  <si>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</si>
  <si>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</si>
  <si>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</si>
  <si>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</si>
  <si>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</si>
  <si>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</si>
  <si>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</si>
  <si>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</si>
  <si>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</si>
  <si>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</si>
  <si>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</si>
  <si>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</si>
  <si>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</si>
  <si>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</si>
  <si>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</si>
  <si>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</si>
  <si>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</si>
  <si>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</si>
  <si>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</si>
  <si>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</si>
  <si>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</si>
  <si>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</si>
  <si>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</si>
  <si>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</si>
  <si>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</si>
  <si>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</si>
  <si>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</si>
  <si>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</si>
  <si>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</si>
  <si>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</si>
  <si>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</si>
  <si>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</si>
  <si>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</si>
  <si>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</si>
  <si>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</si>
  <si>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</si>
  <si>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</si>
  <si>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</si>
  <si>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</si>
  <si>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</si>
  <si>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</si>
  <si>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</si>
  <si>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</si>
  <si>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</si>
  <si>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</si>
  <si>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</si>
  <si>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</si>
  <si>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</si>
  <si>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</si>
  <si>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</si>
  <si>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</si>
  <si>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</si>
  <si>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</si>
  <si>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</si>
  <si>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</si>
  <si>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</si>
  <si>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</si>
  <si>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</si>
  <si>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</si>
  <si>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</si>
  <si>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</si>
  <si>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</si>
  <si>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</si>
  <si>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</si>
  <si>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</si>
  <si>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</si>
  <si>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</si>
  <si>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</si>
  <si>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</si>
  <si>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</si>
  <si>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</si>
  <si>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</si>
  <si>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</si>
  <si>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</si>
  <si>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</si>
  <si>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</si>
  <si>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</si>
  <si>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</si>
  <si>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</si>
  <si>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</si>
  <si>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</si>
  <si>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</si>
  <si>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</si>
  <si>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</si>
  <si>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</si>
  <si>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</si>
  <si>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</si>
  <si>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</si>
  <si>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</si>
  <si>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</si>
  <si>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</si>
  <si>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</si>
  <si>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</si>
  <si>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</si>
  <si>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</si>
  <si>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</si>
  <si>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</si>
  <si>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</si>
  <si>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</si>
  <si>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</si>
  <si>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</si>
  <si>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</si>
  <si>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</si>
  <si>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</si>
  <si>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</si>
  <si>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</si>
  <si>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</si>
  <si>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</si>
  <si>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</si>
  <si>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</si>
  <si>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</si>
  <si>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</si>
  <si>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</si>
  <si>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</si>
  <si>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</si>
  <si>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</si>
  <si>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</si>
  <si>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</si>
  <si>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</si>
  <si>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</si>
  <si>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</si>
  <si>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</si>
  <si>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</si>
  <si>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</si>
  <si>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</si>
  <si>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</si>
  <si>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</si>
  <si>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</si>
  <si>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</si>
  <si>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</si>
  <si>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</si>
  <si>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</si>
  <si>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</si>
  <si>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</si>
  <si>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</si>
  <si>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</si>
  <si>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</si>
  <si>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</si>
  <si>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</si>
  <si>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</si>
  <si>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</si>
  <si>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</si>
  <si>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</si>
  <si>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</si>
  <si>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</si>
  <si>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</si>
  <si>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</si>
  <si>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</si>
  <si>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</si>
  <si>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</si>
  <si>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</si>
  <si>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</si>
  <si>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</si>
  <si>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</si>
  <si>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</si>
  <si>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</si>
  <si>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</si>
  <si>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</si>
  <si>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</si>
  <si>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</si>
  <si>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</si>
  <si>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</si>
  <si>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</si>
  <si>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</si>
  <si>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</si>
  <si>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</si>
  <si>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</si>
  <si>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</si>
  <si>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</si>
  <si>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</si>
  <si>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</si>
  <si>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</si>
  <si>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</si>
  <si>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</si>
  <si>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</si>
  <si>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</si>
  <si>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</si>
  <si>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</si>
  <si>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</si>
  <si>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</si>
  <si>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</si>
  <si>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</si>
  <si>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</si>
  <si>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</si>
  <si>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</si>
  <si>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</si>
  <si>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</si>
  <si>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</si>
  <si>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</si>
  <si>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</si>
  <si>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</si>
  <si>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</si>
  <si>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</si>
  <si>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</si>
  <si>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</si>
  <si>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</si>
  <si>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</si>
  <si>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</si>
  <si>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</si>
  <si>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</si>
  <si>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</si>
  <si>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</si>
  <si>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</si>
  <si>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</si>
  <si>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</si>
  <si>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</si>
  <si>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</si>
  <si>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</si>
  <si>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</si>
  <si>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</si>
  <si>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</si>
  <si>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</si>
  <si>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</si>
  <si>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</si>
  <si>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</si>
  <si>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</si>
  <si>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</si>
  <si>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</si>
  <si>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</si>
  <si>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</si>
  <si>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</si>
  <si>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</si>
  <si>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</si>
  <si>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</si>
  <si>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</si>
  <si>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</si>
  <si>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</si>
  <si>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</si>
  <si>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</si>
  <si>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</si>
  <si>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</si>
  <si>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</si>
  <si>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</si>
  <si>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</si>
  <si>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</si>
  <si>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</si>
  <si>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</si>
  <si>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</si>
  <si>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</si>
  <si>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</si>
  <si>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</si>
  <si>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</si>
  <si>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</si>
  <si>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</si>
  <si>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</si>
  <si>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</si>
  <si>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</si>
  <si>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</si>
  <si>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</si>
  <si>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</si>
  <si>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</si>
  <si>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</si>
  <si>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</si>
  <si>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</si>
  <si>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</si>
  <si>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</si>
  <si>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</si>
  <si>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</si>
  <si>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</si>
  <si>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</si>
  <si>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</si>
  <si>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</si>
  <si>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</si>
  <si>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</si>
  <si>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</si>
  <si>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</si>
  <si>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</si>
  <si>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</si>
  <si>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</si>
  <si>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</si>
  <si>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</si>
  <si>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</si>
  <si>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</si>
  <si>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</si>
  <si>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</si>
  <si>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</si>
  <si>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</si>
  <si>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</si>
  <si>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</si>
  <si>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</si>
  <si>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</si>
  <si>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</si>
  <si>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</si>
  <si>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</si>
  <si>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</si>
  <si>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</si>
  <si>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</si>
  <si>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</si>
  <si>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</si>
  <si>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</si>
  <si>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</si>
  <si>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</si>
  <si>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</si>
  <si>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</si>
  <si>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</si>
  <si>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</si>
  <si>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</si>
  <si>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</si>
  <si>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</si>
  <si>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</si>
  <si>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</si>
  <si>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</si>
  <si>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</si>
  <si>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</si>
  <si>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</si>
  <si>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</si>
  <si>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</si>
  <si>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</si>
  <si>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</si>
  <si>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</si>
  <si>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</si>
  <si>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</si>
  <si>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</si>
  <si>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</si>
  <si>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</si>
  <si>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</si>
  <si>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</si>
  <si>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</si>
  <si>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</si>
  <si>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</si>
  <si>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</si>
  <si>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</si>
  <si>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</si>
  <si>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</si>
  <si>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</si>
  <si>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</si>
  <si>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</si>
  <si>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</si>
  <si>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</si>
  <si>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</si>
  <si>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</si>
  <si>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</si>
  <si>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</si>
  <si>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</si>
  <si>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</si>
  <si>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</si>
  <si>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</si>
  <si>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</si>
  <si>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</si>
  <si>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</si>
  <si>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</si>
  <si>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</si>
  <si>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</si>
  <si>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</si>
  <si>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</si>
  <si>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</si>
  <si>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</si>
  <si>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</si>
  <si>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</si>
  <si>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</si>
  <si>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</si>
  <si>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</si>
  <si>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</si>
  <si>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</si>
  <si>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</si>
  <si>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</si>
  <si>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</si>
  <si>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</si>
  <si>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</si>
  <si>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</si>
  <si>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</si>
  <si>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</si>
  <si>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</si>
  <si>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</si>
  <si>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</si>
  <si>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</si>
  <si>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</si>
  <si>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</si>
  <si>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</si>
  <si>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</si>
  <si>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</si>
  <si>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</si>
  <si>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</si>
  <si>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</si>
  <si>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</si>
  <si>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</si>
  <si>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</si>
  <si>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</si>
  <si>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</si>
  <si>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</si>
  <si>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</si>
  <si>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</si>
  <si>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</si>
  <si>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</si>
  <si>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</si>
  <si>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</si>
  <si>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</si>
  <si>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</si>
  <si>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</si>
  <si>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</si>
  <si>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</si>
  <si>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</si>
  <si>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</si>
  <si>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</si>
  <si>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</si>
  <si>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</si>
  <si>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</si>
  <si>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</si>
  <si>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</si>
  <si>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</si>
  <si>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</si>
  <si>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</si>
  <si>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</si>
  <si>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</si>
  <si>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</si>
  <si>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</si>
  <si>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</si>
  <si>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</si>
  <si>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</si>
  <si>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</si>
  <si>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</si>
  <si>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</si>
  <si>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</si>
  <si>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</si>
  <si>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</si>
  <si>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</si>
  <si>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</si>
  <si>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</si>
  <si>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</si>
  <si>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</si>
  <si>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</si>
  <si>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</si>
  <si>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</si>
  <si>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</si>
  <si>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</si>
  <si>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</si>
  <si>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</si>
  <si>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</si>
  <si>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</si>
  <si>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</si>
  <si>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</si>
  <si>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</si>
  <si>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</si>
  <si>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</si>
  <si>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</si>
  <si>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</si>
  <si>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</si>
  <si>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</si>
  <si>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</si>
  <si>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</si>
  <si>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</si>
  <si>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</si>
  <si>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</si>
  <si>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</si>
  <si>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</si>
  <si>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</si>
  <si>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</si>
  <si>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</si>
  <si>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</si>
  <si>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</si>
  <si>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</si>
  <si>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</si>
  <si>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</si>
  <si>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</si>
  <si>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</si>
  <si>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</si>
  <si>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</si>
  <si>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</si>
  <si>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</si>
  <si>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</si>
  <si>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</si>
  <si>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</si>
  <si>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</si>
  <si>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</si>
  <si>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</si>
  <si>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</si>
  <si>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</si>
  <si>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</si>
  <si>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</si>
  <si>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</si>
  <si>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</si>
  <si>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</si>
  <si>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</si>
  <si>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</si>
  <si>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</si>
  <si>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</si>
  <si>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</si>
  <si>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</si>
  <si>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</si>
  <si>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</si>
  <si>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</si>
  <si>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</si>
  <si>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</si>
  <si>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</si>
  <si>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</si>
  <si>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</si>
  <si>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</si>
  <si>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</si>
  <si>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</si>
  <si>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</si>
  <si>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</si>
  <si>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</si>
  <si>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</si>
  <si>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</si>
  <si>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</si>
  <si>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</si>
  <si>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</si>
  <si>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</si>
  <si>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</si>
  <si>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</si>
  <si>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</si>
  <si>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</si>
  <si>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</si>
  <si>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</si>
  <si>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</si>
  <si>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</si>
  <si>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</si>
  <si>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</si>
  <si>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</si>
  <si>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</si>
  <si>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</si>
  <si>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</si>
  <si>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</si>
  <si>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</si>
  <si>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</si>
  <si>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</si>
  <si>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</si>
  <si>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</si>
  <si>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</si>
  <si>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</si>
  <si>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</si>
  <si>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</si>
  <si>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</si>
  <si>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</si>
  <si>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</si>
  <si>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</si>
  <si>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</si>
  <si>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</si>
  <si>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</si>
  <si>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</si>
  <si>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</si>
  <si>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</si>
  <si>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</si>
  <si>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</si>
  <si>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</si>
  <si>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</si>
  <si>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</si>
  <si>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</si>
  <si>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</si>
  <si>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</si>
  <si>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</si>
  <si>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</si>
  <si>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</si>
  <si>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</si>
  <si>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</si>
  <si>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</si>
  <si>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</si>
  <si>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</si>
  <si>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</si>
  <si>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</si>
  <si>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</si>
  <si>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</si>
  <si>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</si>
  <si>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</si>
  <si>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</si>
  <si>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</si>
  <si>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</si>
  <si>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</si>
  <si>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</si>
  <si>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</si>
  <si>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</si>
  <si>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</si>
  <si>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</si>
  <si>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</si>
  <si>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</si>
  <si>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</si>
  <si>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</si>
  <si>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</si>
  <si>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</si>
  <si>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</si>
  <si>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</si>
  <si>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</si>
  <si>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</si>
  <si>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</si>
  <si>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</si>
  <si>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</si>
  <si>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</si>
  <si>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</si>
  <si>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</si>
  <si>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</si>
  <si>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</si>
  <si>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</si>
  <si>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</si>
  <si>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</si>
  <si>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</si>
  <si>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</si>
  <si>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</si>
  <si>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</si>
  <si>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</si>
  <si>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</si>
  <si>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</si>
  <si>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</si>
  <si>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</si>
  <si>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</si>
  <si>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</si>
  <si>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</si>
  <si>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</si>
  <si>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</si>
  <si>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</si>
  <si>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</si>
  <si>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</si>
  <si>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</si>
  <si>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</si>
  <si>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</si>
  <si>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</si>
  <si>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</si>
  <si>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</si>
  <si>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</si>
  <si>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</si>
  <si>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</si>
  <si>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</si>
  <si>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</si>
  <si>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</si>
  <si>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</si>
  <si>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</si>
  <si>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</si>
  <si>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</si>
  <si>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</si>
  <si>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</si>
  <si>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</si>
  <si>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</si>
  <si>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</si>
  <si>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</si>
  <si>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</si>
  <si>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</si>
  <si>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</si>
  <si>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</si>
  <si>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</si>
  <si>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</si>
  <si>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</si>
  <si>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</si>
  <si>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</si>
  <si>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</si>
  <si>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</si>
  <si>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</si>
  <si>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</si>
  <si>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</si>
  <si>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</si>
  <si>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</si>
  <si>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</si>
  <si>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</si>
  <si>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</si>
  <si>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</si>
  <si>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</si>
  <si>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</si>
  <si>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</si>
  <si>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</si>
  <si>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</si>
  <si>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</si>
  <si>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</si>
  <si>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</si>
  <si>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</si>
  <si>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</si>
  <si>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</si>
  <si>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</si>
  <si>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</si>
  <si>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</si>
  <si>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</si>
  <si>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</si>
  <si>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</si>
  <si>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</si>
  <si>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</si>
  <si>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</si>
  <si>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</si>
  <si>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</si>
  <si>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</si>
  <si>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</si>
  <si>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</si>
  <si>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</si>
  <si>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</si>
  <si>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</si>
  <si>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</si>
  <si>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</si>
  <si>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</si>
  <si>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</si>
  <si>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</si>
  <si>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</si>
  <si>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</si>
  <si>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</si>
  <si>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</si>
  <si>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</si>
  <si>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</si>
  <si>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</si>
  <si>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</si>
  <si>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</si>
  <si>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</si>
  <si>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</si>
  <si>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</si>
  <si>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</si>
  <si>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</si>
  <si>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</si>
  <si>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</si>
  <si>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</si>
  <si>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</si>
  <si>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</si>
  <si>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</si>
  <si>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</si>
  <si>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</si>
  <si>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</si>
  <si>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</si>
  <si>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</si>
  <si>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</si>
  <si>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</si>
  <si>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</si>
  <si>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</si>
  <si>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</si>
  <si>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</si>
  <si>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</si>
  <si>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</si>
  <si>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</si>
  <si>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</si>
  <si>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</si>
  <si>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</si>
  <si>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</si>
  <si>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</si>
  <si>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</si>
  <si>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</si>
  <si>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</si>
  <si>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</si>
  <si>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</si>
  <si>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</si>
  <si>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</si>
  <si>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</si>
  <si>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</si>
  <si>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</si>
  <si>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</si>
  <si>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</si>
  <si>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</si>
  <si>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</si>
  <si>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</si>
  <si>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</si>
  <si>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</si>
  <si>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</si>
  <si>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</si>
  <si>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</si>
  <si>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</si>
  <si>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</si>
  <si>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</si>
  <si>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</si>
  <si>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</si>
  <si>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</si>
  <si>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</si>
  <si>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</si>
  <si>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</si>
  <si>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</si>
  <si>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</si>
  <si>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</si>
  <si>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</si>
  <si>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</si>
  <si>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</si>
  <si>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</si>
  <si>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</si>
  <si>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</si>
  <si>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</si>
  <si>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</si>
  <si>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</si>
  <si>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</si>
  <si>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</si>
  <si>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</si>
  <si>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</si>
  <si>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</si>
  <si>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</si>
  <si>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</si>
  <si>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</si>
  <si>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</si>
  <si>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</si>
  <si>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</si>
  <si>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</si>
  <si>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</si>
  <si>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</si>
  <si>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</si>
  <si>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</si>
  <si>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</si>
  <si>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</si>
  <si>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</si>
  <si>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</si>
  <si>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</si>
  <si>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</si>
  <si>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</si>
  <si>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</si>
  <si>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</si>
  <si>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</si>
  <si>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</si>
  <si>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</si>
  <si>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</si>
  <si>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</si>
  <si>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</si>
  <si>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</si>
  <si>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</si>
  <si>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</si>
  <si>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</si>
  <si>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</si>
  <si>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</si>
  <si>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</si>
  <si>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</si>
  <si>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</si>
  <si>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</si>
  <si>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</si>
  <si>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</si>
  <si>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</si>
  <si>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</si>
  <si>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</si>
  <si>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</si>
  <si>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</si>
  <si>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</si>
  <si>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</si>
  <si>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</si>
  <si>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</si>
  <si>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</si>
  <si>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</si>
  <si>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</si>
  <si>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</si>
  <si>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</si>
  <si>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</si>
  <si>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</si>
  <si>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</si>
  <si>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</si>
  <si>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</si>
  <si>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</si>
  <si>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</si>
  <si>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</si>
  <si>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</si>
  <si>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</si>
  <si>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</si>
  <si>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</si>
  <si>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</si>
  <si>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</si>
  <si>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</si>
  <si>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</si>
  <si>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</si>
  <si>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</si>
  <si>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</si>
  <si>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</si>
  <si>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</si>
  <si>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</si>
  <si>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</si>
  <si>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</si>
  <si>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</si>
  <si>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</si>
  <si>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</si>
  <si>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</si>
  <si>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</si>
  <si>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</si>
  <si>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</si>
  <si>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</si>
  <si>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</si>
  <si>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</si>
  <si>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</si>
  <si>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</si>
  <si>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</si>
  <si>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</si>
  <si>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</si>
  <si>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</si>
  <si>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</si>
  <si>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</si>
  <si>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</si>
  <si>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</si>
  <si>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</si>
  <si>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</si>
  <si>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</si>
  <si>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</si>
  <si>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</si>
  <si>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</si>
  <si>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</si>
  <si>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</si>
  <si>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</si>
  <si>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</si>
  <si>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</si>
  <si>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</si>
  <si>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</si>
  <si>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</si>
  <si>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</si>
  <si>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</si>
  <si>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</si>
  <si>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</si>
  <si>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</si>
  <si>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</si>
  <si>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</si>
  <si>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</si>
  <si>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</si>
  <si>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</si>
  <si>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</si>
  <si>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</si>
  <si>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</si>
  <si>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</si>
  <si>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</si>
  <si>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</si>
  <si>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</si>
  <si>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</si>
  <si>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</si>
  <si>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</si>
  <si>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</si>
  <si>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</si>
  <si>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</si>
  <si>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</si>
  <si>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</si>
  <si>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</si>
  <si>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</si>
  <si>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</si>
  <si>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</si>
  <si>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</si>
  <si>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</si>
  <si>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</si>
  <si>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</si>
  <si>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</si>
  <si>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</si>
  <si>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</si>
  <si>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</si>
  <si>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</si>
  <si>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</si>
  <si>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</si>
  <si>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</si>
  <si>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</si>
  <si>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</si>
  <si>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</si>
  <si>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</si>
  <si>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</si>
  <si>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</si>
  <si>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</si>
  <si>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</si>
  <si>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</si>
  <si>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</si>
  <si>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</si>
  <si>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</si>
  <si>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</si>
  <si>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</si>
  <si>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</si>
  <si>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</si>
  <si>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</si>
  <si>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</si>
  <si>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</si>
  <si>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</si>
  <si>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</si>
  <si>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</si>
  <si>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</si>
  <si>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</si>
  <si>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</si>
  <si>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</si>
  <si>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</si>
  <si>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</si>
  <si>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</si>
  <si>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</si>
  <si>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</si>
  <si>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</si>
  <si>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</si>
  <si>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</si>
  <si>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</si>
  <si>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</si>
  <si>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</si>
  <si>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</si>
  <si>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</si>
  <si>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</si>
  <si>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</si>
  <si>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</si>
  <si>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</si>
  <si>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</si>
  <si>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</si>
  <si>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</si>
  <si>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</si>
  <si>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</si>
  <si>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</si>
  <si>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</si>
  <si>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</si>
  <si>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</si>
  <si>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</si>
  <si>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</si>
  <si>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</si>
  <si>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</si>
  <si>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</si>
  <si>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</si>
  <si>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</si>
  <si>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</si>
  <si>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</si>
  <si>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</si>
  <si>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</si>
  <si>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</si>
  <si>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</si>
  <si>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</si>
  <si>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</si>
  <si>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</si>
  <si>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</si>
  <si>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</si>
  <si>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</si>
  <si>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</si>
  <si>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</si>
  <si>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</si>
  <si>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</si>
  <si>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</si>
  <si>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</si>
  <si>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</si>
  <si>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</si>
  <si>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</si>
  <si>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</si>
  <si>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</si>
  <si>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</si>
  <si>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</si>
  <si>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</si>
  <si>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</si>
  <si>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</si>
  <si>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</si>
  <si>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</si>
  <si>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</si>
  <si>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</si>
  <si>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</si>
  <si>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</si>
  <si>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</si>
  <si>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</si>
  <si>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</si>
  <si>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</si>
  <si>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</si>
  <si>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</si>
  <si>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</si>
  <si>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</si>
  <si>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</si>
  <si>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</si>
  <si>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</si>
  <si>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</si>
  <si>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</si>
  <si>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</si>
  <si>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</si>
  <si>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</si>
  <si>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</si>
  <si>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</si>
  <si>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</si>
  <si>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</si>
  <si>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</si>
  <si>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</si>
  <si>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</si>
  <si>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</si>
  <si>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</si>
  <si>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</si>
  <si>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</si>
  <si>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</si>
  <si>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</si>
  <si>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</si>
  <si>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</si>
  <si>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</si>
  <si>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</si>
  <si>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</si>
  <si>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</si>
  <si>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</si>
  <si>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</si>
  <si>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</si>
  <si>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</si>
  <si>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</si>
  <si>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</si>
  <si>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</si>
  <si>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</si>
  <si>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</si>
  <si>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</si>
  <si>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</si>
  <si>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</si>
  <si>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</si>
  <si>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</si>
  <si>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</si>
  <si>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</si>
  <si>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</si>
  <si>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</si>
  <si>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</si>
  <si>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</si>
  <si>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</si>
  <si>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</si>
  <si>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</si>
  <si>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</si>
  <si>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</si>
  <si>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</si>
  <si>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</si>
  <si>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</si>
  <si>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</si>
  <si>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</si>
  <si>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</si>
  <si>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</si>
  <si>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</si>
  <si>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</si>
  <si>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</si>
  <si>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</si>
  <si>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</si>
  <si>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</si>
  <si>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</si>
  <si>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</si>
  <si>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</si>
  <si>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</si>
  <si>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</si>
  <si>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</si>
  <si>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</si>
  <si>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</si>
  <si>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</si>
  <si>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</si>
  <si>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</si>
  <si>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</si>
  <si>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</si>
  <si>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</si>
  <si>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</si>
  <si>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</si>
  <si>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</si>
  <si>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</si>
  <si>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</si>
  <si>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</si>
  <si>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</si>
  <si>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</si>
  <si>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</si>
  <si>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</si>
  <si>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</si>
  <si>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</si>
  <si>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</si>
  <si>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</si>
  <si>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</si>
  <si>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</si>
  <si>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</si>
  <si>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</si>
  <si>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</si>
  <si>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</si>
  <si>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</si>
  <si>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</si>
  <si>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</si>
  <si>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</si>
  <si>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</si>
  <si>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</si>
  <si>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</si>
  <si>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</si>
  <si>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</si>
  <si>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</si>
  <si>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</si>
  <si>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</si>
  <si>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</si>
  <si>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</si>
  <si>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</si>
  <si>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</si>
  <si>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</si>
  <si>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</si>
  <si>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</si>
  <si>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</si>
  <si>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</si>
  <si>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</si>
  <si>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</si>
  <si>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</si>
  <si>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</si>
  <si>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</si>
  <si>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</si>
  <si>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</si>
  <si>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</si>
  <si>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</si>
  <si>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</si>
  <si>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</si>
  <si>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</si>
  <si>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</si>
  <si>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</si>
  <si>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</si>
  <si>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</si>
  <si>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</si>
  <si>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</si>
  <si>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</si>
  <si>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</si>
  <si>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</si>
  <si>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</si>
  <si>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</si>
  <si>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</si>
  <si>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</si>
  <si>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</si>
  <si>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</si>
  <si>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</si>
  <si>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</si>
  <si>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</si>
  <si>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</si>
  <si>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</si>
  <si>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</si>
  <si>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</si>
  <si>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</si>
  <si>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</si>
  <si>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</si>
  <si>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</si>
  <si>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</si>
  <si>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</si>
  <si>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</si>
  <si>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</si>
  <si>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</si>
  <si>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</si>
  <si>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</si>
  <si>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</si>
  <si>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</si>
  <si>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</si>
  <si>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</si>
  <si>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</si>
  <si>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</si>
  <si>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</si>
  <si>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</si>
  <si>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</si>
  <si>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</si>
  <si>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</si>
  <si>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</si>
  <si>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</si>
  <si>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</si>
  <si>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</si>
  <si>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</si>
  <si>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</si>
  <si>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</si>
  <si>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</si>
  <si>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</si>
  <si>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</si>
  <si>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</si>
  <si>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</si>
  <si>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</si>
  <si>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</si>
  <si>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</si>
  <si>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</si>
  <si>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</si>
  <si>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</si>
  <si>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</si>
  <si>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</si>
  <si>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</si>
  <si>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</si>
  <si>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</si>
  <si>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</si>
  <si>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</si>
  <si>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</si>
  <si>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</si>
  <si>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</si>
  <si>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</si>
  <si>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</si>
  <si>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</si>
  <si>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</si>
  <si>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</si>
  <si>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</si>
  <si>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</si>
  <si>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</si>
  <si>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</si>
  <si>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</si>
  <si>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</si>
  <si>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</si>
  <si>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</si>
  <si>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</si>
  <si>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</si>
  <si>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</si>
  <si>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</si>
  <si>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</si>
  <si>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</si>
  <si>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</si>
  <si>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</si>
  <si>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</si>
  <si>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</si>
  <si>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</si>
  <si>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</si>
  <si>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</si>
  <si>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</si>
  <si>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</si>
  <si>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</si>
  <si>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</si>
  <si>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</si>
  <si>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</si>
  <si>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</si>
  <si>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</si>
  <si>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</si>
  <si>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</si>
  <si>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</si>
  <si>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</si>
  <si>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</si>
  <si>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</si>
  <si>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</si>
  <si>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</si>
  <si>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</si>
  <si>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</si>
  <si>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</si>
  <si>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</si>
  <si>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</si>
  <si>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</si>
  <si>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</si>
  <si>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</si>
  <si>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</si>
  <si>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</si>
  <si>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</si>
  <si>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</si>
  <si>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</si>
  <si>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</si>
  <si>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</si>
  <si>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</si>
  <si>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</si>
  <si>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</si>
  <si>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</si>
  <si>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</si>
  <si>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</si>
  <si>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</si>
  <si>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</si>
  <si>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</si>
  <si>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</si>
  <si>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</si>
  <si>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</si>
  <si>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</si>
  <si>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</si>
  <si>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</si>
  <si>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</si>
  <si>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</si>
  <si>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</si>
  <si>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</si>
  <si>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</si>
  <si>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</si>
  <si>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</si>
  <si>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</si>
  <si>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</si>
  <si>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</si>
  <si>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</si>
  <si>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</si>
  <si>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</si>
  <si>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</si>
  <si>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</si>
  <si>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</si>
  <si>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</si>
  <si>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</si>
  <si>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</si>
  <si>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</si>
  <si>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</si>
  <si>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</si>
  <si>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</si>
  <si>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</si>
  <si>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</si>
  <si>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</si>
  <si>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</si>
  <si>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</si>
  <si>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</si>
  <si>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</si>
  <si>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</si>
  <si>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</si>
  <si>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</si>
  <si>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</si>
  <si>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</si>
  <si>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</si>
  <si>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</si>
  <si>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</si>
  <si>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</si>
  <si>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</si>
  <si>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</si>
  <si>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</si>
  <si>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</si>
  <si>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</si>
  <si>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</si>
  <si>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</si>
  <si>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</si>
  <si>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</si>
  <si>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</si>
  <si>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</si>
  <si>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</si>
  <si>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</si>
  <si>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</si>
  <si>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</si>
  <si>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</si>
  <si>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</si>
  <si>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</si>
  <si>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</si>
  <si>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</si>
  <si>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</si>
  <si>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</si>
  <si>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</si>
  <si>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</si>
  <si>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</si>
  <si>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</si>
  <si>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</si>
  <si>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</si>
  <si>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</si>
  <si>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</si>
  <si>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</si>
  <si>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</si>
  <si>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</si>
  <si>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</si>
  <si>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</si>
  <si>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</si>
  <si>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</si>
  <si>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</si>
  <si>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</si>
  <si>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</si>
  <si>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</si>
  <si>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</si>
  <si>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</si>
  <si>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</si>
  <si>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</si>
  <si>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</si>
  <si>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</si>
  <si>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</si>
  <si>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</si>
  <si>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</si>
  <si>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</si>
  <si>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</si>
  <si>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</si>
  <si>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</si>
  <si>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</si>
  <si>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</si>
  <si>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</si>
  <si>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</si>
  <si>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</si>
  <si>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</si>
  <si>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</si>
  <si>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</si>
  <si>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</si>
  <si>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</si>
  <si>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</si>
  <si>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</si>
  <si>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</si>
  <si>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</si>
  <si>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</si>
  <si>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</si>
  <si>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</si>
  <si>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</si>
  <si>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</si>
  <si>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</si>
  <si>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</si>
  <si>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</si>
  <si>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</si>
  <si>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</si>
  <si>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</si>
  <si>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</si>
  <si>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</si>
  <si>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</si>
  <si>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</si>
  <si>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</si>
  <si>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</si>
  <si>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</si>
  <si>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</si>
  <si>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</si>
  <si>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</si>
  <si>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</si>
  <si>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</si>
  <si>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</si>
  <si>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</si>
  <si>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</si>
  <si>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</si>
  <si>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</si>
  <si>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</si>
  <si>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</si>
  <si>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</si>
  <si>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</si>
  <si>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</si>
  <si>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</si>
  <si>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</si>
  <si>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</si>
  <si>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</si>
  <si>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</si>
  <si>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</si>
  <si>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</si>
  <si>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</si>
  <si>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</si>
  <si>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</si>
  <si>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</si>
  <si>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</si>
  <si>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</si>
  <si>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</si>
  <si>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</si>
  <si>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</si>
  <si>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</si>
  <si>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</si>
  <si>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</si>
  <si>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</si>
  <si>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</si>
  <si>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</si>
  <si>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</si>
  <si>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</si>
  <si>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</si>
  <si>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</si>
  <si>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</si>
  <si>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</si>
  <si>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</si>
  <si>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</si>
  <si>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</si>
  <si>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</si>
  <si>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</si>
  <si>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</si>
  <si>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</si>
  <si>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</si>
  <si>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</si>
  <si>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</si>
  <si>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</si>
  <si>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</si>
  <si>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</si>
  <si>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</si>
  <si>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</si>
  <si>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</si>
  <si>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</si>
  <si>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</si>
  <si>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</si>
  <si>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</si>
  <si>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</si>
  <si>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</si>
  <si>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</si>
  <si>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</si>
  <si>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</si>
  <si>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</si>
  <si>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</si>
  <si>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</si>
  <si>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</si>
  <si>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</si>
  <si>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</si>
  <si>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</si>
  <si>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</si>
  <si>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</si>
  <si>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</si>
  <si>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</si>
  <si>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</si>
  <si>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</si>
  <si>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</si>
  <si>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</si>
  <si>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</si>
  <si>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</si>
  <si>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</si>
  <si>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</si>
  <si>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</si>
  <si>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</si>
  <si>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</si>
  <si>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</si>
  <si>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</si>
  <si>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</si>
  <si>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</si>
  <si>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</si>
  <si>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</si>
  <si>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</si>
  <si>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</si>
  <si>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</si>
  <si>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</si>
  <si>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</si>
  <si>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</si>
  <si>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</si>
  <si>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</si>
  <si>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</si>
  <si>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</si>
  <si>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</si>
  <si>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</si>
  <si>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</si>
  <si>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</si>
  <si>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</si>
  <si>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</si>
  <si>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</si>
  <si>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</si>
  <si>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</si>
  <si>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</si>
  <si>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</si>
  <si>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</si>
  <si>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</si>
  <si>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</si>
  <si>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</si>
  <si>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</si>
  <si>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</si>
  <si>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</si>
  <si>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</si>
  <si>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</si>
  <si>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</si>
  <si>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</si>
  <si>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</si>
  <si>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</si>
  <si>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</si>
  <si>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</si>
  <si>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</si>
  <si>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</si>
  <si>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</si>
  <si>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</si>
  <si>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</si>
  <si>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</si>
  <si>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</si>
  <si>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</si>
  <si>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</si>
  <si>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</si>
  <si>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</si>
  <si>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</si>
  <si>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</si>
  <si>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</si>
  <si>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</si>
  <si>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</si>
  <si>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</si>
  <si>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</si>
  <si>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</si>
  <si>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</si>
  <si>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</si>
  <si>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</si>
  <si>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</si>
  <si>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</si>
  <si>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</si>
  <si>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</si>
  <si>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</si>
  <si>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</si>
  <si>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</si>
  <si>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</si>
  <si>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</si>
  <si>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</si>
  <si>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</si>
  <si>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</si>
  <si>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</si>
  <si>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</si>
  <si>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</si>
  <si>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</si>
  <si>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</si>
  <si>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</si>
  <si>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</si>
  <si>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</si>
  <si>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</si>
  <si>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</si>
  <si>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</si>
  <si>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</si>
  <si>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</si>
  <si>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</si>
  <si>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</si>
  <si>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</si>
  <si>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</si>
  <si>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</si>
  <si>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</si>
  <si>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</si>
  <si>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</si>
  <si>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</si>
  <si>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</si>
  <si>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</si>
  <si>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</si>
  <si>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</si>
  <si>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</si>
  <si>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</si>
  <si>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</si>
  <si>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</si>
  <si>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</si>
  <si>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</si>
  <si>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</si>
  <si>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</si>
  <si>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</si>
  <si>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</si>
  <si>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</si>
  <si>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</si>
  <si>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</si>
  <si>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</si>
  <si>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</si>
  <si>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</si>
  <si>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</si>
  <si>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</si>
  <si>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</si>
  <si>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</si>
  <si>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</si>
  <si>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</si>
  <si>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</si>
  <si>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</si>
  <si>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</si>
  <si>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</si>
  <si>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</si>
  <si>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</si>
  <si>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</si>
  <si>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</si>
  <si>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</si>
  <si>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</si>
  <si>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</si>
  <si>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</si>
  <si>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</si>
  <si>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</si>
  <si>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</si>
  <si>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</si>
  <si>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</si>
  <si>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</si>
  <si>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</si>
  <si>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</si>
  <si>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</si>
  <si>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</si>
  <si>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</si>
  <si>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</si>
  <si>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</si>
  <si>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</si>
  <si>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</si>
  <si>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</si>
  <si>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</si>
  <si>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</si>
  <si>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</si>
  <si>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</si>
  <si>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</si>
  <si>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</si>
  <si>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</si>
  <si>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</si>
  <si>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</si>
  <si>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</si>
  <si>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</si>
  <si>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</si>
  <si>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</si>
  <si>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</si>
  <si>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</si>
  <si>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</si>
  <si>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</si>
  <si>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</si>
  <si>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</si>
  <si>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</si>
  <si>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</si>
  <si>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</si>
  <si>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</si>
  <si>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</si>
  <si>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</si>
  <si>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</si>
  <si>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</si>
  <si>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</si>
  <si>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</si>
  <si>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</si>
  <si>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</si>
  <si>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</si>
  <si>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</si>
  <si>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</si>
  <si>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</si>
  <si>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</si>
  <si>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</si>
  <si>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</si>
  <si>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</si>
  <si>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</si>
  <si>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</si>
  <si>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</si>
  <si>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</si>
  <si>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</si>
  <si>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</si>
  <si>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</si>
  <si>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</si>
  <si>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</si>
  <si>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</si>
  <si>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</si>
  <si>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</si>
  <si>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</si>
  <si>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</si>
  <si>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</si>
  <si>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</si>
  <si>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</si>
  <si>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</si>
  <si>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</si>
  <si>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</si>
  <si>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</si>
  <si>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</si>
  <si>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</si>
  <si>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</si>
  <si>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</si>
  <si>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</si>
  <si>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</si>
  <si>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</si>
  <si>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</si>
  <si>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</si>
  <si>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</si>
  <si>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</si>
  <si>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</si>
  <si>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</si>
  <si>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</si>
  <si>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</si>
  <si>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</si>
  <si>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</si>
  <si>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</si>
  <si>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</si>
  <si>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</si>
  <si>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</si>
  <si>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</si>
  <si>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</si>
  <si>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</si>
  <si>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</si>
  <si>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</si>
  <si>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</si>
  <si>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</si>
  <si>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</si>
  <si>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</si>
  <si>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</si>
  <si>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</si>
  <si>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</si>
  <si>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</si>
  <si>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</si>
  <si>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</si>
  <si>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</si>
  <si>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</si>
  <si>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</si>
  <si>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</si>
  <si>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</si>
  <si>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</si>
  <si>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</si>
  <si>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</si>
  <si>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</si>
  <si>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</si>
  <si>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</si>
  <si>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</si>
  <si>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</si>
  <si>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</si>
  <si>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</si>
  <si>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</si>
  <si>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</si>
  <si>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</si>
  <si>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</si>
  <si>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</si>
  <si>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</si>
  <si>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</si>
  <si>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</si>
  <si>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</si>
  <si>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</si>
  <si>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</si>
  <si>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</si>
  <si>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</si>
  <si>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</si>
  <si>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</si>
  <si>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</si>
  <si>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</si>
  <si>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</si>
  <si>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</si>
  <si>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</si>
  <si>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</si>
  <si>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</si>
  <si>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</si>
  <si>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</si>
  <si>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</si>
  <si>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</si>
  <si>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</si>
  <si>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</si>
  <si>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</si>
  <si>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</si>
  <si>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</si>
  <si>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</si>
  <si>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</si>
  <si>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</si>
  <si>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</si>
  <si>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</si>
  <si>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</si>
  <si>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</si>
  <si>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</si>
  <si>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</si>
  <si>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</si>
  <si>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</si>
  <si>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</si>
  <si>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</si>
  <si>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</si>
  <si>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</si>
  <si>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</si>
  <si>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</si>
  <si>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</si>
  <si>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</si>
  <si>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</si>
  <si>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</si>
  <si>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</si>
  <si>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</si>
  <si>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</si>
  <si>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</si>
  <si>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</si>
  <si>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</si>
  <si>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</si>
  <si>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</si>
  <si>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</si>
  <si>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</si>
  <si>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</si>
  <si>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</si>
  <si>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</si>
  <si>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</si>
  <si>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</si>
  <si>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</si>
  <si>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</si>
  <si>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</si>
  <si>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</si>
  <si>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</si>
  <si>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</si>
  <si>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</si>
  <si>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</si>
  <si>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</si>
  <si>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</si>
  <si>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</si>
  <si>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</si>
  <si>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</si>
  <si>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</si>
  <si>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</si>
  <si>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</si>
  <si>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</si>
  <si>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</si>
  <si>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</si>
  <si>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</si>
  <si>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</si>
  <si>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</si>
  <si>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</si>
  <si>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</si>
  <si>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</si>
  <si>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</si>
  <si>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</si>
  <si>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</si>
  <si>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</si>
  <si>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</si>
  <si>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</si>
  <si>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</si>
  <si>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</si>
  <si>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</si>
  <si>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</si>
  <si>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</si>
  <si>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</si>
  <si>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</si>
  <si>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</si>
  <si>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</si>
  <si>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</si>
  <si>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</si>
  <si>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</si>
  <si>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</si>
  <si>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</si>
  <si>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</si>
  <si>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</si>
  <si>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</si>
  <si>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</si>
  <si>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</si>
  <si>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</si>
  <si>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</si>
  <si>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</si>
  <si>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</si>
  <si>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</si>
  <si>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</si>
  <si>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</si>
  <si>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</si>
  <si>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</si>
  <si>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</si>
  <si>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</si>
  <si>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</si>
  <si>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</si>
  <si>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</si>
  <si>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</si>
  <si>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</si>
  <si>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</si>
  <si>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</si>
  <si>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</si>
  <si>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</si>
  <si>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</si>
  <si>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</si>
  <si>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</si>
  <si>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</si>
  <si>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</si>
  <si>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</si>
  <si>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</si>
  <si>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</si>
  <si>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</si>
  <si>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</si>
  <si>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</si>
  <si>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</si>
  <si>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</si>
  <si>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</si>
  <si>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</si>
  <si>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</si>
  <si>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</si>
  <si>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</si>
  <si>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</si>
  <si>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</si>
  <si>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</si>
  <si>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</si>
  <si>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</si>
  <si>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</si>
  <si>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</si>
  <si>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</si>
  <si>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</si>
  <si>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</si>
  <si>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</si>
  <si>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</si>
  <si>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</si>
  <si>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</si>
  <si>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</si>
  <si>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</si>
  <si>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</si>
  <si>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</si>
  <si>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</si>
  <si>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</si>
  <si>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</si>
  <si>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</si>
  <si>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</si>
  <si>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</si>
  <si>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</si>
  <si>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</si>
  <si>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</si>
  <si>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</si>
  <si>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</si>
  <si>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</si>
  <si>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</si>
  <si>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</si>
  <si>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</si>
  <si>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</si>
  <si>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</si>
  <si>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</si>
  <si>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</si>
  <si>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</si>
  <si>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</si>
  <si>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</si>
  <si>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</si>
  <si>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</si>
  <si>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</si>
  <si>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</si>
  <si>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</si>
  <si>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</si>
  <si>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</si>
  <si>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</si>
  <si>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</si>
  <si>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</si>
  <si>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</si>
  <si>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</si>
  <si>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</si>
  <si>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</si>
  <si>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</si>
  <si>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</si>
  <si>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</si>
  <si>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</si>
  <si>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</si>
  <si>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</si>
  <si>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</si>
  <si>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</si>
  <si>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</si>
  <si>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</si>
  <si>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</si>
  <si>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</si>
  <si>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</si>
  <si>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</si>
  <si>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</si>
  <si>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</si>
  <si>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</si>
  <si>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</si>
  <si>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</si>
  <si>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</si>
  <si>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</si>
  <si>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</si>
  <si>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</si>
  <si>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</si>
  <si>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</si>
  <si>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</si>
  <si>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</si>
  <si>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</si>
  <si>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</si>
  <si>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</si>
  <si>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</si>
  <si>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</si>
  <si>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</si>
  <si>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</si>
  <si>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</si>
  <si>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</si>
  <si>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</si>
  <si>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</si>
  <si>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</si>
  <si>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</si>
  <si>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</si>
  <si>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</si>
  <si>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</si>
  <si>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</si>
  <si>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</si>
  <si>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</si>
  <si>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</si>
  <si>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</si>
  <si>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</si>
  <si>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</si>
  <si>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</si>
  <si>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</si>
  <si>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</si>
  <si>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</si>
  <si>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</si>
  <si>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</si>
  <si>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</si>
  <si>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</si>
  <si>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</si>
  <si>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</si>
  <si>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</si>
  <si>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</si>
  <si>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</si>
  <si>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</si>
  <si>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</si>
  <si>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</si>
  <si>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</si>
  <si>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</si>
  <si>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</si>
  <si>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</si>
  <si>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</si>
  <si>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</si>
  <si>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</si>
  <si>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</si>
  <si>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</si>
  <si>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</si>
  <si>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</si>
  <si>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</si>
  <si>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</si>
  <si>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</si>
  <si>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</si>
  <si>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</si>
  <si>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</si>
  <si>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</si>
  <si>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</si>
  <si>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</si>
  <si>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</si>
  <si>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</si>
  <si>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</si>
  <si>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</si>
  <si>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</si>
  <si>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</si>
  <si>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</si>
  <si>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</si>
  <si>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</si>
  <si>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</si>
  <si>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</si>
  <si>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</si>
  <si>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</si>
  <si>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</si>
  <si>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</si>
  <si>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</si>
  <si>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</si>
  <si>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</si>
  <si>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</si>
  <si>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</si>
  <si>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</si>
  <si>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</si>
  <si>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</si>
  <si>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</si>
  <si>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</si>
  <si>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</si>
  <si>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</si>
  <si>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</si>
  <si>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</si>
  <si>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</si>
  <si>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</si>
  <si>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</si>
  <si>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</si>
  <si>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</si>
  <si>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</si>
  <si>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</si>
  <si>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</si>
  <si>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</si>
  <si>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</si>
  <si>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</si>
  <si>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</si>
  <si>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</si>
  <si>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</si>
  <si>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</si>
  <si>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</si>
  <si>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</si>
  <si>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</si>
  <si>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</si>
  <si>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</si>
  <si>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</si>
  <si>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</si>
  <si>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</si>
  <si>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</si>
  <si>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</si>
  <si>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</si>
  <si>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</si>
  <si>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</si>
  <si>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</si>
  <si>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</si>
  <si>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</si>
  <si>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</si>
  <si>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</si>
  <si>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</si>
  <si>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</si>
  <si>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</si>
  <si>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</si>
  <si>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</si>
  <si>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</si>
  <si>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</si>
  <si>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</si>
  <si>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</si>
  <si>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</si>
  <si>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</si>
  <si>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</si>
  <si>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</si>
  <si>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</si>
  <si>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</si>
  <si>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</si>
  <si>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</si>
  <si>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</si>
  <si>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</si>
  <si>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</si>
  <si>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</si>
  <si>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</si>
  <si>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</si>
  <si>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</si>
  <si>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</si>
  <si>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</si>
  <si>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</si>
  <si>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</si>
  <si>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</si>
  <si>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</si>
  <si>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</si>
  <si>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</si>
  <si>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</si>
  <si>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</si>
  <si>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</si>
  <si>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</si>
  <si>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</si>
  <si>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</si>
  <si>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</si>
  <si>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</si>
  <si>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</si>
  <si>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</si>
  <si>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</si>
  <si>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</si>
  <si>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</si>
  <si>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</si>
  <si>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</si>
  <si>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</si>
  <si>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</si>
  <si>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</si>
  <si>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</si>
  <si>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</si>
  <si>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</si>
  <si>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</si>
  <si>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</si>
  <si>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</si>
  <si>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</si>
  <si>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</si>
  <si>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</si>
  <si>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</si>
  <si>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</si>
  <si>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</si>
  <si>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</si>
  <si>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</si>
  <si>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</si>
  <si>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</si>
  <si>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</si>
  <si>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</si>
  <si>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</si>
  <si>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</si>
  <si>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</si>
  <si>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</si>
  <si>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</si>
  <si>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</si>
  <si>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</si>
  <si>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</si>
  <si>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</si>
  <si>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</si>
  <si>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</si>
  <si>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</si>
  <si>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</si>
  <si>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</si>
  <si>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</si>
  <si>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</si>
  <si>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</si>
  <si>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</si>
  <si>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</si>
  <si>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</si>
  <si>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</si>
  <si>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</si>
  <si>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</si>
  <si>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</si>
  <si>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</si>
  <si>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</si>
  <si>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</si>
  <si>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</si>
  <si>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</si>
  <si>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</si>
  <si>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</si>
  <si>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</si>
  <si>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</si>
  <si>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</si>
  <si>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</si>
  <si>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</si>
  <si>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</si>
  <si>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</si>
  <si>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</si>
  <si>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</si>
  <si>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</si>
  <si>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</si>
  <si>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</si>
  <si>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</si>
  <si>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</si>
  <si>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</si>
  <si>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</si>
  <si>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</si>
  <si>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</si>
  <si>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</si>
  <si>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</si>
  <si>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</si>
  <si>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</si>
  <si>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</si>
  <si>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</si>
  <si>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</si>
  <si>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</si>
  <si>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</si>
  <si>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</si>
  <si>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</si>
  <si>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</si>
  <si>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</si>
  <si>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</si>
  <si>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</si>
  <si>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</si>
  <si>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</si>
  <si>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</si>
  <si>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</si>
  <si>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</si>
  <si>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</si>
  <si>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</si>
  <si>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</si>
  <si>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</si>
  <si>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</si>
  <si>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</si>
  <si>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</si>
  <si>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</si>
  <si>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</si>
  <si>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</si>
  <si>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</si>
  <si>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</si>
  <si>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</si>
  <si>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</si>
  <si>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</si>
  <si>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</si>
  <si>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</si>
  <si>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</si>
  <si>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</si>
  <si>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</si>
  <si>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</si>
  <si>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</si>
  <si>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</si>
  <si>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</si>
  <si>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</si>
  <si>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</si>
  <si>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</si>
  <si>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</si>
  <si>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</si>
  <si>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</si>
  <si>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</si>
  <si>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</si>
  <si>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</si>
  <si>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</si>
  <si>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</si>
  <si>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</si>
  <si>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</si>
  <si>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</si>
  <si>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</si>
  <si>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</si>
  <si>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</si>
  <si>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</si>
  <si>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</si>
  <si>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</si>
  <si>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</si>
  <si>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</si>
  <si>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</si>
  <si>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</si>
  <si>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</si>
  <si>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</si>
  <si>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</si>
  <si>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</si>
  <si>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</si>
  <si>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</si>
  <si>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</si>
  <si>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</si>
  <si>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</si>
  <si>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</si>
  <si>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</si>
  <si>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</si>
  <si>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</si>
  <si>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</si>
  <si>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</si>
  <si>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</si>
  <si>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</si>
  <si>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</si>
  <si>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</si>
  <si>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</si>
  <si>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</si>
  <si>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</si>
  <si>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</si>
  <si>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</si>
  <si>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</si>
  <si>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</si>
  <si>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</si>
  <si>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</si>
  <si>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</si>
  <si>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</si>
  <si>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</si>
  <si>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</si>
  <si>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</si>
  <si>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</si>
  <si>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</si>
  <si>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</si>
  <si>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</si>
  <si>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</si>
  <si>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</si>
  <si>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</si>
  <si>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</si>
  <si>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</si>
  <si>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</si>
  <si>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</si>
  <si>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</si>
  <si>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</si>
  <si>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</si>
  <si>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</si>
  <si>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</si>
  <si>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</si>
  <si>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</si>
  <si>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</si>
  <si>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</si>
  <si>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</si>
  <si>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</si>
  <si>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</si>
  <si>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</si>
  <si>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</si>
  <si>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</si>
  <si>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</si>
  <si>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</si>
  <si>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</si>
  <si>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</si>
  <si>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</si>
  <si>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</si>
  <si>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</si>
  <si>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</si>
  <si>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</si>
  <si>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</si>
  <si>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</si>
  <si>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</si>
  <si>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</si>
  <si>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</si>
  <si>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</si>
  <si>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</si>
  <si>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</si>
  <si>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</si>
  <si>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</si>
  <si>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</si>
  <si>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</si>
  <si>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</si>
  <si>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</si>
  <si>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</si>
  <si>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</si>
  <si>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</si>
  <si>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</si>
  <si>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</si>
  <si>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</si>
  <si>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</si>
  <si>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</si>
  <si>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</si>
  <si>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</si>
  <si>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</si>
  <si>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</si>
  <si>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</si>
  <si>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</si>
  <si>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</si>
  <si>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</si>
  <si>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</si>
  <si>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</si>
  <si>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</si>
  <si>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</si>
  <si>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</si>
  <si>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</si>
  <si>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</si>
  <si>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</si>
  <si>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</si>
  <si>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</si>
  <si>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</si>
  <si>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</si>
  <si>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</si>
  <si>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</si>
  <si>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</si>
  <si>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</si>
  <si>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</si>
  <si>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</si>
  <si>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</si>
  <si>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</si>
  <si>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</si>
  <si>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</si>
  <si>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</si>
  <si>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</si>
  <si>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</si>
  <si>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</si>
  <si>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</si>
  <si>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</si>
  <si>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</si>
  <si>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</si>
  <si>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</si>
  <si>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</si>
  <si>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</si>
  <si>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</si>
  <si>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</si>
  <si>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</si>
  <si>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</si>
  <si>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</si>
  <si>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</si>
  <si>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</si>
  <si>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</si>
  <si>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</si>
  <si>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</si>
  <si>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</si>
  <si>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</si>
  <si>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</si>
  <si>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</si>
  <si>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</si>
  <si>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</si>
  <si>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</si>
  <si>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</si>
  <si>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</si>
  <si>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</si>
  <si>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</si>
  <si>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</si>
  <si>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</si>
  <si>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</si>
  <si>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</si>
  <si>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</si>
  <si>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</si>
  <si>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</si>
  <si>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</si>
  <si>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</si>
  <si>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</si>
  <si>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</si>
  <si>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</si>
  <si>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</si>
  <si>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</si>
  <si>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</si>
  <si>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</si>
  <si>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</si>
  <si>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</si>
  <si>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</si>
  <si>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</si>
  <si>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</si>
  <si>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</si>
  <si>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</si>
  <si>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</si>
  <si>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</si>
  <si>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</si>
  <si>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</si>
  <si>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</si>
  <si>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</si>
  <si>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</si>
  <si>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</si>
  <si>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</si>
  <si>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</si>
  <si>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</si>
  <si>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</si>
  <si>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</si>
  <si>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</si>
  <si>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</si>
  <si>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</si>
  <si>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</si>
  <si>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</si>
  <si>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</si>
  <si>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</si>
  <si>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</si>
  <si>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</si>
  <si>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</si>
  <si>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</si>
  <si>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</si>
  <si>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</si>
  <si>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</si>
  <si>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</si>
  <si>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</si>
  <si>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</si>
  <si>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</si>
  <si>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</si>
  <si>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</si>
  <si>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</si>
  <si>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</si>
  <si>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</si>
  <si>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</si>
  <si>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</si>
  <si>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</si>
  <si>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</si>
  <si>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</si>
  <si>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</si>
  <si>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</si>
  <si>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</si>
  <si>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</si>
  <si>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</si>
  <si>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</si>
  <si>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</si>
  <si>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</si>
  <si>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</si>
  <si>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</si>
  <si>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</si>
  <si>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</si>
  <si>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</si>
  <si>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</si>
  <si>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</si>
  <si>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</si>
  <si>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</si>
  <si>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</si>
  <si>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</si>
  <si>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</si>
  <si>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</si>
  <si>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</si>
  <si>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</si>
  <si>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</si>
  <si>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</si>
  <si>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</si>
  <si>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</si>
  <si>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</si>
  <si>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</si>
  <si>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</si>
  <si>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</si>
  <si>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</si>
  <si>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</si>
  <si>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</si>
  <si>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</si>
  <si>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</si>
  <si>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</si>
  <si>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</si>
  <si>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</si>
  <si>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</si>
  <si>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</si>
  <si>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</si>
  <si>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</si>
  <si>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</si>
  <si>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</si>
  <si>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</si>
  <si>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</si>
  <si>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</si>
  <si>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</si>
  <si>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</si>
  <si>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</si>
  <si>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</si>
  <si>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</si>
  <si>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</si>
  <si>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</si>
  <si>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</si>
  <si>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</si>
  <si>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</si>
  <si>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</si>
  <si>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</si>
  <si>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</si>
  <si>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</si>
  <si>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</si>
  <si>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</si>
  <si>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</si>
  <si>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</si>
  <si>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</si>
  <si>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</si>
  <si>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</si>
  <si>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</si>
  <si>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</si>
  <si>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</si>
  <si>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</si>
  <si>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</si>
  <si>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</si>
  <si>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</si>
  <si>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</si>
  <si>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</si>
  <si>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</si>
  <si>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</si>
  <si>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</si>
  <si>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</si>
  <si>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</si>
  <si>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</si>
  <si>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</si>
  <si>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</si>
  <si>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</si>
  <si>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</si>
  <si>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</si>
  <si>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</si>
  <si>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</si>
  <si>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</si>
  <si>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</si>
  <si>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</si>
  <si>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</si>
  <si>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</si>
  <si>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</si>
  <si>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</si>
  <si>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</si>
  <si>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</si>
  <si>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</si>
  <si>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</si>
  <si>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</si>
  <si>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</si>
  <si>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</si>
  <si>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</si>
  <si>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</si>
  <si>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</si>
  <si>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</si>
  <si>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</si>
  <si>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</si>
  <si>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</si>
  <si>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</si>
  <si>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</si>
  <si>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</si>
  <si>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</si>
  <si>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</si>
  <si>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</si>
  <si>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</si>
  <si>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</si>
  <si>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</si>
  <si>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</si>
  <si>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</si>
  <si>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</si>
  <si>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</si>
  <si>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</si>
  <si>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</si>
  <si>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</si>
  <si>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</si>
  <si>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</si>
  <si>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</si>
  <si>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</si>
  <si>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</si>
  <si>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</si>
  <si>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</si>
  <si>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</si>
  <si>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</si>
  <si>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</si>
  <si>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</si>
  <si>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</si>
  <si>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</si>
  <si>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</si>
  <si>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</si>
  <si>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</si>
  <si>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</si>
  <si>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</si>
  <si>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</si>
  <si>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</si>
  <si>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</si>
  <si>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</si>
  <si>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</si>
  <si>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</si>
  <si>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</si>
  <si>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</si>
  <si>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</si>
  <si>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</si>
  <si>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</si>
  <si>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</si>
  <si>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</si>
  <si>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</si>
  <si>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</si>
  <si>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</si>
  <si>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</si>
  <si>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</si>
  <si>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</si>
  <si>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</si>
  <si>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</si>
  <si>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</si>
  <si>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</si>
  <si>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</si>
  <si>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</si>
  <si>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</si>
  <si>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</si>
  <si>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</si>
  <si>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</si>
  <si>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</si>
  <si>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</si>
  <si>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</si>
  <si>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</si>
  <si>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</si>
  <si>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</si>
  <si>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</si>
  <si>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</si>
  <si>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</si>
  <si>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</si>
  <si>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</si>
  <si>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</si>
  <si>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</si>
  <si>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</si>
  <si>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</si>
  <si>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</si>
  <si>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</si>
  <si>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</si>
  <si>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</si>
  <si>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</si>
  <si>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</si>
  <si>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</si>
  <si>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</si>
  <si>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</si>
  <si>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</si>
  <si>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</si>
  <si>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</si>
  <si>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</si>
  <si>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</si>
  <si>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</si>
  <si>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</si>
  <si>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</si>
  <si>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</si>
  <si>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</si>
  <si>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</si>
  <si>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</si>
  <si>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</si>
  <si>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</si>
  <si>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</si>
  <si>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</si>
  <si>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</si>
  <si>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</si>
  <si>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</si>
  <si>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</si>
  <si>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</si>
  <si>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</si>
  <si>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</si>
  <si>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</si>
  <si>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</si>
  <si>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</si>
  <si>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</si>
  <si>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</si>
  <si>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</si>
  <si>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</si>
  <si>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</si>
  <si>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</si>
  <si>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</si>
  <si>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</si>
  <si>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</si>
  <si>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</si>
  <si>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</si>
  <si>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</si>
  <si>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</si>
  <si>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</si>
  <si>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</si>
  <si>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</si>
  <si>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</si>
  <si>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</si>
  <si>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</si>
  <si>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</si>
  <si>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</si>
  <si>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</si>
  <si>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</si>
  <si>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</si>
  <si>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</si>
  <si>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</si>
  <si>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</si>
  <si>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</si>
  <si>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</si>
  <si>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</si>
  <si>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</si>
  <si>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</si>
  <si>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</si>
  <si>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</si>
  <si>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</si>
  <si>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</si>
  <si>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</si>
  <si>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</si>
  <si>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</si>
  <si>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</si>
  <si>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</si>
  <si>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</si>
  <si>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</si>
  <si>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</si>
  <si>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</si>
  <si>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</si>
  <si>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</si>
  <si>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</si>
  <si>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</si>
  <si>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</si>
  <si>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</si>
  <si>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</si>
  <si>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</si>
  <si>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</si>
  <si>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</si>
  <si>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</si>
  <si>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</si>
  <si>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</si>
  <si>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</si>
  <si>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</si>
  <si>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</si>
  <si>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</si>
  <si>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</si>
  <si>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</si>
  <si>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</si>
  <si>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</si>
  <si>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</si>
  <si>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</si>
  <si>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</si>
  <si>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</si>
  <si>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</si>
  <si>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</si>
  <si>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</si>
  <si>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</si>
  <si>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</si>
  <si>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</si>
  <si>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</si>
  <si>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</si>
  <si>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</si>
  <si>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</si>
  <si>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</si>
  <si>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</si>
  <si>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</si>
  <si>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</si>
  <si>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</si>
  <si>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</si>
  <si>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</si>
  <si>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</si>
  <si>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</si>
  <si>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</si>
  <si>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</si>
  <si>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</si>
  <si>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</si>
  <si>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</si>
  <si>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</si>
  <si>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</si>
  <si>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</si>
  <si>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</si>
  <si>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</si>
  <si>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</si>
  <si>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</si>
  <si>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</si>
  <si>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</si>
  <si>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</si>
  <si>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</si>
  <si>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</si>
  <si>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</si>
  <si>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</si>
  <si>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</si>
  <si>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</si>
  <si>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</si>
  <si>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</si>
  <si>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</si>
  <si>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</si>
  <si>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</si>
  <si>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</si>
  <si>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</si>
  <si>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</si>
  <si>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</si>
  <si>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</si>
  <si>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</si>
  <si>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</si>
  <si>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</si>
  <si>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</si>
  <si>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</si>
  <si>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</si>
  <si>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</si>
  <si>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</si>
  <si>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</si>
  <si>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</si>
  <si>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</si>
  <si>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</si>
  <si>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</si>
  <si>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</si>
  <si>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</si>
  <si>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</si>
  <si>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</si>
  <si>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</si>
  <si>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</si>
  <si>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</si>
  <si>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</si>
  <si>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</si>
  <si>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</si>
  <si>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</si>
  <si>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</si>
  <si>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</si>
  <si>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</si>
  <si>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</si>
  <si>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</si>
  <si>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</si>
  <si>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</si>
  <si>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</si>
  <si>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</si>
  <si>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</si>
  <si>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</si>
  <si>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</si>
  <si>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</si>
  <si>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</si>
  <si>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</si>
  <si>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</si>
  <si>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</si>
  <si>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</si>
  <si>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</si>
  <si>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</si>
  <si>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</si>
  <si>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</si>
  <si>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</si>
  <si>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</si>
  <si>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</si>
  <si>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</si>
  <si>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</si>
  <si>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</si>
  <si>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</si>
  <si>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</si>
  <si>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</si>
  <si>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</si>
  <si>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</si>
  <si>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</si>
  <si>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</si>
  <si>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</si>
  <si>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</si>
  <si>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</si>
  <si>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</si>
  <si>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</si>
  <si>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</si>
  <si>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</si>
  <si>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</si>
  <si>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</si>
  <si>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</si>
  <si>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</si>
  <si>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</si>
  <si>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</si>
  <si>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</si>
  <si>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</si>
  <si>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</si>
  <si>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</si>
  <si>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</si>
  <si>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</si>
  <si>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</si>
  <si>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</si>
  <si>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</si>
  <si>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</si>
  <si>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</si>
  <si>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</si>
  <si>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</si>
  <si>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</si>
  <si>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</si>
  <si>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</si>
  <si>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</si>
  <si>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</si>
  <si>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</si>
  <si>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</si>
  <si>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</si>
  <si>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</si>
  <si>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</si>
  <si>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</si>
  <si>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</si>
  <si>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</si>
  <si>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</si>
  <si>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</si>
  <si>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</si>
  <si>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</si>
  <si>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</si>
  <si>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</si>
  <si>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</si>
  <si>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</si>
  <si>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</si>
  <si>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</si>
  <si>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</si>
  <si>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</si>
  <si>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</si>
  <si>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</si>
  <si>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</si>
  <si>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</si>
  <si>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</si>
  <si>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</si>
  <si>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</si>
  <si>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</si>
  <si>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</si>
  <si>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</si>
  <si>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</si>
  <si>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</si>
  <si>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</si>
  <si>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</si>
  <si>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</si>
  <si>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</si>
  <si>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</si>
  <si>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</si>
  <si>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</si>
  <si>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</si>
  <si>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</si>
  <si>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</si>
  <si>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</si>
  <si>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</si>
  <si>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</si>
  <si>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</si>
  <si>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</si>
  <si>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</si>
  <si>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</si>
  <si>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</si>
  <si>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</si>
  <si>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</si>
  <si>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</si>
  <si>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</si>
  <si>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</si>
  <si>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</si>
  <si>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</si>
  <si>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</si>
  <si>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</si>
  <si>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</si>
  <si>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</si>
  <si>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</si>
  <si>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</si>
  <si>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</si>
  <si>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</si>
  <si>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</si>
  <si>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</si>
  <si>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</si>
  <si>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</si>
  <si>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</si>
  <si>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</si>
  <si>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</si>
  <si>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</si>
  <si>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</si>
  <si>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</si>
  <si>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</si>
  <si>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</si>
  <si>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</si>
  <si>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</si>
  <si>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</si>
  <si>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</si>
  <si>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</si>
  <si>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</si>
  <si>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</si>
  <si>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</si>
  <si>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</si>
  <si>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</si>
  <si>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</si>
  <si>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</si>
  <si>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</si>
  <si>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</si>
  <si>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</si>
  <si>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</si>
  <si>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</si>
  <si>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</si>
  <si>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</si>
  <si>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</si>
  <si>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</si>
  <si>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</si>
  <si>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</si>
  <si>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</si>
  <si>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</si>
  <si>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</si>
  <si>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</si>
  <si>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</si>
  <si>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</si>
  <si>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</si>
  <si>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</si>
  <si>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</si>
  <si>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</si>
  <si>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</si>
  <si>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</si>
  <si>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</si>
  <si>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</si>
  <si>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</si>
  <si>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</si>
  <si>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</si>
  <si>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</si>
  <si>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</si>
  <si>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</si>
  <si>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</si>
  <si>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</si>
  <si>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</si>
  <si>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</si>
  <si>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</si>
  <si>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</si>
  <si>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</si>
  <si>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</si>
  <si>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</si>
  <si>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</si>
  <si>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</si>
  <si>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</si>
  <si>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</si>
  <si>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</si>
  <si>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</si>
  <si>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</si>
  <si>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</si>
  <si>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</si>
  <si>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</si>
  <si>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</si>
  <si>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</si>
  <si>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</si>
  <si>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</si>
  <si>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</si>
  <si>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</si>
  <si>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</si>
  <si>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</si>
  <si>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</si>
  <si>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</si>
  <si>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</si>
  <si>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</si>
  <si>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</si>
  <si>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</si>
  <si>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</si>
  <si>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</si>
  <si>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</si>
  <si>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</si>
  <si>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</si>
  <si>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</si>
  <si>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</si>
  <si>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</si>
  <si>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</si>
  <si>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</si>
  <si>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</si>
  <si>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</si>
  <si>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</si>
  <si>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</si>
  <si>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</si>
  <si>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</si>
  <si>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</si>
  <si>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</si>
  <si>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</si>
  <si>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</si>
  <si>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</si>
  <si>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</si>
  <si>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</si>
  <si>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</si>
  <si>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</si>
  <si>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</si>
  <si>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</si>
  <si>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</si>
  <si>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</si>
  <si>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</si>
  <si>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</si>
  <si>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</si>
  <si>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</si>
  <si>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</si>
  <si>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</si>
  <si>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</si>
  <si>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</si>
  <si>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</si>
  <si>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</si>
  <si>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</si>
  <si>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</si>
  <si>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</si>
  <si>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</si>
  <si>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</si>
  <si>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</si>
  <si>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</si>
  <si>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</si>
  <si>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</si>
  <si>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</si>
  <si>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</si>
  <si>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</si>
  <si>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</si>
  <si>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</si>
  <si>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</si>
  <si>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</si>
  <si>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</si>
  <si>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</si>
  <si>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</si>
  <si>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</si>
  <si>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</si>
  <si>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</si>
  <si>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</si>
  <si>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</si>
  <si>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</si>
  <si>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</si>
  <si>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</si>
  <si>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</si>
  <si>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</si>
  <si>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</si>
  <si>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</si>
  <si>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</si>
  <si>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</si>
  <si>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</si>
  <si>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</si>
  <si>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</si>
  <si>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</si>
  <si>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</si>
  <si>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</si>
  <si>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</si>
  <si>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</si>
  <si>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</si>
  <si>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</si>
  <si>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</si>
  <si>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</si>
  <si>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</si>
  <si>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</si>
  <si>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</si>
  <si>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</si>
  <si>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</si>
  <si>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</si>
  <si>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</si>
  <si>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</si>
  <si>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</si>
  <si>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</si>
  <si>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</si>
  <si>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</si>
  <si>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</si>
  <si>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</si>
  <si>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</si>
  <si>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</si>
  <si>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</si>
  <si>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</si>
  <si>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</si>
  <si>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</si>
  <si>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</si>
  <si>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</si>
  <si>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</si>
  <si>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</si>
  <si>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</si>
  <si>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</si>
  <si>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</si>
  <si>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</si>
  <si>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</si>
  <si>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</si>
  <si>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</si>
  <si>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</si>
  <si>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</si>
  <si>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</si>
  <si>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</si>
  <si>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</si>
  <si>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</si>
  <si>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</si>
  <si>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</si>
  <si>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</si>
  <si>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</si>
  <si>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</si>
  <si>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</si>
  <si>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</si>
  <si>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</si>
  <si>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</si>
  <si>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</si>
  <si>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</si>
  <si>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</si>
  <si>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</si>
  <si>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</si>
  <si>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</si>
  <si>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</si>
  <si>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</si>
  <si>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</si>
  <si>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</si>
  <si>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</si>
  <si>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</si>
  <si>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</si>
  <si>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</si>
  <si>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</si>
  <si>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</si>
  <si>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</si>
  <si>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</si>
  <si>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</si>
  <si>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</si>
  <si>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</si>
  <si>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</si>
  <si>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</si>
  <si>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</si>
  <si>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</si>
  <si>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</si>
  <si>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</si>
  <si>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</si>
  <si>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</si>
  <si>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</si>
  <si>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</si>
  <si>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</si>
  <si>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</si>
  <si>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</si>
  <si>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</si>
  <si>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</si>
  <si>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</si>
  <si>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</si>
  <si>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</si>
  <si>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</si>
  <si>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</si>
  <si>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</si>
  <si>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</si>
  <si>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</si>
  <si>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</si>
  <si>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</si>
  <si>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</si>
  <si>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</si>
  <si>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</si>
  <si>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</si>
  <si>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</si>
  <si>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</si>
  <si>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</si>
  <si>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</si>
  <si>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</si>
  <si>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</si>
  <si>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</si>
  <si>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</si>
  <si>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</si>
  <si>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</si>
  <si>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</si>
  <si>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</si>
  <si>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</si>
  <si>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</si>
  <si>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</si>
  <si>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</si>
  <si>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</si>
  <si>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</si>
  <si>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</si>
  <si>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</si>
  <si>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</si>
  <si>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</si>
  <si>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</si>
  <si>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</si>
  <si>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</si>
  <si>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</si>
  <si>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</si>
  <si>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</si>
  <si>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</si>
  <si>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</si>
  <si>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</si>
  <si>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</si>
  <si>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</si>
  <si>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</si>
  <si>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</si>
  <si>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</si>
  <si>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</si>
  <si>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</si>
  <si>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</si>
  <si>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</si>
  <si>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</si>
  <si>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</si>
  <si>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</si>
  <si>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</si>
  <si>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</si>
  <si>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</si>
  <si>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</si>
  <si>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</si>
  <si>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</si>
  <si>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</si>
  <si>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</si>
  <si>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</si>
  <si>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</si>
  <si>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</si>
  <si>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</si>
  <si>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</si>
  <si>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</si>
  <si>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</si>
  <si>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</si>
  <si>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</si>
  <si>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</si>
  <si>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</si>
  <si>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</si>
  <si>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</si>
  <si>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</si>
  <si>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</si>
  <si>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</si>
  <si>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</si>
  <si>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</si>
  <si>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</si>
  <si>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</si>
  <si>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</si>
  <si>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</si>
  <si>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</si>
  <si>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</si>
  <si>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</si>
  <si>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</si>
  <si>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</si>
  <si>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</si>
  <si>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</si>
  <si>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</si>
  <si>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</si>
  <si>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</si>
  <si>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</si>
  <si>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</si>
  <si>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</si>
  <si>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</si>
  <si>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</si>
  <si>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</si>
  <si>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</si>
  <si>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</si>
  <si>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</si>
  <si>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</si>
  <si>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</si>
  <si>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</si>
  <si>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</si>
  <si>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</si>
  <si>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</si>
  <si>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</si>
  <si>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</si>
  <si>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</si>
  <si>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</si>
  <si>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</si>
  <si>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</si>
  <si>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</si>
  <si>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</si>
  <si>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</si>
  <si>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</si>
  <si>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</si>
  <si>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</si>
  <si>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</si>
  <si>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</si>
  <si>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</si>
  <si>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</si>
  <si>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</si>
  <si>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</si>
  <si>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</si>
  <si>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</si>
  <si>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</si>
  <si>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</si>
  <si>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</si>
  <si>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</si>
  <si>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</si>
  <si>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</si>
  <si>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</si>
  <si>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</si>
  <si>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</si>
  <si>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</si>
  <si>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</si>
  <si>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</si>
  <si>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</si>
  <si>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</si>
  <si>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</si>
  <si>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</si>
  <si>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</si>
  <si>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</si>
  <si>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</si>
  <si>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</si>
  <si>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</si>
  <si>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</si>
  <si>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</si>
  <si>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</si>
  <si>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</si>
  <si>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</si>
  <si>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</si>
  <si>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</si>
  <si>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</si>
  <si>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</si>
  <si>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</si>
  <si>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</si>
  <si>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</si>
  <si>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</si>
  <si>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</si>
  <si>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</si>
  <si>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</si>
  <si>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</si>
  <si>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</si>
  <si>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</si>
  <si>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</si>
  <si>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</si>
  <si>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</si>
  <si>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</si>
  <si>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</si>
  <si>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</si>
  <si>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</si>
  <si>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</si>
  <si>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</si>
  <si>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</si>
  <si>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</si>
  <si>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</si>
  <si>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</si>
  <si>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</si>
  <si>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</si>
  <si>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</si>
  <si>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</si>
  <si>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</si>
  <si>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</si>
  <si>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</si>
  <si>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</si>
  <si>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</si>
  <si>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</si>
  <si>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</si>
  <si>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</si>
  <si>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</si>
  <si>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</si>
  <si>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</si>
  <si>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</si>
  <si>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</si>
  <si>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</si>
  <si>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</si>
  <si>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</si>
  <si>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</si>
  <si>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</si>
  <si>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</si>
  <si>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</si>
  <si>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</si>
  <si>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</si>
  <si>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</si>
  <si>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</si>
  <si>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</si>
  <si>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</si>
  <si>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</si>
  <si>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</si>
  <si>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</si>
  <si>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</si>
  <si>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</si>
  <si>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</si>
  <si>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</si>
  <si>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</si>
  <si>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</si>
  <si>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</si>
  <si>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</si>
  <si>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</si>
  <si>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</si>
  <si>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</si>
  <si>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</si>
  <si>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</si>
  <si>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</si>
  <si>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</si>
  <si>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</si>
  <si>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</si>
  <si>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</si>
  <si>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</si>
  <si>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</si>
  <si>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</si>
  <si>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</si>
  <si>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</si>
  <si>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</si>
  <si>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</si>
  <si>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</si>
  <si>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</si>
  <si>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</si>
  <si>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</si>
  <si>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</si>
  <si>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</si>
  <si>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</si>
  <si>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</si>
  <si>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</si>
  <si>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</si>
  <si>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</si>
  <si>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</si>
  <si>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</si>
  <si>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</si>
  <si>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</si>
  <si>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</si>
  <si>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</si>
  <si>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</si>
  <si>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</si>
  <si>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</si>
  <si>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</si>
  <si>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</si>
  <si>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</si>
  <si>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</si>
  <si>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</si>
  <si>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</si>
  <si>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</si>
  <si>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</si>
  <si>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</si>
  <si>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</si>
  <si>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</si>
  <si>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</si>
  <si>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</si>
  <si>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</si>
  <si>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</si>
  <si>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</si>
  <si>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</si>
  <si>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</si>
  <si>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</si>
  <si>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</si>
  <si>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</si>
  <si>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</si>
  <si>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</si>
  <si>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</si>
  <si>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</si>
  <si>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</si>
  <si>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</si>
  <si>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</si>
  <si>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</si>
  <si>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</si>
  <si>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</si>
  <si>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</si>
  <si>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</si>
  <si>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</si>
  <si>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</si>
  <si>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</si>
  <si>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</si>
  <si>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</si>
  <si>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</si>
  <si>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</si>
  <si>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</si>
  <si>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</si>
  <si>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</si>
  <si>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</si>
  <si>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</si>
  <si>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</si>
  <si>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</si>
  <si>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</si>
  <si>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</si>
  <si>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</si>
  <si>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</si>
  <si>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</si>
  <si>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</si>
  <si>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</si>
  <si>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</si>
  <si>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</si>
  <si>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</si>
  <si>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</si>
  <si>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</si>
  <si>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</si>
  <si>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</si>
  <si>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</si>
  <si>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</si>
  <si>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</si>
  <si>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</si>
  <si>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</si>
  <si>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</si>
  <si>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</si>
  <si>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</si>
  <si>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</si>
  <si>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</si>
  <si>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</si>
  <si>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</si>
  <si>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</si>
  <si>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</si>
  <si>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</si>
  <si>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</si>
  <si>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</si>
  <si>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</si>
  <si>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</si>
  <si>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</si>
  <si>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</si>
  <si>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</si>
  <si>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</si>
  <si>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</si>
  <si>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</si>
  <si>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</si>
  <si>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</si>
  <si>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</si>
  <si>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</si>
  <si>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</si>
  <si>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</si>
  <si>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</si>
  <si>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</si>
  <si>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</si>
  <si>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</si>
  <si>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</si>
  <si>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</si>
  <si>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</si>
  <si>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</si>
  <si>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</si>
  <si>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</si>
  <si>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</si>
  <si>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</si>
  <si>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</si>
  <si>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</si>
  <si>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</si>
  <si>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</si>
  <si>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</si>
  <si>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</si>
  <si>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</si>
  <si>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</si>
  <si>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</si>
  <si>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</si>
  <si>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</si>
  <si>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</si>
  <si>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</si>
  <si>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</si>
  <si>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</si>
  <si>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</si>
  <si>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</si>
  <si>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</si>
  <si>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</si>
  <si>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</si>
  <si>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</si>
  <si>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</si>
  <si>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</si>
  <si>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</si>
  <si>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</si>
  <si>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</si>
  <si>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</si>
  <si>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</si>
  <si>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</si>
  <si>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</si>
  <si>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</si>
  <si>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</si>
  <si>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</si>
  <si>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</si>
  <si>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</si>
  <si>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</si>
  <si>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</si>
  <si>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</si>
  <si>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</si>
  <si>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</si>
  <si>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</si>
  <si>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</si>
  <si>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</si>
  <si>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</si>
  <si>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</si>
  <si>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</si>
  <si>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</si>
  <si>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</si>
  <si>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</si>
  <si>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</si>
  <si>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</si>
  <si>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</si>
  <si>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</si>
  <si>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</si>
  <si>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</si>
  <si>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</si>
  <si>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</si>
  <si>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</si>
  <si>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</si>
  <si>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</si>
  <si>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</si>
  <si>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</si>
  <si>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</si>
  <si>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</si>
  <si>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</si>
  <si>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</si>
  <si>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</si>
  <si>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</si>
  <si>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</si>
  <si>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</si>
  <si>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</si>
  <si>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</si>
  <si>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</si>
  <si>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</si>
  <si>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</si>
  <si>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</si>
  <si>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</si>
  <si>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</si>
  <si>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</si>
  <si>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</si>
  <si>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</si>
  <si>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</si>
  <si>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</si>
  <si>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</si>
  <si>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</si>
  <si>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</si>
  <si>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</si>
  <si>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</si>
  <si>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</si>
  <si>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</si>
  <si>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</si>
  <si>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</si>
  <si>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</si>
  <si>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</si>
  <si>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</si>
  <si>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</si>
  <si>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</si>
  <si>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</si>
  <si>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</si>
  <si>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</si>
  <si>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</si>
  <si>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</si>
  <si>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</si>
  <si>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</si>
  <si>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</si>
  <si>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</si>
  <si>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</si>
  <si>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</si>
  <si>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</si>
  <si>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</si>
  <si>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</si>
  <si>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</si>
  <si>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</si>
  <si>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</si>
  <si>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</si>
  <si>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</si>
  <si>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</si>
  <si>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</si>
  <si>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</si>
  <si>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</si>
  <si>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</si>
  <si>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</si>
  <si>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</si>
  <si>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</si>
  <si>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</si>
  <si>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</si>
  <si>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</si>
  <si>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</si>
  <si>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</si>
  <si>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</si>
  <si>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</si>
  <si>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</si>
  <si>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</si>
  <si>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</si>
  <si>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</si>
  <si>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</si>
  <si>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</si>
  <si>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</si>
  <si>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</si>
  <si>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</si>
  <si>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</si>
  <si>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</si>
  <si>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</si>
  <si>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</si>
  <si>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</si>
  <si>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</si>
  <si>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</si>
  <si>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</si>
  <si>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</si>
  <si>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</si>
  <si>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</si>
  <si>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</si>
  <si>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</si>
  <si>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</si>
  <si>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</si>
  <si>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</si>
  <si>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</si>
  <si>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</si>
  <si>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</si>
  <si>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</si>
  <si>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</si>
  <si>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</si>
  <si>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</si>
  <si>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</si>
  <si>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</si>
  <si>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</si>
  <si>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</si>
  <si>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</si>
  <si>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</si>
  <si>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</si>
  <si>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</si>
  <si>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</si>
  <si>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</si>
  <si>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</si>
  <si>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</si>
  <si>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</si>
  <si>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</si>
  <si>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</si>
  <si>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</si>
  <si>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</si>
  <si>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</si>
  <si>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</si>
  <si>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</si>
  <si>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</si>
  <si>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</si>
  <si>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</si>
  <si>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</si>
  <si>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</si>
  <si>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</si>
  <si>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</si>
  <si>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</si>
  <si>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</si>
  <si>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</si>
  <si>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</si>
  <si>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</si>
  <si>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</si>
  <si>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</si>
  <si>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</si>
  <si>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</si>
  <si>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</si>
  <si>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</si>
  <si>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</si>
  <si>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</si>
  <si>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</si>
  <si>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</si>
  <si>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</si>
  <si>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</si>
  <si>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</si>
  <si>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</si>
  <si>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</si>
  <si>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</si>
  <si>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</si>
  <si>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</si>
  <si>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</si>
  <si>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</si>
  <si>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</si>
  <si>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</si>
  <si>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</si>
  <si>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</si>
  <si>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</si>
  <si>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</si>
  <si>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</si>
  <si>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</si>
  <si>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</si>
  <si>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</si>
  <si>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</si>
  <si>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</si>
  <si>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</si>
  <si>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</si>
  <si>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</si>
  <si>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</si>
  <si>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</si>
  <si>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</si>
  <si>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</si>
  <si>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</si>
  <si>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</si>
  <si>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</si>
  <si>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</si>
  <si>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</si>
  <si>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</si>
  <si>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</si>
  <si>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</si>
  <si>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</si>
  <si>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</si>
  <si>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</si>
  <si>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</si>
  <si>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</si>
  <si>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</si>
  <si>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</si>
  <si>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</si>
  <si>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</si>
  <si>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</si>
  <si>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</si>
  <si>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</si>
  <si>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</si>
  <si>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</si>
  <si>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</si>
  <si>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</si>
  <si>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</si>
  <si>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</si>
  <si>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</si>
  <si>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</si>
  <si>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</si>
  <si>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</si>
  <si>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</si>
  <si>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</si>
  <si>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</si>
  <si>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</si>
  <si>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</si>
  <si>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</si>
  <si>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</si>
  <si>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</si>
  <si>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</si>
  <si>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</si>
  <si>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</si>
  <si>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</si>
  <si>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</si>
  <si>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</si>
  <si>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</si>
  <si>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</si>
  <si>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</si>
  <si>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</si>
  <si>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</si>
  <si>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</si>
  <si>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</si>
  <si>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</si>
  <si>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</si>
  <si>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</si>
  <si>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</si>
  <si>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</si>
  <si>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</si>
  <si>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</si>
  <si>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</si>
  <si>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</si>
  <si>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</si>
  <si>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</si>
  <si>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</si>
  <si>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</si>
  <si>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</si>
  <si>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</si>
  <si>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</si>
  <si>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</si>
  <si>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</si>
  <si>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</si>
  <si>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</si>
  <si>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</si>
  <si>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</si>
  <si>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</si>
  <si>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</si>
  <si>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</si>
  <si>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</si>
  <si>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</si>
  <si>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</si>
  <si>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</si>
  <si>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</si>
  <si>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</si>
  <si>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</si>
  <si>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</si>
  <si>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</si>
  <si>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</si>
  <si>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</si>
  <si>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</si>
  <si>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</si>
  <si>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</si>
  <si>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</si>
  <si>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</si>
  <si>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</si>
  <si>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</si>
  <si>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</si>
  <si>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</si>
  <si>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</si>
  <si>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</si>
  <si>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</si>
  <si>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</si>
  <si>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</si>
  <si>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</si>
  <si>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</si>
  <si>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</si>
  <si>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</si>
  <si>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</si>
  <si>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</si>
  <si>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</si>
  <si>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</si>
  <si>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</si>
  <si>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</si>
  <si>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</si>
  <si>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</si>
  <si>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</si>
  <si>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</si>
  <si>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</si>
  <si>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</si>
  <si>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</si>
  <si>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</si>
  <si>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</si>
  <si>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</si>
  <si>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</si>
  <si>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</si>
  <si>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</si>
  <si>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</si>
  <si>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</si>
  <si>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</si>
  <si>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</si>
  <si>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</si>
  <si>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</si>
  <si>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</si>
  <si>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</si>
  <si>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</si>
  <si>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</si>
  <si>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</si>
  <si>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</si>
  <si>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</si>
  <si>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</si>
  <si>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</si>
  <si>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</si>
  <si>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</si>
  <si>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</si>
  <si>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</si>
  <si>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</si>
  <si>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</si>
  <si>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</si>
  <si>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</si>
  <si>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</si>
  <si>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</si>
  <si>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</si>
  <si>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</si>
  <si>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</si>
  <si>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</si>
  <si>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</si>
  <si>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</si>
  <si>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</si>
  <si>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</si>
  <si>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</si>
  <si>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</si>
  <si>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</si>
  <si>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</si>
  <si>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</si>
  <si>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</si>
  <si>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</si>
  <si>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</si>
  <si>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</si>
  <si>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</si>
  <si>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</si>
  <si>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</si>
  <si>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</si>
  <si>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</si>
  <si>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</si>
  <si>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</si>
  <si>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</si>
  <si>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</si>
  <si>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</si>
  <si>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</si>
  <si>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</si>
  <si>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</si>
  <si>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</si>
  <si>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</si>
  <si>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</si>
  <si>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</si>
  <si>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</si>
  <si>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</si>
  <si>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</si>
  <si>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</si>
  <si>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</si>
  <si>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</si>
  <si>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</si>
  <si>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</si>
  <si>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</si>
  <si>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</si>
  <si>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</si>
  <si>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</si>
  <si>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</si>
  <si>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</si>
  <si>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</si>
  <si>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</si>
  <si>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</si>
  <si>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</si>
  <si>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</si>
  <si>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</si>
  <si>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</si>
  <si>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</si>
  <si>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</si>
  <si>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</si>
  <si>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</si>
  <si>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</si>
  <si>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</si>
  <si>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</si>
  <si>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</si>
  <si>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</si>
  <si>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</si>
  <si>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</si>
  <si>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</si>
  <si>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</si>
  <si>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</si>
  <si>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</si>
  <si>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</si>
  <si>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</si>
  <si>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</si>
  <si>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</si>
  <si>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</si>
  <si>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</si>
  <si>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</si>
  <si>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</si>
  <si>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</si>
  <si>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</si>
  <si>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</si>
  <si>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</si>
  <si>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</si>
  <si>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</si>
  <si>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</si>
  <si>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</si>
  <si>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</si>
  <si>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</si>
  <si>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</si>
  <si>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</si>
  <si>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</si>
  <si>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</si>
  <si>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</si>
  <si>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</si>
  <si>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</si>
  <si>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</si>
  <si>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</si>
  <si>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</si>
  <si>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</si>
  <si>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</si>
  <si>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</si>
  <si>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</si>
  <si>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</si>
  <si>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</si>
  <si>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</si>
  <si>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</si>
  <si>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</si>
  <si>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</si>
  <si>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</si>
  <si>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</si>
  <si>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</si>
  <si>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</si>
  <si>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</si>
  <si>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</si>
  <si>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</si>
  <si>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</si>
  <si>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</si>
  <si>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</si>
  <si>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</si>
  <si>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</si>
  <si>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</si>
  <si>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</si>
  <si>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</si>
  <si>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</si>
  <si>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</si>
  <si>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</si>
  <si>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</si>
  <si>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</si>
  <si>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</si>
  <si>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</si>
  <si>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</si>
  <si>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</si>
  <si>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</si>
  <si>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</si>
  <si>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</si>
  <si>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</si>
  <si>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</si>
  <si>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</si>
  <si>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</si>
  <si>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</si>
  <si>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</si>
  <si>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</si>
  <si>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</si>
  <si>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</si>
  <si>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</si>
  <si>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</si>
  <si>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</si>
  <si>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</si>
  <si>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</si>
  <si>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</si>
  <si>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</si>
  <si>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</si>
  <si>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</si>
  <si>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</si>
  <si>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</si>
  <si>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</si>
  <si>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</si>
  <si>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</si>
  <si>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</si>
  <si>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</si>
  <si>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</si>
  <si>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</si>
  <si>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</si>
  <si>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</si>
  <si>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</si>
  <si>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</si>
  <si>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</si>
  <si>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</si>
  <si>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</si>
  <si>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</si>
  <si>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</si>
  <si>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</si>
  <si>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</si>
  <si>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</si>
  <si>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</si>
  <si>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</si>
  <si>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</si>
  <si>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</si>
  <si>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</si>
  <si>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</si>
  <si>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</si>
  <si>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</si>
  <si>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</si>
  <si>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</si>
  <si>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</si>
  <si>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</si>
  <si>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</si>
  <si>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</si>
  <si>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</si>
  <si>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</si>
  <si>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</si>
  <si>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</si>
  <si>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</si>
  <si>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</si>
  <si>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</si>
  <si>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</si>
  <si>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</si>
  <si>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</si>
  <si>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</si>
  <si>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</si>
  <si>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</si>
  <si>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</si>
  <si>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</si>
  <si>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</si>
  <si>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</si>
  <si>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</si>
  <si>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</si>
  <si>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</si>
  <si>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</si>
  <si>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</si>
  <si>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</si>
  <si>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</si>
  <si>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</si>
  <si>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</si>
  <si>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</si>
  <si>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</si>
  <si>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</si>
  <si>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</si>
  <si>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</si>
  <si>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</si>
  <si>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</si>
  <si>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</si>
  <si>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</si>
  <si>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</si>
  <si>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</si>
  <si>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</si>
  <si>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</si>
  <si>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</si>
  <si>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</si>
  <si>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</si>
  <si>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</si>
  <si>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</si>
  <si>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</si>
  <si>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</si>
  <si>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</si>
  <si>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</si>
  <si>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</si>
  <si>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</si>
  <si>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</si>
  <si>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</si>
  <si>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</si>
  <si>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</si>
  <si>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</si>
  <si>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</si>
  <si>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</si>
  <si>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</si>
  <si>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</si>
  <si>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</si>
  <si>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</si>
  <si>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</si>
  <si>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</si>
  <si>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</si>
  <si>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</si>
  <si>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</si>
  <si>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</si>
  <si>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</si>
  <si>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</si>
  <si>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</si>
  <si>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</si>
  <si>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</si>
  <si>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</si>
  <si>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</si>
  <si>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</si>
  <si>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</si>
  <si>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</si>
  <si>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</si>
  <si>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</si>
  <si>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</si>
  <si>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</si>
  <si>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</si>
  <si>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</si>
  <si>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</si>
  <si>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</si>
  <si>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</si>
  <si>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</si>
  <si>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</si>
  <si>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</si>
  <si>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</si>
  <si>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</si>
  <si>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</si>
  <si>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</si>
  <si>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</si>
  <si>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</si>
  <si>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</si>
  <si>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</si>
  <si>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</si>
  <si>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</si>
  <si>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</si>
  <si>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</si>
  <si>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</si>
  <si>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</si>
  <si>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</si>
  <si>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</si>
  <si>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</si>
  <si>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</si>
  <si>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</si>
  <si>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</si>
  <si>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</si>
  <si>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</si>
  <si>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</si>
  <si>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</si>
  <si>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</si>
  <si>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</si>
  <si>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</si>
  <si>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</si>
  <si>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</si>
  <si>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</si>
  <si>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</si>
  <si>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</si>
  <si>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</si>
  <si>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</si>
  <si>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</si>
  <si>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</si>
  <si>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</si>
  <si>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</si>
  <si>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</si>
  <si>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</si>
  <si>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</si>
  <si>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</si>
  <si>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</si>
  <si>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</si>
  <si>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</si>
  <si>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</si>
  <si>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</si>
  <si>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</si>
  <si>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</si>
  <si>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</si>
  <si>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</si>
  <si>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</si>
  <si>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</si>
  <si>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</si>
  <si>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</si>
  <si>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</si>
  <si>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</si>
  <si>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</si>
  <si>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</si>
  <si>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</si>
  <si>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</si>
  <si>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</si>
  <si>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</si>
  <si>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</si>
  <si>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</si>
  <si>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</si>
  <si>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</si>
  <si>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</si>
  <si>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</si>
  <si>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</si>
  <si>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</si>
  <si>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</si>
  <si>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</si>
  <si>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</si>
  <si>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</si>
  <si>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</si>
  <si>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</si>
  <si>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</si>
  <si>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</si>
  <si>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</si>
  <si>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</si>
  <si>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</si>
  <si>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</si>
  <si>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</si>
  <si>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</si>
  <si>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</si>
  <si>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</si>
  <si>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</si>
  <si>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</si>
  <si>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</si>
  <si>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</si>
  <si>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</si>
  <si>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</si>
  <si>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</si>
  <si>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</si>
  <si>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</si>
  <si>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</si>
  <si>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</si>
  <si>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</si>
  <si>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</si>
  <si>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</si>
  <si>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</si>
  <si>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</si>
  <si>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</si>
  <si>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</si>
  <si>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</si>
  <si>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</si>
  <si>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</si>
  <si>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</si>
  <si>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</si>
  <si>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</si>
  <si>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</si>
  <si>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</si>
  <si>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</si>
  <si>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</si>
  <si>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</si>
  <si>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</si>
  <si>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</si>
  <si>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</si>
  <si>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</si>
  <si>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</si>
  <si>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</si>
  <si>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</si>
  <si>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</si>
  <si>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</si>
  <si>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</si>
  <si>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</si>
  <si>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</si>
  <si>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</si>
  <si>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</si>
  <si>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</si>
  <si>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</si>
  <si>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</si>
  <si>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</si>
  <si>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</si>
  <si>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</si>
  <si>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</si>
  <si>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</si>
  <si>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</si>
  <si>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</si>
  <si>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</si>
  <si>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</si>
  <si>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</si>
  <si>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</si>
  <si>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</si>
  <si>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</si>
  <si>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</si>
  <si>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</si>
  <si>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</si>
  <si>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</si>
  <si>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</si>
  <si>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</si>
  <si>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</si>
  <si>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</si>
  <si>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</si>
  <si>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</si>
  <si>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</si>
  <si>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</si>
  <si>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</si>
  <si>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</si>
  <si>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</si>
  <si>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</si>
  <si>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</si>
  <si>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</si>
  <si>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</si>
  <si>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</si>
  <si>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</si>
  <si>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</si>
  <si>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</si>
  <si>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</si>
  <si>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</si>
  <si>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</si>
  <si>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</si>
  <si>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</si>
  <si>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</si>
  <si>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</si>
  <si>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</si>
  <si>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</si>
  <si>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</si>
  <si>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</si>
  <si>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</si>
  <si>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</si>
  <si>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</si>
  <si>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</si>
  <si>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</si>
  <si>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</si>
  <si>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</si>
  <si>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</si>
  <si>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</si>
  <si>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</si>
  <si>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</si>
  <si>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</si>
  <si>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</si>
  <si>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</si>
  <si>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</si>
  <si>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</si>
  <si>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</si>
  <si>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</si>
  <si>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</si>
  <si>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</si>
  <si>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</si>
  <si>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</si>
  <si>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</si>
  <si>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</si>
  <si>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</si>
  <si>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</si>
  <si>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</si>
  <si>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</si>
  <si>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</si>
  <si>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</si>
  <si>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</si>
  <si>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</si>
  <si>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</si>
  <si>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</si>
  <si>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</si>
  <si>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</si>
  <si>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</si>
  <si>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</si>
  <si>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</si>
  <si>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</si>
  <si>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</si>
  <si>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</si>
  <si>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</si>
  <si>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</si>
  <si>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</si>
  <si>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</si>
  <si>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</si>
  <si>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</si>
  <si>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</si>
  <si>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</si>
  <si>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</si>
  <si>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</si>
  <si>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</si>
  <si>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</si>
  <si>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</si>
  <si>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</si>
  <si>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</si>
  <si>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</si>
  <si>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</si>
  <si>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</si>
  <si>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</si>
  <si>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</si>
  <si>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</si>
  <si>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</si>
  <si>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</si>
  <si>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</si>
  <si>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</si>
  <si>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</si>
  <si>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</si>
  <si>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</si>
  <si>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</si>
  <si>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</si>
  <si>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</si>
  <si>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</si>
  <si>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</si>
  <si>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</si>
  <si>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</si>
  <si>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</si>
  <si>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</si>
  <si>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</si>
  <si>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</si>
  <si>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</si>
  <si>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</si>
  <si>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</si>
  <si>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</si>
  <si>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</si>
  <si>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</si>
  <si>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</si>
  <si>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</si>
  <si>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</si>
  <si>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</si>
  <si>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</si>
  <si>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</si>
  <si>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</si>
  <si>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</si>
  <si>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</si>
  <si>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</si>
  <si>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</si>
  <si>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</si>
  <si>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</si>
  <si>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</si>
  <si>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</si>
  <si>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</si>
  <si>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</si>
  <si>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</si>
  <si>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</si>
  <si>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</si>
  <si>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</si>
  <si>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</si>
  <si>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</si>
  <si>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</si>
  <si>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</si>
  <si>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</si>
  <si>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</si>
  <si>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</si>
  <si>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</si>
  <si>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</si>
  <si>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</si>
  <si>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</si>
  <si>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</si>
  <si>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</si>
  <si>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</si>
  <si>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</si>
  <si>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</si>
  <si>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</si>
  <si>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</si>
  <si>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</si>
  <si>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</si>
  <si>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</si>
  <si>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</si>
  <si>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</si>
  <si>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</si>
  <si>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</si>
  <si>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</si>
  <si>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</si>
  <si>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</si>
  <si>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</si>
  <si>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</si>
  <si>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</si>
  <si>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</si>
  <si>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</si>
  <si>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</si>
  <si>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</si>
  <si>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</si>
  <si>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</si>
  <si>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</si>
  <si>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</si>
  <si>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</si>
  <si>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</si>
  <si>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</si>
  <si>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</si>
  <si>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</si>
  <si>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</si>
  <si>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</si>
  <si>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</si>
  <si>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</si>
  <si>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</si>
  <si>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</si>
  <si>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</si>
  <si>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</si>
  <si>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</si>
  <si>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</si>
  <si>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</si>
  <si>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</si>
  <si>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</si>
  <si>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</si>
  <si>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</si>
  <si>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</si>
  <si>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</si>
  <si>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</si>
  <si>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</si>
  <si>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</si>
  <si>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</si>
  <si>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</si>
  <si>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</si>
  <si>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</si>
  <si>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</si>
  <si>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</si>
  <si>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</si>
  <si>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</si>
  <si>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</si>
  <si>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</si>
  <si>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</si>
  <si>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</si>
  <si>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</si>
  <si>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</si>
  <si>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</si>
  <si>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</si>
  <si>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</si>
  <si>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</si>
  <si>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</si>
  <si>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</si>
  <si>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</si>
  <si>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</si>
  <si>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</si>
  <si>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</si>
  <si>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</si>
  <si>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</si>
  <si>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</si>
  <si>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</si>
  <si>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</si>
  <si>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</si>
  <si>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</si>
  <si>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</si>
  <si>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</si>
  <si>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</si>
  <si>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</si>
  <si>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</si>
  <si>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</si>
  <si>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</si>
  <si>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</si>
  <si>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</si>
  <si>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</si>
  <si>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</si>
  <si>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</si>
  <si>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</si>
  <si>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</si>
  <si>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</si>
  <si>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</si>
  <si>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</si>
  <si>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</si>
  <si>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</si>
  <si>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</si>
  <si>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</si>
  <si>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</si>
  <si>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</si>
  <si>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</si>
  <si>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</si>
  <si>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</si>
  <si>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</si>
  <si>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</si>
  <si>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</si>
  <si>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</si>
  <si>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</si>
  <si>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</si>
  <si>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</si>
  <si>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</si>
  <si>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</si>
  <si>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</si>
  <si>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</si>
  <si>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</si>
  <si>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</si>
  <si>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</si>
  <si>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</si>
  <si>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</si>
  <si>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</si>
  <si>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</si>
  <si>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</si>
  <si>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</si>
  <si>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</si>
  <si>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</si>
  <si>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</si>
  <si>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</si>
  <si>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</si>
  <si>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</si>
  <si>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</si>
  <si>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</si>
  <si>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</si>
  <si>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</si>
  <si>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</si>
  <si>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</si>
  <si>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</si>
  <si>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</si>
  <si>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</si>
  <si>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</si>
  <si>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</si>
  <si>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</si>
  <si>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</si>
  <si>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</si>
  <si>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</si>
  <si>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</si>
  <si>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</si>
  <si>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</si>
  <si>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</si>
  <si>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</si>
  <si>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</si>
  <si>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</si>
  <si>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</si>
  <si>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</si>
  <si>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</si>
  <si>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</si>
  <si>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</si>
  <si>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</si>
  <si>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</si>
  <si>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</si>
  <si>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</si>
  <si>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</si>
  <si>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</si>
  <si>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</si>
  <si>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</si>
  <si>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</si>
  <si>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</si>
  <si>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</si>
  <si>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</si>
  <si>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</si>
  <si>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</si>
  <si>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</si>
  <si>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</si>
  <si>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</si>
  <si>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</si>
  <si>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</si>
  <si>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</si>
  <si>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</si>
  <si>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</si>
  <si>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</si>
  <si>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</si>
  <si>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</si>
  <si>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</si>
  <si>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</si>
  <si>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</si>
  <si>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</si>
  <si>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</si>
  <si>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</si>
  <si>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</si>
  <si>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</si>
  <si>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</si>
  <si>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</si>
  <si>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</si>
  <si>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</si>
  <si>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</si>
  <si>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</si>
  <si>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</si>
  <si>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</si>
  <si>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</si>
  <si>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</si>
  <si>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</si>
  <si>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</si>
  <si>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</si>
  <si>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</si>
  <si>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</si>
  <si>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</si>
  <si>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</si>
  <si>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</si>
  <si>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</si>
  <si>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</si>
  <si>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</si>
  <si>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</si>
  <si>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</si>
  <si>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</si>
  <si>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</si>
  <si>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</si>
  <si>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</si>
  <si>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</si>
  <si>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</si>
  <si>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</si>
  <si>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</si>
  <si>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</si>
  <si>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</si>
  <si>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</si>
  <si>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</si>
  <si>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</si>
  <si>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</si>
  <si>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</si>
  <si>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</si>
  <si>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</si>
  <si>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</si>
  <si>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</si>
  <si>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</si>
  <si>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</si>
  <si>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</si>
  <si>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</si>
  <si>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</si>
  <si>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</si>
  <si>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</si>
  <si>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</si>
  <si>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</si>
  <si>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</si>
  <si>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</si>
  <si>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</si>
  <si>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</si>
  <si>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</si>
  <si>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</si>
  <si>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</si>
  <si>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</si>
  <si>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</si>
  <si>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</si>
  <si>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</si>
  <si>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</si>
  <si>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</si>
  <si>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</si>
  <si>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</si>
  <si>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</si>
  <si>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</si>
  <si>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</si>
  <si>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</si>
  <si>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</si>
  <si>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</si>
  <si>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</si>
  <si>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</si>
  <si>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</si>
  <si>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</si>
  <si>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</si>
  <si>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</si>
  <si>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</si>
  <si>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</si>
  <si>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</si>
  <si>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</si>
  <si>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</si>
  <si>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</si>
  <si>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</si>
  <si>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</si>
  <si>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</si>
  <si>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</si>
  <si>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</si>
  <si>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</si>
  <si>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</si>
  <si>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</si>
  <si>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</si>
  <si>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</si>
  <si>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</si>
  <si>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</si>
  <si>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</si>
  <si>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</si>
  <si>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</si>
  <si>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</si>
  <si>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</si>
  <si>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</si>
  <si>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</si>
  <si>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</si>
  <si>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</si>
  <si>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</si>
  <si>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</si>
  <si>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</si>
  <si>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</si>
  <si>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</si>
  <si>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</si>
  <si>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</si>
  <si>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</si>
  <si>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</si>
  <si>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</si>
  <si>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</si>
  <si>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</si>
  <si>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</si>
  <si>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</si>
  <si>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</si>
  <si>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</si>
  <si>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</si>
  <si>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</si>
  <si>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</si>
  <si>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</si>
  <si>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</si>
  <si>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</si>
  <si>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</si>
  <si>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</si>
  <si>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</si>
  <si>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</si>
  <si>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</si>
  <si>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</si>
  <si>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</si>
  <si>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</si>
  <si>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</si>
  <si>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</si>
  <si>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</si>
  <si>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</si>
  <si>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</si>
  <si>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</si>
  <si>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</si>
  <si>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</si>
  <si>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</si>
  <si>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</si>
  <si>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</si>
  <si>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</si>
  <si>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</si>
  <si>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</si>
  <si>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</si>
  <si>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</si>
  <si>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</si>
  <si>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</si>
  <si>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</si>
  <si>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</si>
  <si>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</si>
  <si>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</si>
  <si>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</si>
  <si>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</si>
  <si>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</si>
  <si>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</si>
  <si>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</si>
  <si>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</si>
  <si>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</si>
  <si>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</si>
  <si>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</si>
  <si>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</si>
  <si>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</si>
  <si>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</si>
  <si>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</si>
  <si>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</si>
  <si>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</si>
  <si>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</si>
  <si>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</si>
  <si>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</si>
  <si>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</si>
  <si>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</si>
  <si>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</si>
  <si>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</si>
  <si>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</si>
  <si>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</si>
  <si>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</si>
  <si>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</si>
  <si>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</si>
  <si>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</si>
  <si>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</si>
  <si>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</si>
  <si>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</si>
  <si>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</si>
  <si>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</si>
  <si>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</si>
  <si>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</si>
  <si>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</si>
  <si>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</si>
  <si>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</si>
  <si>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</si>
  <si>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</si>
  <si>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</si>
  <si>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</si>
  <si>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</si>
  <si>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</si>
  <si>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</si>
  <si>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</si>
  <si>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</si>
  <si>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</si>
  <si>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</si>
  <si>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</si>
  <si>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</si>
  <si>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</si>
  <si>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</si>
  <si>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</si>
  <si>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</si>
  <si>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</si>
  <si>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</si>
  <si>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</si>
  <si>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</si>
  <si>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</si>
  <si>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</si>
  <si>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</si>
  <si>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</si>
  <si>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</si>
  <si>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</si>
  <si>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</si>
  <si>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</si>
  <si>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</si>
  <si>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</si>
  <si>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</si>
  <si>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</si>
  <si>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</si>
  <si>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</si>
  <si>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</si>
  <si>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</si>
  <si>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</si>
  <si>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</si>
  <si>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</si>
  <si>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</si>
  <si>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</si>
  <si>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</si>
  <si>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</si>
  <si>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</si>
  <si>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</si>
  <si>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</si>
  <si>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</si>
  <si>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</si>
  <si>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</si>
  <si>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</si>
  <si>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</si>
  <si>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</si>
  <si>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</si>
  <si>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</si>
  <si>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</si>
  <si>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</si>
  <si>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</si>
  <si>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</si>
  <si>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</si>
  <si>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</si>
  <si>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</si>
  <si>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</si>
  <si>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</si>
  <si>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</si>
  <si>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</si>
  <si>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</si>
  <si>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</si>
  <si>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</si>
  <si>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</si>
  <si>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</si>
  <si>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</si>
  <si>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</si>
  <si>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</si>
  <si>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</si>
  <si>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</si>
  <si>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</si>
  <si>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</si>
  <si>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</si>
  <si>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</si>
  <si>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</si>
  <si>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</si>
  <si>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</si>
  <si>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</si>
  <si>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</si>
  <si>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</si>
  <si>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</si>
  <si>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</si>
  <si>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</si>
  <si>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</si>
  <si>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</si>
  <si>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</si>
  <si>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</si>
  <si>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</si>
  <si>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</si>
  <si>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</si>
  <si>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</si>
  <si>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</si>
  <si>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</si>
  <si>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</si>
  <si>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</si>
  <si>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</si>
  <si>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</si>
  <si>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</si>
  <si>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</si>
  <si>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</si>
  <si>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</si>
  <si>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</si>
  <si>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</si>
  <si>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</si>
  <si>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</si>
  <si>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</si>
  <si>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</si>
  <si>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</si>
  <si>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</si>
  <si>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</si>
  <si>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</si>
  <si>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</si>
  <si>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</si>
  <si>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</si>
  <si>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</si>
  <si>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</si>
  <si>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</si>
  <si>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</si>
  <si>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</si>
  <si>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</si>
  <si>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</si>
  <si>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</si>
  <si>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</si>
  <si>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</si>
  <si>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</si>
  <si>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</si>
  <si>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</si>
  <si>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</si>
  <si>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</si>
  <si>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</si>
  <si>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</si>
  <si>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</si>
  <si>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</si>
  <si>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</si>
  <si>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</si>
  <si>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</si>
  <si>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</si>
  <si>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</si>
  <si>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</si>
  <si>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</si>
  <si>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</si>
  <si>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</si>
  <si>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</si>
  <si>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</si>
  <si>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</si>
  <si>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</si>
  <si>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</si>
  <si>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</si>
  <si>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</si>
  <si>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</si>
  <si>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</si>
  <si>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</si>
  <si>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</si>
  <si>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</si>
  <si>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</si>
  <si>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</si>
  <si>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</si>
  <si>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</si>
  <si>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</si>
  <si>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</si>
  <si>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</si>
  <si>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</si>
  <si>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</si>
  <si>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</si>
  <si>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</si>
  <si>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</si>
  <si>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</si>
  <si>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</si>
  <si>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</si>
  <si>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</si>
  <si>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</si>
  <si>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</si>
  <si>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</si>
  <si>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</si>
  <si>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</si>
  <si>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</si>
  <si>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</si>
  <si>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</si>
  <si>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</si>
  <si>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</si>
  <si>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</si>
  <si>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</si>
  <si>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</si>
  <si>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</si>
  <si>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</si>
  <si>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</si>
  <si>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</si>
  <si>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</si>
  <si>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</si>
  <si>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</si>
  <si>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</si>
  <si>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</si>
  <si>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</si>
  <si>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</si>
  <si>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</si>
  <si>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</si>
  <si>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</si>
  <si>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</si>
  <si>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</si>
  <si>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</si>
  <si>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</si>
  <si>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</si>
  <si>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</si>
  <si>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</si>
  <si>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</si>
  <si>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</si>
  <si>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</si>
  <si>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</si>
  <si>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</si>
  <si>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</si>
  <si>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</si>
  <si>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</si>
  <si>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</si>
  <si>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</si>
  <si>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</si>
  <si>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</si>
  <si>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</si>
  <si>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</si>
  <si>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</si>
  <si>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</si>
  <si>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</si>
  <si>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</si>
  <si>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</si>
  <si>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</si>
  <si>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</si>
  <si>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</si>
  <si>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</si>
  <si>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</si>
  <si>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</si>
  <si>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</si>
  <si>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</si>
  <si>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</si>
  <si>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</si>
  <si>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</si>
  <si>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</si>
  <si>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</si>
  <si>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</si>
  <si>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</si>
  <si>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</si>
  <si>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</si>
  <si>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</si>
  <si>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</si>
  <si>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</si>
  <si>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</si>
  <si>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</si>
  <si>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</si>
  <si>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</si>
  <si>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</si>
  <si>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</si>
  <si>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</si>
  <si>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</si>
  <si>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</si>
  <si>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</si>
  <si>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</si>
  <si>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</si>
  <si>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</si>
  <si>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</si>
  <si>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</si>
  <si>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</si>
  <si>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</si>
  <si>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</si>
  <si>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</si>
  <si>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</si>
  <si>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</si>
  <si>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</si>
  <si>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</si>
  <si>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</si>
  <si>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</si>
  <si>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</si>
  <si>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</si>
  <si>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</si>
  <si>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</si>
  <si>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</si>
  <si>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</si>
  <si>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</si>
  <si>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</si>
  <si>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</si>
  <si>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</si>
  <si>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</si>
  <si>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</si>
  <si>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</si>
  <si>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</si>
  <si>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</si>
  <si>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</si>
  <si>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</si>
  <si>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</si>
  <si>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</si>
  <si>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</si>
  <si>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</si>
  <si>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</si>
  <si>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</si>
  <si>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</si>
  <si>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</si>
  <si>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</si>
  <si>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</si>
  <si>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</si>
  <si>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</si>
  <si>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</si>
  <si>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</si>
  <si>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</si>
  <si>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</si>
  <si>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</si>
  <si>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</si>
  <si>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</si>
  <si>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</si>
  <si>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</si>
  <si>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</si>
  <si>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</si>
  <si>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</si>
  <si>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</si>
  <si>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</si>
  <si>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</si>
  <si>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</si>
  <si>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</si>
  <si>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</si>
  <si>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</si>
  <si>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</si>
  <si>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</si>
  <si>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</si>
  <si>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</si>
  <si>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</si>
  <si>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</si>
  <si>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</si>
  <si>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</si>
  <si>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</si>
  <si>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</si>
  <si>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</si>
  <si>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</si>
  <si>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</si>
  <si>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</si>
  <si>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</si>
  <si>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</si>
  <si>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</si>
  <si>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</si>
  <si>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</si>
  <si>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</si>
  <si>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</si>
  <si>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</si>
  <si>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</si>
  <si>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</si>
  <si>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</si>
  <si>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</si>
  <si>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</si>
  <si>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</si>
  <si>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</si>
  <si>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</si>
  <si>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</si>
  <si>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</si>
  <si>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</si>
  <si>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</si>
  <si>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</si>
  <si>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</si>
  <si>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</si>
  <si>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</si>
  <si>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</si>
  <si>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</si>
  <si>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</si>
  <si>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</si>
  <si>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</si>
  <si>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</si>
  <si>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</si>
  <si>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</si>
  <si>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</si>
  <si>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</si>
  <si>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</si>
  <si>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</si>
  <si>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</si>
  <si>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</si>
  <si>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</si>
  <si>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</si>
  <si>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</si>
  <si>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</si>
  <si>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</si>
  <si>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</si>
  <si>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</si>
  <si>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</si>
  <si>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</si>
  <si>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</si>
  <si>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</si>
  <si>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</si>
  <si>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</si>
  <si>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</si>
  <si>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</si>
  <si>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</si>
  <si>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</si>
  <si>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</si>
  <si>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</si>
  <si>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</si>
  <si>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</si>
  <si>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</si>
  <si>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</si>
  <si>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</si>
  <si>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</si>
  <si>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</si>
  <si>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</si>
  <si>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</si>
  <si>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</si>
  <si>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</si>
  <si>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</si>
  <si>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</si>
  <si>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</si>
  <si>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</si>
  <si>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</si>
  <si>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</si>
  <si>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</si>
  <si>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</si>
  <si>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</si>
  <si>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</si>
  <si>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</si>
  <si>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</si>
  <si>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</si>
  <si>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</si>
  <si>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</si>
  <si>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</si>
  <si>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</si>
  <si>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</si>
  <si>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</si>
  <si>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</si>
  <si>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</si>
  <si>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</si>
  <si>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</si>
  <si>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</si>
  <si>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</si>
  <si>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</si>
  <si>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</si>
  <si>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</si>
  <si>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</si>
  <si>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</si>
  <si>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</si>
  <si>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</si>
  <si>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</si>
  <si>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</si>
  <si>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</si>
  <si>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</si>
  <si>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</si>
  <si>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</si>
  <si>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</si>
  <si>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</si>
  <si>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</si>
  <si>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</si>
  <si>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</si>
  <si>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</si>
  <si>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</si>
  <si>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</si>
  <si>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</si>
  <si>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</si>
  <si>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</si>
  <si>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</si>
  <si>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</si>
  <si>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</si>
  <si>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</si>
  <si>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</si>
  <si>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</si>
  <si>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</si>
  <si>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</si>
  <si>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</si>
  <si>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</si>
  <si>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</si>
  <si>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</si>
  <si>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</si>
  <si>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</si>
  <si>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</si>
  <si>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</si>
  <si>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</si>
  <si>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</si>
  <si>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</si>
  <si>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</si>
  <si>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</si>
  <si>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</si>
  <si>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</si>
  <si>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</si>
  <si>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</si>
  <si>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</si>
  <si>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</si>
  <si>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</si>
  <si>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</si>
  <si>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</si>
  <si>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</si>
  <si>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</si>
  <si>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</si>
  <si>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</si>
  <si>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</si>
  <si>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</si>
  <si>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</si>
  <si>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</si>
  <si>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</si>
  <si>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</si>
  <si>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</si>
  <si>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</si>
  <si>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</si>
  <si>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</si>
  <si>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</si>
  <si>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</si>
  <si>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</si>
  <si>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</si>
  <si>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</si>
  <si>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</si>
  <si>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</si>
  <si>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</si>
  <si>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</si>
  <si>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</si>
  <si>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</si>
  <si>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</si>
  <si>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</si>
  <si>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</si>
  <si>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</si>
  <si>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</si>
  <si>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</si>
  <si>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</si>
  <si>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</si>
  <si>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</si>
  <si>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</si>
  <si>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</si>
  <si>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</si>
  <si>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</si>
  <si>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</si>
  <si>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</si>
  <si>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</si>
  <si>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</si>
  <si>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</si>
  <si>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</si>
  <si>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</si>
  <si>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</si>
  <si>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</si>
  <si>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</si>
  <si>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</si>
  <si>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</si>
  <si>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</si>
  <si>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</si>
  <si>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</si>
  <si>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</si>
  <si>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</si>
  <si>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</si>
  <si>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</si>
  <si>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</si>
  <si>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</si>
  <si>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</si>
  <si>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</si>
  <si>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</si>
  <si>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</si>
  <si>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</si>
  <si>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</si>
  <si>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</si>
  <si>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</si>
  <si>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</si>
  <si>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</si>
  <si>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</si>
  <si>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</si>
  <si>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</si>
  <si>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</si>
  <si>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</si>
  <si>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</si>
  <si>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</si>
  <si>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</si>
  <si>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</si>
  <si>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</si>
  <si>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</si>
  <si>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</si>
  <si>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</si>
  <si>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</si>
  <si>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</si>
  <si>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</si>
  <si>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</si>
  <si>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</si>
  <si>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</si>
  <si>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</si>
  <si>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</si>
  <si>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</si>
  <si>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</si>
  <si>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</si>
  <si>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</si>
  <si>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</si>
  <si>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</si>
  <si>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</si>
  <si>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</si>
  <si>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</si>
  <si>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</si>
  <si>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</si>
  <si>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</si>
  <si>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</si>
  <si>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</si>
  <si>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</si>
  <si>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</si>
  <si>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</si>
  <si>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</si>
  <si>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</si>
  <si>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</si>
  <si>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</si>
  <si>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</si>
  <si>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</si>
  <si>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</si>
  <si>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</si>
  <si>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</si>
  <si>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</si>
  <si>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</si>
  <si>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</si>
  <si>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</si>
  <si>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</si>
  <si>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</si>
  <si>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</si>
  <si>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</si>
  <si>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</si>
  <si>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</si>
  <si>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</si>
  <si>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</si>
  <si>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</si>
  <si>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</si>
  <si>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</si>
  <si>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</si>
  <si>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</si>
  <si>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</si>
  <si>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</si>
  <si>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</si>
  <si>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</si>
  <si>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</si>
  <si>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</si>
  <si>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</si>
  <si>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</si>
  <si>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</si>
  <si>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</si>
  <si>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</si>
  <si>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</si>
  <si>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</si>
  <si>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</si>
  <si>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</si>
  <si>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</si>
  <si>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</si>
  <si>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</si>
  <si>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</si>
  <si>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</si>
  <si>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</si>
  <si>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</si>
  <si>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</si>
  <si>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</si>
  <si>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</si>
  <si>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</si>
  <si>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</si>
  <si>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</si>
  <si>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</si>
  <si>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</si>
  <si>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</si>
  <si>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</si>
  <si>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</si>
  <si>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</si>
  <si>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</si>
  <si>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</si>
  <si>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</si>
  <si>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</si>
  <si>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</si>
  <si>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</si>
  <si>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</si>
  <si>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</si>
  <si>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</si>
  <si>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</si>
  <si>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</si>
  <si>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</si>
  <si>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</si>
  <si>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</si>
  <si>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</si>
  <si>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</si>
  <si>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</si>
  <si>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</si>
  <si>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</si>
  <si>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</si>
  <si>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</si>
  <si>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</si>
  <si>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</si>
  <si>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</si>
  <si>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</si>
  <si>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</si>
  <si>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</si>
  <si>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</si>
  <si>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</si>
  <si>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</si>
  <si>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</si>
  <si>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</si>
  <si>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</si>
  <si>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</si>
  <si>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</si>
  <si>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</si>
  <si>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</si>
  <si>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</si>
  <si>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</si>
  <si>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</si>
  <si>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</si>
  <si>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</si>
  <si>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</si>
  <si>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</si>
  <si>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</si>
  <si>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</si>
  <si>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</si>
  <si>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</si>
  <si>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</si>
  <si>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</si>
  <si>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</si>
  <si>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</si>
  <si>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</si>
  <si>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</si>
  <si>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</si>
  <si>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</si>
  <si>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</si>
  <si>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</si>
  <si>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</si>
  <si>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</si>
  <si>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</si>
  <si>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</si>
  <si>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</si>
  <si>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</si>
  <si>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</si>
  <si>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</si>
  <si>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</si>
  <si>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</si>
  <si>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</si>
  <si>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</si>
  <si>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</si>
  <si>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</si>
  <si>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</si>
  <si>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</si>
  <si>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</si>
  <si>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</si>
  <si>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</si>
  <si>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</si>
  <si>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</si>
  <si>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</si>
  <si>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</si>
  <si>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</si>
  <si>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</si>
  <si>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</si>
  <si>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</si>
  <si>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</si>
  <si>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</si>
  <si>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</si>
  <si>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</si>
  <si>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</si>
  <si>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</si>
  <si>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</si>
  <si>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</si>
  <si>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</si>
  <si>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</si>
  <si>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</si>
  <si>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</si>
  <si>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</si>
  <si>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</si>
  <si>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</si>
  <si>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</si>
  <si>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</si>
  <si>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</si>
  <si>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</si>
  <si>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</si>
  <si>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</si>
  <si>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</si>
  <si>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</si>
  <si>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</si>
  <si>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</si>
  <si>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</si>
  <si>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</si>
  <si>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</si>
  <si>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</si>
  <si>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</si>
  <si>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</si>
  <si>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</si>
  <si>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</si>
  <si>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</si>
  <si>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</si>
  <si>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</si>
  <si>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</si>
  <si>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</si>
  <si>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</si>
  <si>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</si>
  <si>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</si>
  <si>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</si>
  <si>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</si>
  <si>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</si>
  <si>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</si>
  <si>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</si>
  <si>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</si>
  <si>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</si>
  <si>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</si>
  <si>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</si>
  <si>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</si>
  <si>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</si>
  <si>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</si>
  <si>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</si>
  <si>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</si>
  <si>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</si>
  <si>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</si>
  <si>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</si>
  <si>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</si>
  <si>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</si>
  <si>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</si>
  <si>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</si>
  <si>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</si>
  <si>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</si>
  <si>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</si>
  <si>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</si>
  <si>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</si>
  <si>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</si>
  <si>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</si>
  <si>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</si>
  <si>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</si>
  <si>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</si>
  <si>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</si>
  <si>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</si>
  <si>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</si>
  <si>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</si>
  <si>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</si>
  <si>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</si>
  <si>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</si>
  <si>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</si>
  <si>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</si>
  <si>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</si>
  <si>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</si>
  <si>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</si>
  <si>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</si>
  <si>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</si>
  <si>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</si>
  <si>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</si>
  <si>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</si>
  <si>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</si>
  <si>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</si>
  <si>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</si>
  <si>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</si>
  <si>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</si>
  <si>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</si>
  <si>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</si>
  <si>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</si>
  <si>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</si>
  <si>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</si>
  <si>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</si>
  <si>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</si>
  <si>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</si>
  <si>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</si>
  <si>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</si>
  <si>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</si>
  <si>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</si>
  <si>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</si>
  <si>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</si>
  <si>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</si>
  <si>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</si>
  <si>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</si>
  <si>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</si>
  <si>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</si>
  <si>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</si>
  <si>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</si>
  <si>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</si>
  <si>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</si>
  <si>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</si>
  <si>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</si>
  <si>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</si>
  <si>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</si>
  <si>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</si>
  <si>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</si>
  <si>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</si>
  <si>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</si>
  <si>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</si>
  <si>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</si>
  <si>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</si>
  <si>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</si>
  <si>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</si>
  <si>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</si>
  <si>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</si>
  <si>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</si>
  <si>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</si>
  <si>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</si>
  <si>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</si>
  <si>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</si>
  <si>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</si>
  <si>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</si>
  <si>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</si>
  <si>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</si>
  <si>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</si>
  <si>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</si>
  <si>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</si>
  <si>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</si>
  <si>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</si>
  <si>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</si>
  <si>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</si>
  <si>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</si>
  <si>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</si>
  <si>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</si>
  <si>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</si>
  <si>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</si>
  <si>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</si>
  <si>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</si>
  <si>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</si>
  <si>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</si>
  <si>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</si>
  <si>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</si>
  <si>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</si>
  <si>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</si>
  <si>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</si>
  <si>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</si>
  <si>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</si>
  <si>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</si>
  <si>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</si>
  <si>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</si>
  <si>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</si>
  <si>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</si>
  <si>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</si>
  <si>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</si>
  <si>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</si>
  <si>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</si>
  <si>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</si>
  <si>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</si>
  <si>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</si>
  <si>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</si>
  <si>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</si>
  <si>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</si>
  <si>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</si>
  <si>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</si>
  <si>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</si>
  <si>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</si>
  <si>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</si>
  <si>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</si>
  <si>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</si>
  <si>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</si>
  <si>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</si>
  <si>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</si>
  <si>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</si>
  <si>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</si>
  <si>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</si>
  <si>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</si>
  <si>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</si>
  <si>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</si>
  <si>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</si>
  <si>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</si>
  <si>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</si>
  <si>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</si>
  <si>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</si>
  <si>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</si>
  <si>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</si>
  <si>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</si>
  <si>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</si>
  <si>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</si>
  <si>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</si>
  <si>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</si>
  <si>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</si>
  <si>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</si>
  <si>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</si>
  <si>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</si>
  <si>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</si>
  <si>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</si>
  <si>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</si>
  <si>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</si>
  <si>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</si>
  <si>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</si>
  <si>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</si>
  <si>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</si>
  <si>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</si>
  <si>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</si>
  <si>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</si>
  <si>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</si>
  <si>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</si>
  <si>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</si>
  <si>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</si>
  <si>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</si>
  <si>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</si>
  <si>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</si>
  <si>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</si>
  <si>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</si>
  <si>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</si>
  <si>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</si>
  <si>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</si>
  <si>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</si>
  <si>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</si>
  <si>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</si>
  <si>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</si>
  <si>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</si>
  <si>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</si>
  <si>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</si>
  <si>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</si>
  <si>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</si>
  <si>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</si>
  <si>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</si>
  <si>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</si>
  <si>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</si>
  <si>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</si>
  <si>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</si>
  <si>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</si>
  <si>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</si>
  <si>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</si>
  <si>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</si>
  <si>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</si>
  <si>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</si>
  <si>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</si>
  <si>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</si>
  <si>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</si>
  <si>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</si>
  <si>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</si>
  <si>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</si>
  <si>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</si>
  <si>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</si>
  <si>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</si>
  <si>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</si>
  <si>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</si>
  <si>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</si>
  <si>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</si>
  <si>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</si>
  <si>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</si>
  <si>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</si>
  <si>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</si>
  <si>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</si>
  <si>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</si>
  <si>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</si>
  <si>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</si>
  <si>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</si>
  <si>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</si>
  <si>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</si>
  <si>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</si>
  <si>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</si>
  <si>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</si>
  <si>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</si>
  <si>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</si>
  <si>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</si>
  <si>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</si>
  <si>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</si>
  <si>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</si>
  <si>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</si>
  <si>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</si>
  <si>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</si>
  <si>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</si>
  <si>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</si>
  <si>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</si>
  <si>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</si>
  <si>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</si>
  <si>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</si>
  <si>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</si>
  <si>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</si>
  <si>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</si>
  <si>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</si>
  <si>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</si>
  <si>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</si>
  <si>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</si>
  <si>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</si>
  <si>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</si>
  <si>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</si>
  <si>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</si>
  <si>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</si>
  <si>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</si>
  <si>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</si>
  <si>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</si>
  <si>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</si>
  <si>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</si>
  <si>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</si>
  <si>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</si>
  <si>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</si>
  <si>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</si>
  <si>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</si>
  <si>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</si>
  <si>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</si>
  <si>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</si>
  <si>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</si>
  <si>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</si>
  <si>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</si>
  <si>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</si>
  <si>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</si>
  <si>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</si>
  <si>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</si>
  <si>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</si>
  <si>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</si>
  <si>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</si>
  <si>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</si>
  <si>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</si>
  <si>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</si>
  <si>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</si>
  <si>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</si>
  <si>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</si>
  <si>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</si>
  <si>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</si>
  <si>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</si>
  <si>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</si>
  <si>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</si>
  <si>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</si>
  <si>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</si>
  <si>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</si>
  <si>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</si>
  <si>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</si>
  <si>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</si>
  <si>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</si>
  <si>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</si>
  <si>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</si>
  <si>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</si>
  <si>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</si>
  <si>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</si>
  <si>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</si>
  <si>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</si>
  <si>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</si>
  <si>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</si>
  <si>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</si>
  <si>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</si>
  <si>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</si>
  <si>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</si>
  <si>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</si>
  <si>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</si>
  <si>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</si>
  <si>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</si>
  <si>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</si>
  <si>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</si>
  <si>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</si>
  <si>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</si>
  <si>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</si>
  <si>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</si>
  <si>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</si>
  <si>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</si>
  <si>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</si>
  <si>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</si>
  <si>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</si>
  <si>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</si>
  <si>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</si>
  <si>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</si>
  <si>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</si>
  <si>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</si>
  <si>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</si>
  <si>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</si>
  <si>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</si>
  <si>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</si>
  <si>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</si>
  <si>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</si>
  <si>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</si>
  <si>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</si>
  <si>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</si>
  <si>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</si>
  <si>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</si>
  <si>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</si>
  <si>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</si>
  <si>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</si>
  <si>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</si>
  <si>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</si>
  <si>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</si>
  <si>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</si>
  <si>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</si>
  <si>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</si>
  <si>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</si>
  <si>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</si>
  <si>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</si>
  <si>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</si>
  <si>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</si>
  <si>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</si>
  <si>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</si>
  <si>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</si>
  <si>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</si>
  <si>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</si>
  <si>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</si>
  <si>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</si>
  <si>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</si>
  <si>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</si>
  <si>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</si>
  <si>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</si>
  <si>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</si>
  <si>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</si>
  <si>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</si>
  <si>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</si>
  <si>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</si>
  <si>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</si>
  <si>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</si>
  <si>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</si>
  <si>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</si>
  <si>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</si>
  <si>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</si>
  <si>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</si>
  <si>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</si>
  <si>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</si>
  <si>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</si>
  <si>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</si>
  <si>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</si>
  <si>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</si>
  <si>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</si>
  <si>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</si>
  <si>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</si>
  <si>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</si>
  <si>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</si>
  <si>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</si>
  <si>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</si>
  <si>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</si>
  <si>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</si>
  <si>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</si>
  <si>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</si>
  <si>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</si>
  <si>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</si>
  <si>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</si>
  <si>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</si>
  <si>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</si>
  <si>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</si>
  <si>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</si>
  <si>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</si>
  <si>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</si>
  <si>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</si>
  <si>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</si>
  <si>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</si>
  <si>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</si>
  <si>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</si>
  <si>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</si>
  <si>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</si>
  <si>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</si>
  <si>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</si>
  <si>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</si>
  <si>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</si>
  <si>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</si>
  <si>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</si>
  <si>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</si>
  <si>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</si>
  <si>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</si>
  <si>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</si>
  <si>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</si>
  <si>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</si>
  <si>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</si>
  <si>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</si>
  <si>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</si>
  <si>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</si>
  <si>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</si>
  <si>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</si>
  <si>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</si>
  <si>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</si>
  <si>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</si>
  <si>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</si>
  <si>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</si>
  <si>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</si>
  <si>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</si>
  <si>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</si>
  <si>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</si>
  <si>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</si>
  <si>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</si>
  <si>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</si>
  <si>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</si>
  <si>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</si>
  <si>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</si>
  <si>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</si>
  <si>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</si>
  <si>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</si>
  <si>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</si>
  <si>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</si>
  <si>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</si>
  <si>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</si>
  <si>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</si>
  <si>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</si>
  <si>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</si>
  <si>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</si>
  <si>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</si>
  <si>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</si>
  <si>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</si>
  <si>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</si>
  <si>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</si>
  <si>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</si>
  <si>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</si>
  <si>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</si>
  <si>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</si>
  <si>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</si>
  <si>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</si>
  <si>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</si>
  <si>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</si>
  <si>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</si>
  <si>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</si>
  <si>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</si>
  <si>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</si>
  <si>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</si>
  <si>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</si>
  <si>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</si>
  <si>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</si>
  <si>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</si>
  <si>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</si>
  <si>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</si>
  <si>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</si>
  <si>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</si>
  <si>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</si>
  <si>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</si>
  <si>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</si>
  <si>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</si>
  <si>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</si>
  <si>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</si>
  <si>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</si>
  <si>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</si>
  <si>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</si>
  <si>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</si>
  <si>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</si>
  <si>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</si>
  <si>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</si>
  <si>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</si>
  <si>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</si>
  <si>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</si>
  <si>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</si>
  <si>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</si>
  <si>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</si>
  <si>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</si>
  <si>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</si>
  <si>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</si>
  <si>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</si>
  <si>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</si>
  <si>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</si>
  <si>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</si>
  <si>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</si>
  <si>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</si>
  <si>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</si>
  <si>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</si>
  <si>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</si>
  <si>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</si>
  <si>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</si>
  <si>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</si>
  <si>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</si>
  <si>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</si>
  <si>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</si>
  <si>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</si>
  <si>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</si>
  <si>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</si>
  <si>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</si>
  <si>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</si>
  <si>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</si>
  <si>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</si>
  <si>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</si>
  <si>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</si>
  <si>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</si>
  <si>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</si>
  <si>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</si>
  <si>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</si>
  <si>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</si>
  <si>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</si>
  <si>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</si>
  <si>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</si>
  <si>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</si>
  <si>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</si>
  <si>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</si>
  <si>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</si>
  <si>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</si>
  <si>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</si>
  <si>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</si>
  <si>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</si>
  <si>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</si>
  <si>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</si>
  <si>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</si>
  <si>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</si>
  <si>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</si>
  <si>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</si>
  <si>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</si>
  <si>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</si>
  <si>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</si>
  <si>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</si>
  <si>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</si>
  <si>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</si>
  <si>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</si>
  <si>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</si>
  <si>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</si>
  <si>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</si>
  <si>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</si>
  <si>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</si>
  <si>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</si>
  <si>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</si>
  <si>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</si>
  <si>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</si>
  <si>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</si>
  <si>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</si>
  <si>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</si>
  <si>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</si>
  <si>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</si>
  <si>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</si>
  <si>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</si>
  <si>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</si>
  <si>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</si>
  <si>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</si>
  <si>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</si>
  <si>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</si>
  <si>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</si>
  <si>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</si>
  <si>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</si>
  <si>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</si>
  <si>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</si>
  <si>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</si>
  <si>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</si>
  <si>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</si>
  <si>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</si>
  <si>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</si>
  <si>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</si>
  <si>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</si>
  <si>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</si>
  <si>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</si>
  <si>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</si>
  <si>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</si>
  <si>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</si>
  <si>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</si>
  <si>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</si>
  <si>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</si>
  <si>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</si>
  <si>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</si>
  <si>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</si>
  <si>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</si>
  <si>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</si>
  <si>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</si>
  <si>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</si>
  <si>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</si>
  <si>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</si>
  <si>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</si>
  <si>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</si>
  <si>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</si>
  <si>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category</t>
  </si>
  <si>
    <t>profit</t>
  </si>
  <si>
    <t>Stae</t>
  </si>
  <si>
    <t>sales</t>
  </si>
  <si>
    <t>Sum of Quantity</t>
  </si>
  <si>
    <t>Count of Order ID</t>
  </si>
  <si>
    <t>Sum of profit margi</t>
  </si>
  <si>
    <t>Sum of profit margin</t>
  </si>
  <si>
    <t>∆</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</si>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</sst>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5" formatCode="\$\ 0.00,\ &quot;k&quot;"/>
    <numFmt numFmtId="166" formatCode="\$\ 0.00.&quot;k&quot;"/>
    <numFmt numFmtId="172" formatCode="&quot;#&quot;\ 0"/>
    <numFmt numFmtId="174" formatCode="[Green]\▲0.00%;[Red]\▼0.00%"/>
    <numFmt numFmtId="175" formatCode="\$\ 0.000\ &quot;K&quot;"/>
    <numFmt numFmtId="176" formatCode="\$\ 0.00\ &quot;K&quot;"/>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Aptos Narrow"/>
      <family val="2"/>
    </font>
  </fonts>
  <fills count="4">
    <fill>
      <patternFill patternType="none"/>
    </fill>
    <fill>
      <patternFill patternType="gray125"/>
    </fill>
    <fill>
      <patternFill patternType="solid">
        <fgColor rgb="FFFFFF00"/>
        <bgColor indexed="64"/>
      </patternFill>
    </fill>
    <fill>
      <patternFill patternType="solid">
        <fgColor theme="9"/>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2" borderId="0" xfId="0" applyFont="1" applyFill="1"/>
    <xf numFmtId="166" fontId="1" fillId="3" borderId="0" xfId="0" applyNumberFormat="1" applyFont="1" applyFill="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applyFill="1" applyBorder="1"/>
    <xf numFmtId="172" fontId="0" fillId="0" borderId="6" xfId="0" applyNumberFormat="1" applyBorder="1"/>
    <xf numFmtId="10" fontId="0" fillId="0" borderId="0" xfId="1"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6" fillId="0" borderId="0" xfId="0" applyFont="1"/>
    <xf numFmtId="174" fontId="5" fillId="0" borderId="0" xfId="0" applyNumberFormat="1" applyFont="1"/>
    <xf numFmtId="0" fontId="5" fillId="0" borderId="0" xfId="0" applyFont="1"/>
    <xf numFmtId="175" fontId="0" fillId="0" borderId="0" xfId="0" applyNumberFormat="1"/>
    <xf numFmtId="175" fontId="0" fillId="0" borderId="6" xfId="0" applyNumberFormat="1" applyBorder="1"/>
    <xf numFmtId="176" fontId="0" fillId="0" borderId="0" xfId="0" applyNumberFormat="1"/>
    <xf numFmtId="172" fontId="0" fillId="0" borderId="0" xfId="0" applyNumberFormat="1"/>
  </cellXfs>
  <cellStyles count="2">
    <cellStyle name="Normal" xfId="0" builtinId="0"/>
    <cellStyle name="Percent" xfId="1" builtinId="5"/>
  </cellStyles>
  <dxfs count="27">
    <dxf>
      <numFmt numFmtId="172" formatCode="&quot;#&quot;\ 0"/>
    </dxf>
    <dxf>
      <numFmt numFmtId="172" formatCode="&quot;#&quot;\ 0"/>
    </dxf>
    <dxf>
      <numFmt numFmtId="172" formatCode="&quot;#&quot;\ 0"/>
    </dxf>
    <dxf>
      <numFmt numFmtId="172" formatCode="&quot;#&quot;\ 0"/>
    </dxf>
    <dxf>
      <numFmt numFmtId="172" formatCode="&quot;#&quot;\ 0"/>
    </dxf>
    <dxf>
      <numFmt numFmtId="172" formatCode="&quot;#&quot;\ 0"/>
    </dxf>
    <dxf>
      <numFmt numFmtId="172" formatCode="&quot;#&quot;\ 0"/>
    </dxf>
    <dxf>
      <numFmt numFmtId="172" formatCode="&quot;#&quot;\ 0"/>
    </dxf>
    <dxf>
      <font>
        <b/>
        <i val="0"/>
      </font>
      <fill>
        <patternFill>
          <bgColor rgb="FF7030A0"/>
        </patternFill>
      </fill>
    </dxf>
    <dxf>
      <fill>
        <patternFill>
          <bgColor theme="4" tint="0.39994506668294322"/>
        </patternFill>
      </fill>
    </dxf>
    <dxf>
      <numFmt numFmtId="175" formatCode="\$\ 0.000\ &quot;K&quot;"/>
    </dxf>
    <dxf>
      <numFmt numFmtId="172" formatCode="&quot;#&quot;\ 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5" xr9:uid="{0A164516-EBF2-45FE-B8F8-5E4A7A704672}">
      <tableStyleElement type="wholeTable" dxfId="9"/>
      <tableStyleElement type="headerRow" dxfId="8"/>
    </tableStyle>
    <tableStyle name="Data-style" pivot="0" count="3" xr9:uid="{00000000-0011-0000-FFFF-FFFF00000000}">
      <tableStyleElement type="headerRow" dxfId="26"/>
      <tableStyleElement type="firstRowStripe" dxfId="25"/>
      <tableStyleElement type="secondRowStripe" dxfId="24"/>
    </tableStyle>
  </tableStyles>
  <extLst>
    <ext xmlns:x14="http://schemas.microsoft.com/office/spreadsheetml/2009/9/main" uri="{46F421CA-312F-682f-3DD2-61675219B42D}">
      <x14:dxfs count="12">
        <dxf>
          <fill>
            <patternFill>
              <bgColor theme="2" tint="-0.499984740745262"/>
            </patternFill>
          </fill>
        </dxf>
        <dxf>
          <font>
            <b/>
            <i val="0"/>
            <sz val="12"/>
          </font>
          <fill>
            <patternFill>
              <bgColor theme="2"/>
            </patternFill>
          </fill>
        </dxf>
        <dxf>
          <fill>
            <patternFill>
              <bgColor theme="2" tint="-0.499984740745262"/>
            </patternFill>
          </fill>
        </dxf>
        <dxf>
          <fill>
            <patternFill>
              <bgColor theme="2" tint="-0.499984740745262"/>
            </patternFill>
          </fill>
        </dxf>
        <dxf>
          <font>
            <b/>
            <i val="0"/>
            <sz val="10"/>
          </font>
          <fill>
            <patternFill>
              <bgColor theme="2"/>
            </patternFill>
          </fill>
        </dxf>
        <dxf>
          <fill>
            <patternFill>
              <bgColor theme="2" tint="-0.499984740745262"/>
            </patternFill>
          </fill>
        </dxf>
        <dxf>
          <fill>
            <patternFill>
              <bgColor theme="2" tint="-0.499984740745262"/>
            </patternFill>
          </fill>
        </dxf>
        <dxf>
          <font>
            <b/>
            <i val="0"/>
            <sz val="8"/>
          </font>
          <fill>
            <patternFill>
              <bgColor theme="2"/>
            </patternFill>
          </fill>
        </dxf>
        <dxf>
          <fill>
            <patternFill>
              <bgColor theme="2" tint="-0.499984740745262"/>
            </patternFill>
          </fill>
        </dxf>
        <dxf>
          <fill>
            <patternFill>
              <bgColor theme="2" tint="-0.499984740745262"/>
            </patternFill>
          </fill>
        </dxf>
        <dxf>
          <fill>
            <patternFill>
              <bgColor theme="2"/>
            </patternFill>
          </fill>
        </dxf>
        <dxf>
          <fill>
            <patternFill>
              <bgColor theme="2" tint="-0.499984740745262"/>
            </patternFill>
          </fill>
        </dxf>
      </x14:dxfs>
    </ext>
    <ext xmlns:x14="http://schemas.microsoft.com/office/spreadsheetml/2009/9/main" uri="{EB79DEF2-80B8-43e5-95BD-54CBDDF9020C}">
      <x14:slicerStyles defaultSlicerStyle="SlicerStyleLight1">
        <x14:slicerStyle name="AB">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Sum of Sales</c:v>
                </c:pt>
              </c:strCache>
            </c:strRef>
          </c:tx>
          <c:spPr>
            <a:solidFill>
              <a:schemeClr val="accent1"/>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6F2-4B38-985F-40EE40078D13}"/>
            </c:ext>
          </c:extLst>
        </c:ser>
        <c:dLbls>
          <c:showLegendKey val="0"/>
          <c:showVal val="0"/>
          <c:showCatName val="0"/>
          <c:showSerName val="0"/>
          <c:showPercent val="0"/>
          <c:showBubbleSize val="0"/>
        </c:dLbls>
        <c:gapWidth val="219"/>
        <c:overlap val="-27"/>
        <c:axId val="655253944"/>
        <c:axId val="655253584"/>
      </c:barChart>
      <c:lineChart>
        <c:grouping val="standard"/>
        <c:varyColors val="0"/>
        <c:ser>
          <c:idx val="1"/>
          <c:order val="1"/>
          <c:tx>
            <c:strRef>
              <c:f>Sheet2!$C$3</c:f>
              <c:strCache>
                <c:ptCount val="1"/>
                <c:pt idx="0">
                  <c:v>Sum of Profit</c:v>
                </c:pt>
              </c:strCache>
            </c:strRef>
          </c:tx>
          <c:spPr>
            <a:ln w="28575" cap="rnd">
              <a:solidFill>
                <a:schemeClr val="accent2"/>
              </a:solidFill>
              <a:round/>
            </a:ln>
            <a:effectLst/>
          </c:spPr>
          <c:marker>
            <c:symbol val="none"/>
          </c:marke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6F2-4B38-985F-40EE40078D13}"/>
            </c:ext>
          </c:extLst>
        </c:ser>
        <c:dLbls>
          <c:showLegendKey val="0"/>
          <c:showVal val="0"/>
          <c:showCatName val="0"/>
          <c:showSerName val="0"/>
          <c:showPercent val="0"/>
          <c:showBubbleSize val="0"/>
        </c:dLbls>
        <c:marker val="1"/>
        <c:smooth val="0"/>
        <c:axId val="655916640"/>
        <c:axId val="655915920"/>
      </c:lineChart>
      <c:catAx>
        <c:axId val="65525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253584"/>
        <c:crosses val="autoZero"/>
        <c:auto val="1"/>
        <c:lblAlgn val="ctr"/>
        <c:lblOffset val="100"/>
        <c:noMultiLvlLbl val="0"/>
      </c:catAx>
      <c:valAx>
        <c:axId val="65525358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253944"/>
        <c:crosses val="autoZero"/>
        <c:crossBetween val="between"/>
      </c:valAx>
      <c:valAx>
        <c:axId val="6559159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16640"/>
        <c:crosses val="max"/>
        <c:crossBetween val="between"/>
      </c:valAx>
      <c:catAx>
        <c:axId val="655916640"/>
        <c:scaling>
          <c:orientation val="minMax"/>
        </c:scaling>
        <c:delete val="1"/>
        <c:axPos val="b"/>
        <c:numFmt formatCode="General" sourceLinked="1"/>
        <c:majorTickMark val="out"/>
        <c:minorTickMark val="none"/>
        <c:tickLblPos val="nextTo"/>
        <c:crossAx val="6559159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Sheet4!$B$3</c:f>
              <c:strCache>
                <c:ptCount val="1"/>
                <c:pt idx="0">
                  <c:v>Total</c:v>
                </c:pt>
              </c:strCache>
            </c:strRef>
          </c:tx>
          <c:explosion val="6"/>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9D7-45B3-837D-53056993E77D}"/>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30358705161855"/>
          <c:y val="7.407407407407407E-2"/>
          <c:w val="0.70001115485564303"/>
          <c:h val="0.8416746864975212"/>
        </c:manualLayout>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37A-431E-870E-482E1DE41BA8}"/>
            </c:ext>
          </c:extLst>
        </c:ser>
        <c:dLbls>
          <c:showLegendKey val="0"/>
          <c:showVal val="0"/>
          <c:showCatName val="0"/>
          <c:showSerName val="0"/>
          <c:showPercent val="0"/>
          <c:showBubbleSize val="0"/>
        </c:dLbls>
        <c:gapWidth val="182"/>
        <c:axId val="99245800"/>
        <c:axId val="655918440"/>
      </c:barChart>
      <c:catAx>
        <c:axId val="99245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918440"/>
        <c:crosses val="autoZero"/>
        <c:auto val="1"/>
        <c:lblAlgn val="ctr"/>
        <c:lblOffset val="100"/>
        <c:noMultiLvlLbl val="0"/>
      </c:catAx>
      <c:valAx>
        <c:axId val="655918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45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30516024946423E-3"/>
          <c:y val="0.17842694663167105"/>
          <c:w val="0.87134502923976609"/>
          <c:h val="0.8215733982157339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E68-4578-A9F9-AFB935608F56}"/>
            </c:ext>
          </c:extLst>
        </c:ser>
        <c:dLbls>
          <c:showLegendKey val="0"/>
          <c:showVal val="0"/>
          <c:showCatName val="0"/>
          <c:showSerName val="0"/>
          <c:showPercent val="0"/>
          <c:showBubbleSize val="0"/>
        </c:dLbls>
        <c:smooth val="0"/>
        <c:axId val="723289168"/>
        <c:axId val="723288808"/>
      </c:lineChart>
      <c:catAx>
        <c:axId val="723289168"/>
        <c:scaling>
          <c:orientation val="minMax"/>
        </c:scaling>
        <c:delete val="1"/>
        <c:axPos val="b"/>
        <c:numFmt formatCode="General" sourceLinked="1"/>
        <c:majorTickMark val="none"/>
        <c:minorTickMark val="none"/>
        <c:tickLblPos val="nextTo"/>
        <c:crossAx val="723288808"/>
        <c:crosses val="autoZero"/>
        <c:auto val="1"/>
        <c:lblAlgn val="ctr"/>
        <c:lblOffset val="100"/>
        <c:noMultiLvlLbl val="0"/>
      </c:catAx>
      <c:valAx>
        <c:axId val="7232888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232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10798122065728"/>
          <c:y val="0.26862026862026861"/>
          <c:w val="0.87089201877934275"/>
          <c:h val="0.73137973137973133"/>
        </c:manualLayout>
      </c:layout>
      <c:lineChart>
        <c:grouping val="standard"/>
        <c:varyColors val="0"/>
        <c:ser>
          <c:idx val="0"/>
          <c:order val="0"/>
          <c:tx>
            <c:strRef>
              <c:f>kpi!$E$18</c:f>
              <c:strCache>
                <c:ptCount val="1"/>
                <c:pt idx="0">
                  <c:v>Total</c:v>
                </c:pt>
              </c:strCache>
            </c:strRef>
          </c:tx>
          <c:spPr>
            <a:ln w="28575" cap="rnd">
              <a:solidFill>
                <a:schemeClr val="accent1"/>
              </a:solidFill>
              <a:round/>
            </a:ln>
            <a:effectLst/>
          </c:spPr>
          <c:marker>
            <c:symbol val="none"/>
          </c:marker>
          <c:cat>
            <c:strRef>
              <c:f>kpi!$D$19:$D$31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kpi!$E$19:$E$31</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15-46D4-A4DC-F018ED47718E}"/>
            </c:ext>
          </c:extLst>
        </c:ser>
        <c:dLbls>
          <c:showLegendKey val="0"/>
          <c:showVal val="0"/>
          <c:showCatName val="0"/>
          <c:showSerName val="0"/>
          <c:showPercent val="0"/>
          <c:showBubbleSize val="0"/>
        </c:dLbls>
        <c:smooth val="0"/>
        <c:axId val="806378696"/>
        <c:axId val="806375096"/>
      </c:lineChart>
      <c:catAx>
        <c:axId val="806378696"/>
        <c:scaling>
          <c:orientation val="minMax"/>
        </c:scaling>
        <c:delete val="1"/>
        <c:axPos val="b"/>
        <c:numFmt formatCode="General" sourceLinked="1"/>
        <c:majorTickMark val="none"/>
        <c:minorTickMark val="none"/>
        <c:tickLblPos val="nextTo"/>
        <c:crossAx val="806375096"/>
        <c:crosses val="autoZero"/>
        <c:auto val="1"/>
        <c:lblAlgn val="ctr"/>
        <c:lblOffset val="100"/>
        <c:noMultiLvlLbl val="0"/>
      </c:catAx>
      <c:valAx>
        <c:axId val="80637509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6378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1703082569224307E-3"/>
          <c:w val="0.88095238095238093"/>
          <c:h val="0.77977977977977975"/>
        </c:manualLayout>
      </c:layout>
      <c:lineChart>
        <c:grouping val="standard"/>
        <c:varyColors val="0"/>
        <c:ser>
          <c:idx val="0"/>
          <c:order val="0"/>
          <c:tx>
            <c:strRef>
              <c:f>kpi!$L$15</c:f>
              <c:strCache>
                <c:ptCount val="1"/>
                <c:pt idx="0">
                  <c:v>Total</c:v>
                </c:pt>
              </c:strCache>
            </c:strRef>
          </c:tx>
          <c:spPr>
            <a:ln w="28575" cap="rnd">
              <a:solidFill>
                <a:schemeClr val="accent1"/>
              </a:solidFill>
              <a:round/>
            </a:ln>
            <a:effectLst/>
          </c:spPr>
          <c:marker>
            <c:symbol val="none"/>
          </c:marker>
          <c:cat>
            <c:strRef>
              <c:f>kpi!$K$16:$K$28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kpi!$L$16:$L$28</c:f>
              <c:numCache>
                <c:formatCode>General</c:formatCode>
                <c:ptCount val="12"/>
                <c:pt idx="0">
                  <c:v>1196</c:v>
                </c:pt>
                <c:pt idx="1">
                  <c:v>858</c:v>
                </c:pt>
                <c:pt idx="2">
                  <c:v>2005</c:v>
                </c:pt>
                <c:pt idx="3">
                  <c:v>1917</c:v>
                </c:pt>
                <c:pt idx="4">
                  <c:v>2352</c:v>
                </c:pt>
                <c:pt idx="5">
                  <c:v>2150</c:v>
                </c:pt>
                <c:pt idx="6">
                  <c:v>2242</c:v>
                </c:pt>
                <c:pt idx="7">
                  <c:v>2338</c:v>
                </c:pt>
                <c:pt idx="8">
                  <c:v>4227</c:v>
                </c:pt>
                <c:pt idx="9">
                  <c:v>2435</c:v>
                </c:pt>
                <c:pt idx="10">
                  <c:v>4773</c:v>
                </c:pt>
                <c:pt idx="11">
                  <c:v>4636</c:v>
                </c:pt>
              </c:numCache>
            </c:numRef>
          </c:val>
          <c:smooth val="0"/>
          <c:extLst>
            <c:ext xmlns:c16="http://schemas.microsoft.com/office/drawing/2014/chart" uri="{C3380CC4-5D6E-409C-BE32-E72D297353CC}">
              <c16:uniqueId val="{00000000-699B-4478-8416-9BFD009BFCB3}"/>
            </c:ext>
          </c:extLst>
        </c:ser>
        <c:dLbls>
          <c:showLegendKey val="0"/>
          <c:showVal val="0"/>
          <c:showCatName val="0"/>
          <c:showSerName val="0"/>
          <c:showPercent val="0"/>
          <c:showBubbleSize val="0"/>
        </c:dLbls>
        <c:smooth val="0"/>
        <c:axId val="815166368"/>
        <c:axId val="815164928"/>
      </c:lineChart>
      <c:catAx>
        <c:axId val="815166368"/>
        <c:scaling>
          <c:orientation val="minMax"/>
        </c:scaling>
        <c:delete val="1"/>
        <c:axPos val="b"/>
        <c:numFmt formatCode="General" sourceLinked="1"/>
        <c:majorTickMark val="none"/>
        <c:minorTickMark val="none"/>
        <c:tickLblPos val="nextTo"/>
        <c:crossAx val="815164928"/>
        <c:crosses val="autoZero"/>
        <c:auto val="1"/>
        <c:lblAlgn val="ctr"/>
        <c:lblOffset val="100"/>
        <c:noMultiLvlLbl val="0"/>
      </c:catAx>
      <c:valAx>
        <c:axId val="8151649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1516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42145593869731801"/>
          <c:w val="0.75391498881431762"/>
          <c:h val="0.57854406130268199"/>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306</c:v>
                </c:pt>
                <c:pt idx="1">
                  <c:v>241</c:v>
                </c:pt>
                <c:pt idx="2">
                  <c:v>554</c:v>
                </c:pt>
                <c:pt idx="3">
                  <c:v>512</c:v>
                </c:pt>
                <c:pt idx="4">
                  <c:v>627</c:v>
                </c:pt>
                <c:pt idx="5">
                  <c:v>577</c:v>
                </c:pt>
                <c:pt idx="6">
                  <c:v>596</c:v>
                </c:pt>
                <c:pt idx="7">
                  <c:v>587</c:v>
                </c:pt>
                <c:pt idx="8">
                  <c:v>1144</c:v>
                </c:pt>
                <c:pt idx="9">
                  <c:v>655</c:v>
                </c:pt>
                <c:pt idx="10">
                  <c:v>1200</c:v>
                </c:pt>
                <c:pt idx="11">
                  <c:v>1212</c:v>
                </c:pt>
              </c:numCache>
            </c:numRef>
          </c:val>
          <c:smooth val="0"/>
          <c:extLst>
            <c:ext xmlns:c16="http://schemas.microsoft.com/office/drawing/2014/chart" uri="{C3380CC4-5D6E-409C-BE32-E72D297353CC}">
              <c16:uniqueId val="{00000000-5A46-4D3E-A112-E9F9C78950A5}"/>
            </c:ext>
          </c:extLst>
        </c:ser>
        <c:dLbls>
          <c:showLegendKey val="0"/>
          <c:showVal val="0"/>
          <c:showCatName val="0"/>
          <c:showSerName val="0"/>
          <c:showPercent val="0"/>
          <c:showBubbleSize val="0"/>
        </c:dLbls>
        <c:smooth val="0"/>
        <c:axId val="716403752"/>
        <c:axId val="663876800"/>
      </c:lineChart>
      <c:catAx>
        <c:axId val="716403752"/>
        <c:scaling>
          <c:orientation val="minMax"/>
        </c:scaling>
        <c:delete val="1"/>
        <c:axPos val="b"/>
        <c:numFmt formatCode="General" sourceLinked="1"/>
        <c:majorTickMark val="none"/>
        <c:minorTickMark val="none"/>
        <c:tickLblPos val="nextTo"/>
        <c:crossAx val="663876800"/>
        <c:crosses val="autoZero"/>
        <c:auto val="1"/>
        <c:lblAlgn val="ctr"/>
        <c:lblOffset val="100"/>
        <c:noMultiLvlLbl val="0"/>
      </c:catAx>
      <c:valAx>
        <c:axId val="663876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6403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5.9139090040039033E-2</c:v>
                </c:pt>
                <c:pt idx="1">
                  <c:v>0.18860025208386422</c:v>
                </c:pt>
                <c:pt idx="2">
                  <c:v>0.17076452226054772</c:v>
                </c:pt>
                <c:pt idx="3">
                  <c:v>0.11831727295710984</c:v>
                </c:pt>
                <c:pt idx="4">
                  <c:v>0.13699689286940114</c:v>
                </c:pt>
                <c:pt idx="5">
                  <c:v>0.1352879633474901</c:v>
                </c:pt>
                <c:pt idx="6">
                  <c:v>8.5420150852690932E-2</c:v>
                </c:pt>
                <c:pt idx="7">
                  <c:v>0.13962810941577308</c:v>
                </c:pt>
                <c:pt idx="8">
                  <c:v>0.11809518906471847</c:v>
                </c:pt>
                <c:pt idx="9">
                  <c:v>0.14727033869560427</c:v>
                </c:pt>
                <c:pt idx="10">
                  <c:v>8.8058213855172693E-2</c:v>
                </c:pt>
                <c:pt idx="11">
                  <c:v>0.11945130716562413</c:v>
                </c:pt>
              </c:numCache>
            </c:numRef>
          </c:val>
          <c:smooth val="0"/>
          <c:extLst>
            <c:ext xmlns:c16="http://schemas.microsoft.com/office/drawing/2014/chart" uri="{C3380CC4-5D6E-409C-BE32-E72D297353CC}">
              <c16:uniqueId val="{00000000-03A5-454C-8BCF-9257CB1FA2D1}"/>
            </c:ext>
          </c:extLst>
        </c:ser>
        <c:dLbls>
          <c:showLegendKey val="0"/>
          <c:showVal val="0"/>
          <c:showCatName val="0"/>
          <c:showSerName val="0"/>
          <c:showPercent val="0"/>
          <c:showBubbleSize val="0"/>
        </c:dLbls>
        <c:smooth val="0"/>
        <c:axId val="603260048"/>
        <c:axId val="603257168"/>
      </c:lineChart>
      <c:catAx>
        <c:axId val="603260048"/>
        <c:scaling>
          <c:orientation val="minMax"/>
        </c:scaling>
        <c:delete val="1"/>
        <c:axPos val="b"/>
        <c:numFmt formatCode="General" sourceLinked="1"/>
        <c:majorTickMark val="none"/>
        <c:minorTickMark val="none"/>
        <c:tickLblPos val="nextTo"/>
        <c:crossAx val="603257168"/>
        <c:crosses val="autoZero"/>
        <c:auto val="1"/>
        <c:lblAlgn val="ctr"/>
        <c:lblOffset val="100"/>
        <c:noMultiLvlLbl val="0"/>
      </c:catAx>
      <c:valAx>
        <c:axId val="6032571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032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kpi!$B$33</c:f>
              <c:strCache>
                <c:ptCount val="1"/>
                <c:pt idx="0">
                  <c:v>Total</c:v>
                </c:pt>
              </c:strCache>
            </c:strRef>
          </c:tx>
          <c:spPr>
            <a:ln w="28575" cap="rnd">
              <a:solidFill>
                <a:schemeClr val="accent1"/>
              </a:solidFill>
              <a:round/>
            </a:ln>
            <a:effectLst/>
          </c:spPr>
          <c:marker>
            <c:symbol val="none"/>
          </c:marker>
          <c:cat>
            <c:strRef>
              <c:f>kpi!$A$34:$A$46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kpi!$B$34:$B$46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ABD-4FFE-AA90-28D1FDB40673}"/>
            </c:ext>
          </c:extLst>
        </c:ser>
        <c:dLbls>
          <c:showLegendKey val="0"/>
          <c:showVal val="0"/>
          <c:showCatName val="0"/>
          <c:showSerName val="0"/>
          <c:showPercent val="0"/>
          <c:showBubbleSize val="0"/>
        </c:dLbls>
        <c:smooth val="0"/>
        <c:axId val="662861728"/>
        <c:axId val="662860648"/>
      </c:lineChart>
      <c:catAx>
        <c:axId val="662861728"/>
        <c:scaling>
          <c:orientation val="minMax"/>
        </c:scaling>
        <c:delete val="1"/>
        <c:axPos val="b"/>
        <c:numFmt formatCode="General" sourceLinked="1"/>
        <c:majorTickMark val="none"/>
        <c:minorTickMark val="none"/>
        <c:tickLblPos val="nextTo"/>
        <c:crossAx val="662860648"/>
        <c:crosses val="autoZero"/>
        <c:auto val="1"/>
        <c:lblAlgn val="ctr"/>
        <c:lblOffset val="100"/>
        <c:noMultiLvlLbl val="0"/>
      </c:catAx>
      <c:valAx>
        <c:axId val="6628606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6286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10296404032299"/>
          <c:y val="2.9615048118985129E-2"/>
          <c:w val="0.87134502923976609"/>
          <c:h val="0.8215733982157339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25F-49FE-8CFC-AE99FD5740E4}"/>
            </c:ext>
          </c:extLst>
        </c:ser>
        <c:dLbls>
          <c:showLegendKey val="0"/>
          <c:showVal val="0"/>
          <c:showCatName val="0"/>
          <c:showSerName val="0"/>
          <c:showPercent val="0"/>
          <c:showBubbleSize val="0"/>
        </c:dLbls>
        <c:smooth val="0"/>
        <c:axId val="723289168"/>
        <c:axId val="723288808"/>
      </c:lineChart>
      <c:catAx>
        <c:axId val="723289168"/>
        <c:scaling>
          <c:orientation val="minMax"/>
        </c:scaling>
        <c:delete val="1"/>
        <c:axPos val="b"/>
        <c:numFmt formatCode="General" sourceLinked="1"/>
        <c:majorTickMark val="none"/>
        <c:minorTickMark val="none"/>
        <c:tickLblPos val="nextTo"/>
        <c:crossAx val="723288808"/>
        <c:crosses val="autoZero"/>
        <c:auto val="1"/>
        <c:lblAlgn val="ctr"/>
        <c:lblOffset val="100"/>
        <c:noMultiLvlLbl val="0"/>
      </c:catAx>
      <c:valAx>
        <c:axId val="72328880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232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kpi!$B$33</c:f>
              <c:strCache>
                <c:ptCount val="1"/>
                <c:pt idx="0">
                  <c:v>Total</c:v>
                </c:pt>
              </c:strCache>
            </c:strRef>
          </c:tx>
          <c:spPr>
            <a:ln w="28575" cap="rnd">
              <a:solidFill>
                <a:schemeClr val="accent1"/>
              </a:solidFill>
              <a:round/>
            </a:ln>
            <a:effectLst/>
          </c:spPr>
          <c:marker>
            <c:symbol val="none"/>
          </c:marker>
          <c:cat>
            <c:strRef>
              <c:f>kpi!$A$34:$A$46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kpi!$B$34:$B$46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C3F-4E44-9B58-DE85E97D1CBE}"/>
            </c:ext>
          </c:extLst>
        </c:ser>
        <c:dLbls>
          <c:showLegendKey val="0"/>
          <c:showVal val="0"/>
          <c:showCatName val="0"/>
          <c:showSerName val="0"/>
          <c:showPercent val="0"/>
          <c:showBubbleSize val="0"/>
        </c:dLbls>
        <c:smooth val="0"/>
        <c:axId val="662861728"/>
        <c:axId val="662860648"/>
      </c:lineChart>
      <c:catAx>
        <c:axId val="662861728"/>
        <c:scaling>
          <c:orientation val="minMax"/>
        </c:scaling>
        <c:delete val="1"/>
        <c:axPos val="b"/>
        <c:numFmt formatCode="General" sourceLinked="1"/>
        <c:majorTickMark val="none"/>
        <c:minorTickMark val="none"/>
        <c:tickLblPos val="nextTo"/>
        <c:crossAx val="662860648"/>
        <c:crosses val="autoZero"/>
        <c:auto val="1"/>
        <c:lblAlgn val="ctr"/>
        <c:lblOffset val="100"/>
        <c:noMultiLvlLbl val="0"/>
      </c:catAx>
      <c:valAx>
        <c:axId val="6628606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6286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alpha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3551420896827"/>
          <c:y val="1.17096018735363E-3"/>
          <c:w val="0.88095238095238093"/>
          <c:h val="0.77977977977977975"/>
        </c:manualLayout>
      </c:layout>
      <c:lineChart>
        <c:grouping val="standard"/>
        <c:varyColors val="0"/>
        <c:ser>
          <c:idx val="0"/>
          <c:order val="0"/>
          <c:tx>
            <c:strRef>
              <c:f>kpi!$L$15</c:f>
              <c:strCache>
                <c:ptCount val="1"/>
                <c:pt idx="0">
                  <c:v>Total</c:v>
                </c:pt>
              </c:strCache>
            </c:strRef>
          </c:tx>
          <c:spPr>
            <a:ln w="28575" cap="rnd">
              <a:solidFill>
                <a:schemeClr val="accent1"/>
              </a:solidFill>
              <a:round/>
            </a:ln>
            <a:effectLst/>
          </c:spPr>
          <c:marker>
            <c:symbol val="none"/>
          </c:marker>
          <c:cat>
            <c:strRef>
              <c:f>kpi!$K$16:$K$28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kpi!$L$16:$L$28</c:f>
              <c:numCache>
                <c:formatCode>General</c:formatCode>
                <c:ptCount val="12"/>
                <c:pt idx="0">
                  <c:v>1196</c:v>
                </c:pt>
                <c:pt idx="1">
                  <c:v>858</c:v>
                </c:pt>
                <c:pt idx="2">
                  <c:v>2005</c:v>
                </c:pt>
                <c:pt idx="3">
                  <c:v>1917</c:v>
                </c:pt>
                <c:pt idx="4">
                  <c:v>2352</c:v>
                </c:pt>
                <c:pt idx="5">
                  <c:v>2150</c:v>
                </c:pt>
                <c:pt idx="6">
                  <c:v>2242</c:v>
                </c:pt>
                <c:pt idx="7">
                  <c:v>2338</c:v>
                </c:pt>
                <c:pt idx="8">
                  <c:v>4227</c:v>
                </c:pt>
                <c:pt idx="9">
                  <c:v>2435</c:v>
                </c:pt>
                <c:pt idx="10">
                  <c:v>4773</c:v>
                </c:pt>
                <c:pt idx="11">
                  <c:v>4636</c:v>
                </c:pt>
              </c:numCache>
            </c:numRef>
          </c:val>
          <c:smooth val="0"/>
          <c:extLst>
            <c:ext xmlns:c16="http://schemas.microsoft.com/office/drawing/2014/chart" uri="{C3380CC4-5D6E-409C-BE32-E72D297353CC}">
              <c16:uniqueId val="{00000000-D4B8-4D21-A755-28B31BBC60B0}"/>
            </c:ext>
          </c:extLst>
        </c:ser>
        <c:dLbls>
          <c:showLegendKey val="0"/>
          <c:showVal val="0"/>
          <c:showCatName val="0"/>
          <c:showSerName val="0"/>
          <c:showPercent val="0"/>
          <c:showBubbleSize val="0"/>
        </c:dLbls>
        <c:smooth val="0"/>
        <c:axId val="815166368"/>
        <c:axId val="815164928"/>
      </c:lineChart>
      <c:catAx>
        <c:axId val="815166368"/>
        <c:scaling>
          <c:orientation val="minMax"/>
        </c:scaling>
        <c:delete val="1"/>
        <c:axPos val="b"/>
        <c:numFmt formatCode="General" sourceLinked="1"/>
        <c:majorTickMark val="none"/>
        <c:minorTickMark val="none"/>
        <c:tickLblPos val="nextTo"/>
        <c:crossAx val="815164928"/>
        <c:crosses val="autoZero"/>
        <c:auto val="1"/>
        <c:lblAlgn val="ctr"/>
        <c:lblOffset val="100"/>
        <c:noMultiLvlLbl val="0"/>
      </c:catAx>
      <c:valAx>
        <c:axId val="8151649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1516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4214553186017484"/>
          <c:w val="0.75391498881431762"/>
          <c:h val="0.57854406130268199"/>
        </c:manualLayout>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306</c:v>
                </c:pt>
                <c:pt idx="1">
                  <c:v>241</c:v>
                </c:pt>
                <c:pt idx="2">
                  <c:v>554</c:v>
                </c:pt>
                <c:pt idx="3">
                  <c:v>512</c:v>
                </c:pt>
                <c:pt idx="4">
                  <c:v>627</c:v>
                </c:pt>
                <c:pt idx="5">
                  <c:v>577</c:v>
                </c:pt>
                <c:pt idx="6">
                  <c:v>596</c:v>
                </c:pt>
                <c:pt idx="7">
                  <c:v>587</c:v>
                </c:pt>
                <c:pt idx="8">
                  <c:v>1144</c:v>
                </c:pt>
                <c:pt idx="9">
                  <c:v>655</c:v>
                </c:pt>
                <c:pt idx="10">
                  <c:v>1200</c:v>
                </c:pt>
                <c:pt idx="11">
                  <c:v>1212</c:v>
                </c:pt>
              </c:numCache>
            </c:numRef>
          </c:val>
          <c:smooth val="0"/>
          <c:extLst>
            <c:ext xmlns:c16="http://schemas.microsoft.com/office/drawing/2014/chart" uri="{C3380CC4-5D6E-409C-BE32-E72D297353CC}">
              <c16:uniqueId val="{00000000-69A9-4872-974D-980A8FCBB41D}"/>
            </c:ext>
          </c:extLst>
        </c:ser>
        <c:dLbls>
          <c:showLegendKey val="0"/>
          <c:showVal val="0"/>
          <c:showCatName val="0"/>
          <c:showSerName val="0"/>
          <c:showPercent val="0"/>
          <c:showBubbleSize val="0"/>
        </c:dLbls>
        <c:smooth val="0"/>
        <c:axId val="716403752"/>
        <c:axId val="663876800"/>
      </c:lineChart>
      <c:catAx>
        <c:axId val="716403752"/>
        <c:scaling>
          <c:orientation val="minMax"/>
        </c:scaling>
        <c:delete val="1"/>
        <c:axPos val="b"/>
        <c:numFmt formatCode="General" sourceLinked="1"/>
        <c:majorTickMark val="none"/>
        <c:minorTickMark val="none"/>
        <c:tickLblPos val="nextTo"/>
        <c:crossAx val="663876800"/>
        <c:crosses val="autoZero"/>
        <c:auto val="1"/>
        <c:lblAlgn val="ctr"/>
        <c:lblOffset val="100"/>
        <c:noMultiLvlLbl val="0"/>
      </c:catAx>
      <c:valAx>
        <c:axId val="66387680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16403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5.9139090040039033E-2</c:v>
                </c:pt>
                <c:pt idx="1">
                  <c:v>0.18860025208386422</c:v>
                </c:pt>
                <c:pt idx="2">
                  <c:v>0.17076452226054772</c:v>
                </c:pt>
                <c:pt idx="3">
                  <c:v>0.11831727295710984</c:v>
                </c:pt>
                <c:pt idx="4">
                  <c:v>0.13699689286940114</c:v>
                </c:pt>
                <c:pt idx="5">
                  <c:v>0.1352879633474901</c:v>
                </c:pt>
                <c:pt idx="6">
                  <c:v>8.5420150852690932E-2</c:v>
                </c:pt>
                <c:pt idx="7">
                  <c:v>0.13962810941577308</c:v>
                </c:pt>
                <c:pt idx="8">
                  <c:v>0.11809518906471847</c:v>
                </c:pt>
                <c:pt idx="9">
                  <c:v>0.14727033869560427</c:v>
                </c:pt>
                <c:pt idx="10">
                  <c:v>8.8058213855172693E-2</c:v>
                </c:pt>
                <c:pt idx="11">
                  <c:v>0.11945130716562413</c:v>
                </c:pt>
              </c:numCache>
            </c:numRef>
          </c:val>
          <c:smooth val="0"/>
          <c:extLst>
            <c:ext xmlns:c16="http://schemas.microsoft.com/office/drawing/2014/chart" uri="{C3380CC4-5D6E-409C-BE32-E72D297353CC}">
              <c16:uniqueId val="{00000000-3B74-493B-842D-219E10828221}"/>
            </c:ext>
          </c:extLst>
        </c:ser>
        <c:dLbls>
          <c:showLegendKey val="0"/>
          <c:showVal val="0"/>
          <c:showCatName val="0"/>
          <c:showSerName val="0"/>
          <c:showPercent val="0"/>
          <c:showBubbleSize val="0"/>
        </c:dLbls>
        <c:smooth val="0"/>
        <c:axId val="603260048"/>
        <c:axId val="603257168"/>
      </c:lineChart>
      <c:catAx>
        <c:axId val="603260048"/>
        <c:scaling>
          <c:orientation val="minMax"/>
        </c:scaling>
        <c:delete val="1"/>
        <c:axPos val="b"/>
        <c:numFmt formatCode="General" sourceLinked="1"/>
        <c:majorTickMark val="none"/>
        <c:minorTickMark val="none"/>
        <c:tickLblPos val="nextTo"/>
        <c:crossAx val="603257168"/>
        <c:crosses val="autoZero"/>
        <c:auto val="1"/>
        <c:lblAlgn val="ctr"/>
        <c:lblOffset val="100"/>
        <c:noMultiLvlLbl val="0"/>
      </c:catAx>
      <c:valAx>
        <c:axId val="6032571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0326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Analysis.xlsx]Sheet2!PivotTable1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pivotFmt>
    </c:pivotFmts>
    <c:plotArea>
      <c:layout/>
      <c:barChart>
        <c:barDir val="col"/>
        <c:grouping val="clustered"/>
        <c:varyColors val="0"/>
        <c:ser>
          <c:idx val="0"/>
          <c:order val="0"/>
          <c:tx>
            <c:strRef>
              <c:f>Sheet2!$B$3</c:f>
              <c:strCache>
                <c:ptCount val="1"/>
                <c:pt idx="0">
                  <c:v>Sum of Sales</c:v>
                </c:pt>
              </c:strCache>
            </c:strRef>
          </c:tx>
          <c:spPr>
            <a:solidFill>
              <a:schemeClr val="bg1"/>
            </a:solidFill>
            <a:ln>
              <a:noFill/>
            </a:ln>
            <a:effectLst/>
          </c:spPr>
          <c:invertIfNegative val="0"/>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8B2-4518-9A35-F6DDB5739731}"/>
            </c:ext>
          </c:extLst>
        </c:ser>
        <c:dLbls>
          <c:showLegendKey val="0"/>
          <c:showVal val="0"/>
          <c:showCatName val="0"/>
          <c:showSerName val="0"/>
          <c:showPercent val="0"/>
          <c:showBubbleSize val="0"/>
        </c:dLbls>
        <c:gapWidth val="219"/>
        <c:overlap val="-27"/>
        <c:axId val="655253944"/>
        <c:axId val="655253584"/>
      </c:barChart>
      <c:lineChart>
        <c:grouping val="standard"/>
        <c:varyColors val="0"/>
        <c:ser>
          <c:idx val="1"/>
          <c:order val="1"/>
          <c:tx>
            <c:strRef>
              <c:f>Sheet2!$C$3</c:f>
              <c:strCache>
                <c:ptCount val="1"/>
                <c:pt idx="0">
                  <c:v>Sum of Profit</c:v>
                </c:pt>
              </c:strCache>
            </c:strRef>
          </c:tx>
          <c:spPr>
            <a:ln w="28575" cap="rnd">
              <a:solidFill>
                <a:schemeClr val="accent2"/>
              </a:solidFill>
              <a:round/>
            </a:ln>
            <a:effectLst/>
          </c:spPr>
          <c:marker>
            <c:symbol val="none"/>
          </c:marker>
          <c:cat>
            <c:strRef>
              <c:f>Sheet2!$A$4:$A$16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E8B2-4518-9A35-F6DDB5739731}"/>
            </c:ext>
          </c:extLst>
        </c:ser>
        <c:dLbls>
          <c:showLegendKey val="0"/>
          <c:showVal val="0"/>
          <c:showCatName val="0"/>
          <c:showSerName val="0"/>
          <c:showPercent val="0"/>
          <c:showBubbleSize val="0"/>
        </c:dLbls>
        <c:marker val="1"/>
        <c:smooth val="0"/>
        <c:axId val="655916640"/>
        <c:axId val="655915920"/>
      </c:lineChart>
      <c:catAx>
        <c:axId val="655253944"/>
        <c:scaling>
          <c:orientation val="minMax"/>
        </c:scaling>
        <c:delete val="0"/>
        <c:axPos val="b"/>
        <c:numFmt formatCode="General" sourceLinked="1"/>
        <c:majorTickMark val="none"/>
        <c:minorTickMark val="none"/>
        <c:tickLblPos val="nextTo"/>
        <c:spPr>
          <a:solidFill>
            <a:schemeClr val="tx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655253584"/>
        <c:crosses val="autoZero"/>
        <c:auto val="1"/>
        <c:lblAlgn val="ctr"/>
        <c:lblOffset val="100"/>
        <c:noMultiLvlLbl val="0"/>
      </c:catAx>
      <c:valAx>
        <c:axId val="655253584"/>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5253944"/>
        <c:crosses val="autoZero"/>
        <c:crossBetween val="between"/>
      </c:valAx>
      <c:valAx>
        <c:axId val="655915920"/>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5916640"/>
        <c:crosses val="max"/>
        <c:crossBetween val="between"/>
      </c:valAx>
      <c:catAx>
        <c:axId val="655916640"/>
        <c:scaling>
          <c:orientation val="minMax"/>
        </c:scaling>
        <c:delete val="1"/>
        <c:axPos val="b"/>
        <c:numFmt formatCode="General" sourceLinked="1"/>
        <c:majorTickMark val="out"/>
        <c:minorTickMark val="none"/>
        <c:tickLblPos val="nextTo"/>
        <c:crossAx val="6559159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79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5">
              <a:lumMod val="60000"/>
              <a:lumOff val="40000"/>
            </a:schemeClr>
          </a:solidFill>
          <a:ln w="19050">
            <a:solidFill>
              <a:schemeClr val="lt1"/>
            </a:solidFill>
          </a:ln>
          <a:effectLst/>
        </c:spPr>
      </c:pivotFmt>
    </c:pivotFmts>
    <c:plotArea>
      <c:layout>
        <c:manualLayout>
          <c:layoutTarget val="inner"/>
          <c:xMode val="edge"/>
          <c:yMode val="edge"/>
          <c:x val="8.8355797608543521E-2"/>
          <c:y val="0.26866943305166757"/>
          <c:w val="0.42337116256427421"/>
          <c:h val="0.72868654665499222"/>
        </c:manualLayout>
      </c:layout>
      <c:doughnutChart>
        <c:varyColors val="1"/>
        <c:ser>
          <c:idx val="0"/>
          <c:order val="0"/>
          <c:tx>
            <c:strRef>
              <c:f>Sheet4!$B$3</c:f>
              <c:strCache>
                <c:ptCount val="1"/>
                <c:pt idx="0">
                  <c:v>Total</c:v>
                </c:pt>
              </c:strCache>
            </c:strRef>
          </c:tx>
          <c:spPr>
            <a:solidFill>
              <a:schemeClr val="accent2"/>
            </a:solidFill>
          </c:spPr>
          <c:explosion val="6"/>
          <c:dPt>
            <c:idx val="0"/>
            <c:bubble3D val="0"/>
            <c:spPr>
              <a:solidFill>
                <a:schemeClr val="accent2"/>
              </a:solidFill>
              <a:ln w="19050">
                <a:solidFill>
                  <a:schemeClr val="lt1"/>
                </a:solidFill>
              </a:ln>
              <a:effectLst/>
            </c:spPr>
            <c:extLst>
              <c:ext xmlns:c16="http://schemas.microsoft.com/office/drawing/2014/chart" uri="{C3380CC4-5D6E-409C-BE32-E72D297353CC}">
                <c16:uniqueId val="{00000001-D203-4866-A741-A1D1FFD7DB1B}"/>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D203-4866-A741-A1D1FFD7DB1B}"/>
              </c:ext>
            </c:extLst>
          </c:dPt>
          <c:dPt>
            <c:idx val="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5-D203-4866-A741-A1D1FFD7DB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203-4866-A741-A1D1FFD7DB1B}"/>
            </c:ext>
          </c:extLst>
        </c:ser>
        <c:dLbls>
          <c:showLegendKey val="0"/>
          <c:showVal val="0"/>
          <c:showCatName val="0"/>
          <c:showSerName val="0"/>
          <c:showPercent val="0"/>
          <c:showBubbleSize val="0"/>
          <c:showLeaderLines val="1"/>
        </c:dLbls>
        <c:firstSliceAng val="0"/>
        <c:holeSize val="6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07360982877062"/>
          <c:y val="2.427703086756296E-2"/>
          <c:w val="0.70001115485564303"/>
          <c:h val="0.8416746864975212"/>
        </c:manualLayout>
      </c:layout>
      <c:barChart>
        <c:barDir val="bar"/>
        <c:grouping val="clustered"/>
        <c:varyColors val="0"/>
        <c:ser>
          <c:idx val="0"/>
          <c:order val="0"/>
          <c:tx>
            <c:strRef>
              <c:f>'Top 5'!$B$3</c:f>
              <c:strCache>
                <c:ptCount val="1"/>
                <c:pt idx="0">
                  <c:v>Total</c:v>
                </c:pt>
              </c:strCache>
            </c:strRef>
          </c:tx>
          <c:spPr>
            <a:solidFill>
              <a:schemeClr val="bg1">
                <a:lumMod val="50000"/>
              </a:schemeClr>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98E-4667-B657-D01A42D2066D}"/>
            </c:ext>
          </c:extLst>
        </c:ser>
        <c:dLbls>
          <c:showLegendKey val="0"/>
          <c:showVal val="0"/>
          <c:showCatName val="0"/>
          <c:showSerName val="0"/>
          <c:showPercent val="0"/>
          <c:showBubbleSize val="0"/>
        </c:dLbls>
        <c:gapWidth val="182"/>
        <c:axId val="99245800"/>
        <c:axId val="655918440"/>
      </c:barChart>
      <c:catAx>
        <c:axId val="99245800"/>
        <c:scaling>
          <c:orientation val="minMax"/>
        </c:scaling>
        <c:delete val="0"/>
        <c:axPos val="l"/>
        <c:numFmt formatCode="General" sourceLinked="1"/>
        <c:majorTickMark val="none"/>
        <c:minorTickMark val="none"/>
        <c:tickLblPos val="nextTo"/>
        <c:spPr>
          <a:solidFill>
            <a:sysClr val="window" lastClr="FFFFFF"/>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55918440"/>
        <c:crosses val="autoZero"/>
        <c:auto val="1"/>
        <c:lblAlgn val="ctr"/>
        <c:lblOffset val="100"/>
        <c:noMultiLvlLbl val="0"/>
      </c:catAx>
      <c:valAx>
        <c:axId val="655918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99245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4F94C68-2DDE-4835-99E0-1E115B6882A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numFmt formatCode="$ 0., &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85D99DD7-2F18-41FC-85F6-1D41E2153D25}">
          <cx:tx>
            <cx:txData>
              <cx:f>_xlchart.v5.11</cx:f>
              <cx:v>sales</cx:v>
            </cx:txData>
          </cx:tx>
          <cx:dataId val="0"/>
          <cx:layoutPr>
            <cx:geography cultureLanguage="en-US" cultureRegion="IN" attribution="Powered by Bing">
              <cx:geoCache provider="{E9337A44-BEBE-4D9F-B70C-5C5E7DAFC167}">
                <cx:binary>1H1pUxvJtu1fcfjzKzrnqjxx+0Z0SQgwBttgu9v+UiGGrrmy5unXv1VI2FAtAyeaFy/EOdGEJaVq
Z67c09o7k/+57v9zndyuyzd9mmTVf677398GdZ3/57ffquvgNl1XB2l4XZrK/F0fXJv0N/P33+H1
7W835boLM/83Rqj47TpYl/Vt//Z//wff5t+a9+Z6XYcm+9TclsPFbdUkdfXEezvferO+ScNsGVZ1
GV7X9Pe3X2/L1GT12ze3WR3Ww+chv/397aMPvX3z2/yr/vHYNwkkq5sbjBXigNiS4X/87ZvEZP72
dctmB0oxpZXD9d2PvH/o+TrFwBdIcifH+uamvK0qzOTu94OBj8TG65/fvrk2TVZPq+Vj4X5/+yUL
69ubN5f1ur6t3r4JK7PYfGBhJtm/XN5N9rfH6/2//zN7AdOfvfIAkvlaPffWPxD5I1lfrdP1/eL8
e0Q4O7CVEkwRTe5+ZsA46sARhHNG2AYYff/sDTAvEGg3MD8GzoD54/1eAnNpmjp4s1zHpn5FdKAv
gisqpG1vVt9+rDaUkAPGidBUice4vFSe3eA8Hj1D6HK5lwj9UYajyV4RHC4OmOaMOVTsBodSGDUh
tZLqTrXoY4heINBudH4MnAHzx/e9BObPwcDt+PeL8+9tmmAHAATuhMoNMM5ca+wDKakQkpDNB+6f
vbFpLxBoNzA/Bs6A+fPbXgLzRxmvs2oNX/ha/h8q42jtEP4LZDSDvdNUSulsvNEsDHiJRLuh+Tly
hs0fF3uJzX2U9sb8/WZhkia9Cl/TtDkHmgjboRxu5VGcZh8QqphWHDhOPzO389+KtRus3d8yA265
2EvgzhBQr1/TDQlAwrmk2hY7IzhK9AG8EGVqAnOjyRs79wJRduPzY+AMkrPPewnJYp2Ef5sye1UN
sg+YFEppuo2r4fwfKhKlQIXazKaCbjTpMTYvk2k3PA/HzhBa/LGXCH2Ik3VgXjXvkQfS4UIoxAB3
PzN8NEIE4nBC7iPvWd7zEol2o/Nz5AybD6d7iQ28jynXN+Z+//77+I3D+2hHSiLYTmwoAXjwTlwh
WX1o0F4iym5Qfo6cgbL4sJegfKnXwf3avAIg+oAzbtuKbbWFzY0ZMh3bYYwpdf/UjYt5To7daGxG
zZD4sp/O5SysKtOU4f26vAIazgFXNiJkgfR/+pmhMQXRtg3lkNsYbYbJSyTajcvPkTNszvZTSxYm
y26v6/C6qV8PHkEPpC2pREy2gWfmWUB12twBa8Bmyc0LpdkNzaPBM3QW+6k5y9tk3a3L29eDhusD
QhyYMb4lBuDUHwZltjwQylGC063mzBB6iUS74fk5cobN8nAv/csKPj+8Wb8eNMw5kBqkDOMzTBxY
M8fmgk3B2PQz8/kvkGQ3JD8GzhBZ7ScBfXRrSv9VMxiUZATsFMjlzcLP7JjDD4QQHFnnlquZAfMC
gXYD82PgDJijP/ZSVb6GwOW1c0soiiaO3p3x286B0rbtiPv4eWbGXiLRbmh+jpxh83U/sTm5QVr5
ekYM5RrwYsRm9zn9nHim4kBJzW1kNvdP3cTJzwqyG4/tsBkYJ8u9VJSTJAkzE1b3K/PvI2VBDiiw
EEglNxzLDA9HH1DhTIHyz3jgYT75Eol+AcyPucyx2U/vcpLdhK/KWiIUAzWmbb1FRs/dvjpAiOwQ
pbdRtLjfFluFeV6gXyBzP3AOzPl+Ko3pXjEKQ+WM2ODEbLHbs2gOVowQRcn2/VlqefKMNL+A5G7U
HI/99Ch/rqsAxczaZPf79RXMmH0gKOXSdn7RBcAI6pkI1u4ZAXr/7I2uvEym3dg8HDtD6M/9ROj0
tWuaDhIUYTNEXDvjZA26xiEwZfdJJ3o4HjqZ5+XZjcz9uBkqp5d7acdOsSTNdTzcr82/1xoOBp/Z
nCGjf5zlOxKuBWCB/N9EBTPX8hJRfgHJj0nMQfm2F6BcP9kQt9m0G2AeffK/bAKE65dQBptIeI+H
9IsGPUMdzlGW2WjSzLvMGvR+Lc9udGbDH01hP7r/3psmrF45DiMH2kGCr9S2DDmLwzRFxwYFte9s
A7WZsrxIpN14PBg6U5f3++lZztZh9opspZAHHBVkIR84jofqovQBo2gORMS20449K85uWLbDZpCc
7SdPebauqvV10FS3df2aiSU7QO0e3Je9JSURcT2ExkY9jMDIcWfm7F8sz6+weTSdOUb7qjblkKyz
m1d0/SggT75fzoyZrQ5sAuaM663GzCjLs/XzkvwKmPuRc0yWe+H5H0mNzv+z8DoI/fVrJjFo/YO+
aDSV7eZiJMpiBITARAtMPzPn/xKJfoHNj7k8miUmebKX2Jyb8v9FqzmSTKE4Qc/fZv1nujO1miNg
Rr/zz0BhE4FtksyXSrUbo8ejZzid76sOobpcve55AIWQQFP0yG5rLjO/o8UB1SiUAaV7a7pB5yx8
gSy7oXkwdIbL2X5SZue33ZtvpozvV+jfp5pTwznXTEzHZO5+4FcehQPyQOEdiWBto1sz2/YSiXaD
83PkDJvzb3tp26YOk+n/eR6+HjzTGSeGuv8Pln9m2lAGwBENhqLMFr4ZPC8UajdCjwbPQDrbT67m
/PaqXFfx+vUQmnpm0Ao7tZhtFGje0qQPkKSCY7u3e7OK5ksk2g3Pz5EzbM73M+HZONLFujQopr0i
QhwtlxyVS4kY7e5ndhLNRinNkdxRaovgTIdeLtcvcLoLen7Oa47WYi/N3fltu37NLhpQaxyFAFAG
uwuelCqYOsBkO5sAAvHDoyDuWXl+gc523ByVr3uJysfbLKuGpF2/atcGitGOxoGAbeRGyCx2s+0D
hzvOVEbYaBho64fYvFSq3Qg9Hj3D6eMfe4nTFPwcr9McFbfX7BIU/EA5iNX0fQPnPJqbGjzRRIjS
9Q9n9RCoF4u1G6nZ8BlU58d7CdWH8tZ/1ZIoR8TtoFeTb2s4s5CO3pVEHVRNZxbueUF2o3I/bgbH
h4u9hGPaY+9uy+p2uLcxr5AEodmGQyck392WbqP3CSE4bq/YmLf50cGXybQbnYdjZwidv9tbhM5u
+/D6FdvTcPpWMATZVGxjtJlho0QdUBx6QmfhTGum9X1eml9jcz92js3ZXmLzIQhfERXEBQInnsHr
bPsHZqigARoRAXrUfkG8PSfNblQ2o2Z4fNhP53IR4IKWNyfV6xYRkJMq5jB9f4pGz9oIUOORFGH0
dMPD3Q9wexgGvFSq3fg8Hj3D6eJkL/Xm8u6OlJ853Ga1/r3n4QgGCGo6jG49z1yDpsgbbeoUh27v
fma56cvl2o3VfPwMrcvFXqL1GVkQrlK6fcWKNkgER4DEIdvsc35yDZcNccFxbvoXkfWLRNqN0YOh
M3g+7yeL/fm2f9WbOSiqO9wRUJJNUjPLTtGbg8acqcltew/ULDt9VpxfwXI3izkkf+2lxvx5W9Vv
fh6ReDXzhuMcgqEn9z6wnkHjENwkwG2EbT/N30NH9GKxdkM0Gz6D6s/9pHj+DKtrk1Xh6xa4FUqn
kuMqtc3P4yIQqgzoRsQZN737INuLRPoFRD9nM4fn/1Ok8Osr8H5cD7hc1+vDu3sFH9yC9/S7d7PH
ZYezoduwa2dn4kYRTm5+f8sEWtd+3FY4fcWjcG3WHTgbd7uu6t/fWkodaJtzNMjj8gHUYQkiiQ5a
//tbtAMhHLw7lMUlLv5wYB+zibP+/S0CRY7rCnAge3vot5riIAxBlwqcHWISitqHxl0gP25z/GiS
AXzJj9XY/vtN1qQfTZjV1e9vOYKcfPOxaXbTE0F6aFgCZqNMj4N7eP96fYFmdHya/p+ERmVGu1je
OtSrG33IcpFbyYLkbTh+lbLJ47WwSlmtsmKoBrGsWS+DfmEZj1z5WSkya2FYH9vvdCCHZhlrKyuO
O50m1Vki09waXBP3Mr+ScR31Zom1SiK+8G1b0Fu7N0NzkQS9nawdR+beNU95oc59FRY5d1MaVhBF
5LJMPwSU1F229BNZxrlrOpmm76k9FBDZT1M6nLKUZ9HfVtUajHkA6Y5FQpHi0RqBnmBCgyGfiFgs
F3bEwzWyaRo2gQqcW68zWVQc16lIxHEi2qq0j8fKr8NuMYY5rotJiBcyb/X04ynKWI+fj3P5U0sy
R5KNQxR6ev8BRmPEnUoRFd5ENOZxuKgNlzxwtWZWEa3KvvPLelkGtS8C1xLWmGcfO8GHii2oGFXH
39UqyKrYNabgJT1H7lLgvaeFxBZ+KKONrjWOQ1F6uncQvTj2TMY+CC0WlNy6UVbZErb0R9u3i1Xi
iJoTNytrpb7Hkng1TM8PdXsem+m5QqOPHndMMPQwzJ+bN4OxjcWdG3/AnlNuS/Kk+isQHst8t4vC
JvyQebhHtXaDwOAmCvfpx+t/TNtG8IMDr1og1YYOPYbGl21okT7gN5ad2AVfyI4ouYYiWfWJGUM7
OQ8taugZj4uhuYwrQsbABTOdYFGelgS1zMcASIazHLgCbSpK46bUGQC1Ckk0xJl37ekxk+WRKfLU
Gw4tL630cDQ4ZQ9Unn7kPyePipDCwR90+U6ZFHk8+cAOvCQaSHkjVActXw1UjTReybJrKnEYOp5Q
38sGq164lQI3/t2QoS31YRsaknfPbAQ6s2RoDMflY9ASKCqOU+LwxGNpfD1GUue1dQXe306t474O
JoVIexPgztami8QoFmFaDSx3e804pJIhCZrLNFfRsMgsWmaXOg3SMlsW0pTsIm3DrLp6es0me/rA
3trglnGEgOBmLdz2AG2Z2ZKm85ySFGN/1Zd1iU1AmphgsUjfcWm5fclb6zJncTEpTd2Z6VeY+81/
u1go6eHEFsdBOUdwAdP2eLGcglX1UClzlSXSgg2PYL3Gzm0HUg/ylHsSdr/yG1z1l0Yyg0Ut87Sk
8tixIquN3SKAtZ0s/xBgVBaOSXsq+jg36TNmhc73GJJvXFvCpntiptb/6VTGQ9vX8y7LdTbyq8pj
ykoPo7rKk+ZjMdZhni26YiggnGWnLd4zQ5GaYenE42BddnnunVS6TCJ/kY4jGU7ToMhqz800UV69
aCSxkguVan9MF7hfoIdJZFY00OwdGXWCb41DryuKZ9SUIex+uAEc2AkHm0sqKRyOtGk2oYJn6Wii
jH1x6oAX+arO/bwKj2qLNxCOD7iP9CsaTgZCV17QW5AUN1YOkKPMC8BhBRTOjvZyeskUMRouEh3Z
4jjskh4vFUNn1LlX9PhUGPAKXzP4qapWsWWXfJU7ZcurxYBVxUo9vbURecynpnH1H6MMx5YkDtDO
plb3MbWTxgxfuN/GXezWZaHaizEZQ3NdEydmmTvUphi/2iybdlFqGZqWx71KE384HFNFa3+ludV0
X2DLSyxHZ0ccgPB2hG/PQkv37ZHokhxvVU2oMGuWdwCuht7igWHtEfwLkQjFUqS+wFLUtR1Y9UIm
TYStGmgW4V+b9fHD3kz9Kk/5o5kZdqBUsEE2kw6CM/IPh0C7UahBFdbnNrUNHODGCbDA6dt4gfgr
8LNnVITNXO/0SIGiIyMIFcErzsMTEhkY2ry3P1cNxQ6pBzS1h0fQEKyPiHJh5KHXWaavXJXwAQue
tF4GxYaZwip1ZZ/UH21VOV608mrhtBfw1ay9KNGrFq/71JJ4pc8qdb6FzS+6DEvZJ06GKG2syASH
H/cTEFYUUvzSQ6TbC2JSA0lkHGNPx6qeormnV1vomdXH5G2FvgX0l+JKvH/GHTCaleWTfvgcBINK
PLduYp4vvI540blioyiHwyIoVe64mjEdBW5ZFmHxjiQN76WbwyZYp6WfWuLMSwObL4rO9P41CRNy
3HmNUMvYzkxyI6JkLC9So1Jctz7SpPsgWkr6celEmZb5ooCVrZpV10mnPS+LwOuNq1KS0veclFQv
s6zUdBH1dVN6rumdYozcIGtL0S/8Pm6hDO1YdkPi9paMRLTSjDbiUiX1IPwF6WnTNUe57gLqwcp5
fn1SBzbs18Iek24cEfxhK+YnfTx4jVtUeaRWrbZ9vpSp1Y+fO2VY+LURie8tuagZXQyI4szgKr+u
9FKHrIsXvkz8YxxfqJeFId146umMkCPa0YCtfKtyAnKYxyYVXwbZ+rH1RRvS95/7uuf1mVXVmXVB
hGc3N7JUqvwy2q2fGTc3hgbVJ92PSXzkhcgBVqMRTmpcHRvOgoVdjlXhXNE0crKbgOWm7ZfYKkNx
q5u668giTrqKRse1lxXSWcJbykQdeakVq3NNbSuOj1qVsyoJbgMn4zVWuafcKcXZyE2LLT3SssqD
T8i/a0UOs0zkuX3SaC8MkveZ7OPCP4xav+7a9530/DBcWUaYUF3IuizNiYpE4Dsr7BXFYzdvR6LL
RVI5Yadd3xKqqJeBV47RcNL5lRWER12Y9sosYt0JGNg2Dxv5l7EaJasTbI7O8hYdTytE4U3eR/iS
euBOrz4kzLbxq968aIVhgvdQ3xF43GgqUVyNTaFZ+y5SZe6zY9pblm0vhkjGjX3UZxFNE1eK1ho6
l0grxHR8LuFU1r03gHpYRDLQ0v8wdHmX2x8jz4q6ZGXH3GL5SdwM2mk/qIjLULuF1lPkbpe1DOKv
tu951ngqRFJhpayhgMk+g9UuAnlqca+0k/c0LEKafIyiLnK8wy6CIfAPTYiyb7mAyZpEGlorIeyQ
+MEQFkuSx1HpLLOaWDL7i/ksw/PSKNH6S+M7RbEoES1iZZnThPAgC6qC6UsgPy8Ttyj0FMqKoMLs
F3lAM65WUdBNK8aTOsYvUwW1dZml9mTyRVv7jr3QXW2wAcYMScBRrcsUn8s3Uw1qOWL5isjGD3xJ
5eFpSUARimU0nOChuQiY/JMm/bTOmdARMi6rsUpAYWWxE4jbokAfT7EqwxCnSBedQwe7WIROIBsL
CIqmaL7WUdaEGdbLCkZzFDSjoP2ZE9mTyCGQzsdLhZ2FJ3C8VVx5Vj9tMFVaE/JysPBaotNpadqW
4qNwsU7RQYYWpBXmuJ1PWXJeXCEtDfCa7HOjLmMpPM0XotNIk9zcDijWYrt7vLHS+Eo7sqbJefVw
txgNdk25YJUdAxwtRzn9i1cyPuMkLK3L7VJbm4/fL/Lmc4inWXxmszyFADSzgvYqDlUelkdhxgdM
umAj/sqF6zPuh+QSYapvtCs3QJmxrbHVEJ82pX+SUT140qVx0A7qg04bg1VqWZrgIyxHJloukAx4
rXZjMviA208lw4uJ7ZPiSm9W0OTQINi1zZwCFjZDschNpjp6PDTOFMOSDbSb7aG8OMH6KBFixKG0
k2nyvRoCLIVPy+kxgQgUXhxMQezgy2iFoqnfYaZ8Wt7NRhqboYGUmOT0LTQsK4zDCVeO3VXVwST6
ZkGtsRvxD5NwI+xDi8gsjk5GcLt9fuQT5H3ksAsbA53WkT/lB1UHfMPWZsUVVX6G7VNJJ50mX7Ye
tmsFxmf6QtZOv0TrO/iVZGRSh3SUk/xZo/yg+9IkfuKHq8x38L1BwanPj+NqsGl9yjd7JYwqXdtH
2yXXUVtCnD7kMb4EHsDg4VEexvDzLS1GRb4gcoucdpkXVp2FC1L5Hh4uowBX6S7rJAcDkCCsRmID
mILmxDb+pM4N/Ctei4dGRc4qRrDYD++4rpLeHNfCkDRdJFokaet6lY/kmmra4PNBXVT4haBRJudp
0eC/Q9oh1ZSko0ioCjBeyXkb1x4Ik66M8HQa+Kb9qjKvR8rgDeO09zsNUx6tel4wWBinDJLGOUxS
uNj0sLcyT1cnUsNV9d+I6iPYGz8xJo6Pt6RLVCdBGa2aIMlMfj2ICj3/x3kUYDmO+J3OFMZJsGCV
18Xe+JUHjunqLwXvgk4d15up99qvsEQ878cYM4r9rpKHaiQUVq4uxbR8tM+nXYOsbtriG5bBqeIO
K0AbNs23DkOGXyU2+JTGhiAMLDdMRrAvqITGmXbLIBxUesZzWuITaqCTfreyqbCvCBpxCnekMim9
VZMVpcdOfK8Y8R3jJkH1cBIbuXUhRQxWwaOxVN/TdIhNtqiTJEHumMZq0qdadCGoKj92aphKrrwB
Pq8aYGmiFVjSafGakFOsL2ucGIxVlGQ+huPAHGb5rUN45lnvOq8qy/Bc82hK5U0Dd3dmxx5X9SeB
ZG/wDnsvsoZgpbpcJtUyMxb+5oVrU89R34XPKaYDZ6gB/miJEbNSWTq5jVR603YrWUmx+TYrGdUG
fA0PScjbd90oU8/+FI9NZ12WCKaRpI95odV32FvsL6vLR6xAJMg0By/PLBj/MS2nBUxCxKuIrHVq
uvy70kNQ0CvRJyo5V6rIB28lmKlq6+8upFHvHcKj8US6VQKWyFo4CbXLr8jbu7j+TPwi8v2FJwce
9BedjdimuNFt2BbsW+U5VUmOyrhpU72w2FjFX0fRMGHcBt6hb92aUoOY0ralbmiDXZ5Gmi1avGjZ
rWt34G/75XYmGyyLPAKNskDjyTBN687cJEk72T89+JM1QfQ/KW9YpdMnsjuOy4vY9JqkxMInBn+Y
PujxRuITbZNNDGCYeDlU2Ue06J2P9UDzwwiKOmmlTqd3tlsWMSUskUYrJd7asEaTObX8RdkPJbdd
ykrifGwC2++M25EMHJMYRk+zk67IJi33rVFg9SuwqfglEJbVJ8VIsL8FAUt3jux+kjwOwcd/3z5I
lhourcBWsS43GVsWRqMdu1GWN+JTvDFYcdJM31zg0AF2g5UU1iRjqUohlqmfFsZzg0I11mUTyhxz
rjtw3e27kPlTGBeIHs+w22QSq7lTOMvE8COuJ5tJyXM2kfHLrOunPWl7I4tDVwZVlqaHQZRAG1eb
BQFbMhm9GH2O+F5RUSs6DRhPbAenE55KZmcJPfhU2AfsYAbjpug/yJegBtMGVoddBsYoSG37fg9t
6AzMbGGJSYOSNp60qw2LSfanHz+RUA+4sunxOMiOu7anKx7x/BlJVTa9sbrKVpdb0xjBPE3rDw40
QXn+qZnOaCZoE0EfFZ6FJnj8V01p/QOKvXPiwvEQSt7vERL3xiyK3BPiA06nTrtbq2ACtQkjIGxE
KQDZ1jg+LctjCgE3JWH/OLgJ1lEoGmGfz5hcr+VsqKF6l7i7H2YslHSKx6sK910ejgah83Pr/M8H
ojoP4kA5muGy5ukM7cPJx0FJaJIS76LoMzgKP4bHP7GHGGZuq9lPT5BOVOxPYKcZcgE2z6bolMKl
UHz2wD6JhJ/VCZKsjcXogtHBJhoUH6Rc9aJy2lWUe2P5qen4EC3TJpvsOS9hGqxqFPBHz0j0eKdD
IqRS040V3NYSByHm5PGgidXZAy8uko1SdYjroON9E3uw66HThoAgEM0AzdQczgGhhRVMgkQ5L5px
0RbI7Fcy5UYSt4dpGRYw9QU+Dv3w6Hk4cMaLRbdhffONmX1mEjNqESwpbqDFX0MjFMc5cC/qbFlB
emdFm7X5d1saORmUjT/3vEbDTtDRnuyVN2wKMxtb1txVKnL4S7zVdzXHbLHmz9cKxIylgnAoY4Oj
p7isdapRzJQ57uMq9QKTf88RgZTFIa9iR5wxGvDhlFeIVwpXe20yfk2DfhhstwnKrggWqCV16sIv
Rs86LlMRjV9LqwEX5YD9AwPdizZN9FHcyIn5NRXXoFKG1gZnlZdRPH4dEzVRkQSxCXipEMQuGFWT
6Yku3JCtTtr3E/MqI2idW43Er51lLiterZTdTLRw3E9M4bK4e7x2/CkZdQzSd5TUUJeE5KGFyCNZ
1LlMQZlVKgOxq9uStpeCm7F+X5axV7pJkpYsXVi+l/bHvkDd7lvmZJ742pJ2iiJsxwfN2RYIIvkz
G/yxioOPVLg+0raxwcXEl9HZ1uDekPlU58n3kYJ98N2eETuv3M5EJjnhTdFhsz+9G+eFDjbdBgcm
eCp4oyw4fyIikyroUt5942MzbcauEVNlZZtQqrZA5OhFfIRB71hTV/6ZjZoF9unTYkzXYz+wNSig
4w/VMRs1MfSQM1Dus5mPvG0KS6v0ayqytOZubRCW3JoiKBBtBnGV0cPSs034sa2cKTHKA2mQtDk1
a42LVL5LEEcxvzhNEFNe9mAgnMGtOgpmu3YsEi4KOfbmFJuIBG4ECizMXeEpOtURAoJ9aNoAnu7E
i+J6Kiq08EAfcCe+nQ8uj0sORvvpGc9LJrgKyUF8Oc0as+VoN5iZc+UFWVdU9heEXgT1cVmWbDhl
7TjtW4H6rTgOaDcVC3rYJvzy67uiuaXyaUvzJuqYd4k8ctrSrAgR1R6HOePYoVEBupeuiqSdahaj
ROA/LL0uncr1dEAK+rW0aQE1enpKjzGUsBrwTpzgShusG8VV3PMZBUXNeqs9D6p4smHjXYqXVzJr
Pg2W0whcn/lUNLDreRJ/yeiup206m/j4eXaPPAtXGzXn24C+94MicolBzGjcssIVGP/d86CXU08w
XD6afMQ/Ah3eedgubRidbwJupP+Tn7HjBB4/q4opFH76gY8jK1Se0PUFSzA1paBsi38/nmA3jH1Y
jjI+tjOrjOXCTlObf1clQoHngot/PgrQOTBA6OEEfTa3+6nH0qHxlX+8SbJaCd4XHpIVKX49PSv6
2AHi29GhoVGMn1ql8Pfz5jYnI3XgRX2ur0mEAtw2YGAqnpLgkqcTUdY5bZYuSCpKZrt2mYDfcpOR
0GpR86y3v0QdQXj3jFybFpEHEQ+qM1gCjcYdgut/HBxBerzghMCo22FQHZUjI0F1yGQ/dUk0OF3e
mL+rMUOhfWEqH9Us7abeCH7OraVf0/QU+RFag/yFiXNw7e+ZANtLPqae9H1zPCAbk+bc68OY9sPC
Y/BX36qiSEE8lRETWXGYJs3I6gUxRFXp0iklihvveU8NVx/1JhiIFegf/sHLUlr0Z7EftBqtPE2r
QgoWOkILyTGoHTtMl4kV5dgi25TQtjAscONNIgdOxIE1V3eB44bcie9WswtSBg8AMm5KvLqWWaAQ
DHPAzGSswXIjqVWNfc6rZEqfrU02maNoC9xI7tAxdOOqTunoZlWps3CpcjuJGveeZC6QqATuNnW8
y1nhljus71g4U9pkFy0vTsDmxIod5o7BI9MYPE77jsDUhf4i6VNcL3CECmoSJV84iAbNz9VQa5Gf
RIpYE/1atSVigWHDfOluqHixDOImRaELnLeNuq4bBbVjvIXVGL8jqVvg4KZkH3Whc7s79AucCSg+
y0G3o/mMCu/kDpF1E6bOTV2hbPs5zFHf85fY52hzWAVlQWm0SCnS/L8HkH2V806qvmPfqeyH2jkX
aeflnzKto5gdRlllEXCPuLStrxdoMUON/zAzA7Bddj0by8ElFrjgdoFkmEpnMYjB697Huqqr0UWZ
vAvBX2qnRFAVBqQ6EiSpuytF0ngIlp4AxZG5qZ2l5V8ZuG6rcZ2Nv97ayAJ1el+9d1JEytEqCxLF
GvAWd5ktSo1TZj5k9RRmbrZGcpd/Z3YSgyQrNTp1crctiUopLKxvbIjB4pi5XWy1+jPCZuNc5pm2
klUaSl+6ge93l3IIZbQcws47CkXLj0PCx5O07NtjcMfmwi4VW/RaBud2WCcEVbq2/OxhUx8LX5rK
hfYFV1GZJ3/5JDTLrCEkc72gFCvQiyDxWSZPnZx8NzHUMety9V51Yb60RRAAXWKVq8juxWFkwubD
GCU1OWQFrw+dgfAEO1al10HeXDIq8tNSWP5p2lb1oaxQ9EODjH/cmkYvA905n+w8KNBvkIc3YVV4
yyTIfXcQWbaUni7eOSNLV4OXIYTMcinw1c6QLUSU2asOX3nigAG7KnvTHKEfw7spdJwcxT1NRnfQ
kVwFETGXuUA11E1AileuxY3/petHZ51YmQR52qSfO4eFh4TV5B3a7IPQNZbF3wsURlZlXaHjP7K9
TyjXhOijqrm+oSiug0GiOb1oWRSEq3zIrENapfVF1QpQvDAFy2rom3e8KofYlWnnLDxbe4HzV9gy
PZwgfWmuKyYiemiavAaxFKbB4LY40nTr1NJOl5Znle9SjVxmKWgdfepbHoOZSs2prGpaLDwnMGsS
Vfn7Hn9u4LRSdNqhnpwCML/t3vUgEM6IHbcnqDda78KYB2zpwPrd0K7jmTuODg1AVObWty4vutvC
svoFC+m4rqrIMKQjOdoax7HCzg2SPHHRyVU2y3zs4v/L3pntSI5jTfqJ9EOURC3AYIDR4kuEx5Kx
ZUTeELmVJEoUKYqkKD39mFd29d/V26AxN3MxhbpJRLiHLxR5jtlnR/4mte3cliFR/f1GMmzEELEq
t8ZjfIOJu6O60X7Wh0jZ6JaOwpfw1t7oun0PLWP3CcHl4xZrapg5YV+2XrisppuMmyQz073qEv2x
KY8uOERt3C6lHdBADVXWt1SVgY2TryhrZRlH43SUkGbLKBTmkyfT8GnpNjNUgzHt69xt87v2SkTl
7K2vGNGKlxyvD+VaDpcDF57v9irx+fpYREs3VtPu+Fcu1F7CVhdvmLw+l0o58qmAbXtWkc4rq0N2
k/RT8nXJU3/hO9EORm9i8UeZKZkNZmiAtr2keSD7ciRD8VUHKLbqHB0xLylf5sd0TYcDNvo0rYp+
z06GyO4R/BAaw7XTr5Gc1NFZT45cufSrjtnrCmXydZ/Fnh9nlWwln0X7c8MHcuxMZm2Dxnt7Nrqg
rNTJDEZmaE0Zds6d02JQxxmdPynbbClei8kU32Kv4heumfzmdrf/tFjgtctkdJegKzmGOCnq2c/m
GR19UNJ1cpdAL8OXPZTTMR4JAzEGA+++28IEZ5nHjhTyPocCT4f0hDGyrFLLxI8DtfoVzFmM1++i
GxJO8YGn8fIBJ2R+LKZOn8g2Fs9C6P22Xfjc+AxbLoRH0d9PSWhutE3Wx2lh+kXnefI9Hhw2h2je
3H2yCVw8cBEeSGzsrdfZeu5XH0so5fl0ZKlIagiSID8hNBfnPdDswrC9fdqjvHvNIVZ/zHtuXnDg
tydcbNndTgIDtirtD2PB6AVMEYkrI4qxzvdtirHe9XTY20A+DjA9H1sv1VyhrQwPeuXzhzI2aSFn
7vtFF4m9BUA1QI8V8qWN90Jgzxa+ibMhPxFQFpVTe/KQuzaGF6qDHwGLwMZdNprsfVFtwqMGrzML
EzG/DDR2mWlCDGgaTTkWil3WQLWP0LXH+yDZprfR6K94TAtrrSdvi0AFw23G733BgYVSRfqbQqro
iw2YXauxW8M76AT2tY+cm49dNMZJVXQku02Y1PmhCMVU3IguVzXImWQvHQijOi92kZV8N4UrRcym
exmgH7rdgjnDZ52Gq9GXuXCw1onXZD1PySweYp8En7Kp6FWVet3JpiuUfuJt70QDyGbrbkU/yL4O
9ERBajJGgmPmlmV/2vJJ2+54LT3Cupg97qk34FOTazvcDFBB9ViRDJVLRYVl7g76NF+q2JL2Zc12
uVUyHNMLMEJG6pWgRLw1EGbMG+2ht2nsI1oZmqJwaidoEidn0uyGRj6c+Msebyxy5ebnsLA3ETa7
8Jwn8GCP87hNuu7cQu1zEbQDR/vejoUudcDacaiCpPDPfYyWu4y6ZPwkNxLsxzWFjleF2RyFl7Xg
fqoiDef0LhuxndYA9/Zawku44ZHpK9wBc7gxweYX/jBuQVrsMT7+KfSihjIuhqvEoyIqHoxJeG7q
LeXpGMHSXCSuhxxASWXJFokmIXbsLkMHHqYUE4y1ajd+nspYbLDaM8uH09QnVDbtSte7oUc/XXPf
+1PcJiSv0zzsMpgQXJPz0GoFAMTSbCujFbxRaiJzH9DCZ5XgLFnKLBlimB9wSd6ICvQPV6A0ibXa
oqOUjMRN67rIRhVKuC6QFWgo6FhrmXXp0xYkMkNhZvOtHyvspAa/IMOgR9Ibm9Ccp02nRlXSdia+
aAaRkaxrVOQlpXckcKl9BT4j2InPefK1de7Lvnfta9upL22hKC/RJojnFTRdw3KmjyEOjxCbRKoB
HGT77bhF472Oe3twnS4qNatdlRnwUVUKQcWznsa01jrdSpv3CfZXZ8R307L9kMkR4ETr2R2Yjjys
iF/Wud5x2CSPxdLFzxnUB133Duo61gMWTAkxbf1BpBo+qXla8mbJsvayyEk+23kxbWN969gZPl2b
lYHwxVlIPtfRNI+HYWb0eRpC0hSmk7cDo8FdNPjkNlLARGS7ABcq0BbVUcQwp8Vm9rj7KBrLMMMh
XIeFm5dGkVTeQ3xczVnplZXFsoa+moeWV0m6OFUWRDCwrVBT7XlJ8eaaDbbi885wbysG0mg+chAN
tcZFuZb7Nuh7nPI4/Pt0GOueo77AS2BPOHX6g82KtLKT6t5435Iv8Dr8AZhkcZRhIQ6ZyvhjwENd
OZF27+EkXkcOGalF43bIIsY/5BoZWdJYyo84ZPrGRjHzJdOe51UPCfeGqQhvug3hKfbeVWjC4weO
tuTGraT/PnRx9mVgLXkfSLxeHFiZmqpZnmOYdG+wO6Phuqd5VcY8nO9SxmLUrdgcr4sw+Z4M1yZ9
m8T11PbR8k26POibMe2BnsC+k+l5olMvq0X33sDd3yXsmWzlpIpH7CNlGvSc3o1qib51XWeGMhrx
Gko+Zl1eDXjeCoYD1kS3KXoWqY2yGi28GzVqraG9EUqazwpdW1cNKo7DLzh4V10WQb66U2CGtDaK
B6d+ptHrldQ6kN0Ntuy3QD1Q6vk363KF4wGd50FaBv5UMhpfAEvoW7UB4yt1i5Lm4hervg2R8X21
wNhxZe9G/92YDdcKLkr0aVbBN/rhwAm4EgyEaybu4hvYgi0g1d7vKOahOf/ECEbHDiLrzG2yoX8r
A5Qjph7ZHNAmmAVY5HB39M0s4/iRKeerATpzPYbBHN7bNSPP4BnyAhwmargyNWs3HlcUVTfY/aa1
8XPXcZRyBUpPcHOBvI+7lQSVZVcZbxMhVY1WDskHMIBYRFXSiY4ngzu0LoV5LYaKDyjSdHNtY13F
trmPUFPHE9vfp8VOw0MkybrU6CrYgC2tSOWuKk1sO27HIIz4lDykNmZ5OZC5j7+O0JyDqXJB7jk7
AFEYfHg3dDKVRYVu2yeqtHsnFltlOHDpVncgBvKxtKDMk62e3MbEcLvlDJJOtVhfEPU4OqhWcemB
nxf2oK2a+/e2HRLZ1isuFRjXSAnFky6dn2VqDi1qtelsOxuI35Z58Y42HYhTMTV0Bt3wzMIIbvdR
AU01U623JAj5I7dqwPeQBABULS+thevqgN/j7f8UQZGF+BwXPm11oTpP36mmUff8yx4L1NXiNWNx
NaMiwry6RbDvCkuB0Lr6w7gO9+xHm7DQp0eYMjuut5ksRf9h1doFXTnlEOACdLaMrymOCGzH5s12
EBTyi0FB6e9DXoRbUtl2sfNw3MET4NvCkccl/xbndnKipqOx23QbW7y9vewluLalAmYYC/YcG6r6
tEmhcvfxTWjtvEmQn71BjYPeoZ0PSuUc+3FgZD2A+7yLgM+idFcFdsyt6FFE5cmxN5nYNgXfy8G7
6itArHZck6adfNKPjVrBOBbQDiaZX3aUfnnDgjFl0MsdK5QtSTIXSZNte5wcQVqIN5Xb8TUAz2jK
SCLvXSYW104Dvk/8CKcBVRao/E4PjUyXoqudBhnoyz2agXvsqd1+p/9vir51jxCN3QnOW3+RIYur
IUrtHSfbJhoVC+CxrgB6o4LxmRd+zc4zSrisjCe1JaWf1mE6ahOCG/e5WieEhtzwQ+0hG7C1JoKV
Kc5RW5t4356WPlg9CoRgbFCBokNkXFF61GliRM1E7r8FO/ObKkm7zuQpH/qB1isGq37XmFusy4U7
tAbTHjh0I5qTrkE5oZeT7ejgfrSBvyouqKijqdqHrj0gP+ZYcBAWXt+rjeZiqliYSNkkW7icyCKz
j9GNCQTLjEWtrCAo9hQdarYt9yJPQ1tHIbXmHbAZQLVSK3DNFSi62aFAIhFITohb9y06b1EmM+rw
Ow/EwZdrPGRNNqTjTdAuEj6YpQh9gGZWArBctNmlzidaAAIITHdEngJfTObboIxBM59mNc68shDM
vu1AxLA2WPHJBqHE+9zVISXKP274suukYHnRcNBsPwPgohAPuWovAbbh5Quay7X7lHGhr1VXHPUn
VDDpjU4y2n/DFhlvx9gl/EmuMbsDmN7+aDXBJ5+vuwcgzCyUkX3vfan6cH3NPbWPqx47vAXE62Az
ZUJiN80EnM6BFk8E8mFWF1yuZwLRoq9X0Iif1zhBvpEOS3KaEs4BhGv6PLNWHkw0he+pXkhZZCC/
Oz3usPeWfSuRy9rukfWM+jqyi0PYbJzgrhW9K9y5TTV44GXaAeC3bPV4ucV4hdHQDVdqyrboAE8e
ZEsYI/BYty522HoDmKV9aVQGoDtulxlFwbQtd7FV9tJGxOV1SFuVHYCeqZfVZwY5DzPhXYK/yr4k
usvbUqAAf5iDa8W7IMM/laipt75MB1YAABzmvqtxoHOwrpBLHncBBaDcU6XSZnBAmus4FH2zzx6P
aSkAZoB6QtUuVr+tSzc1EVt8tRq6fWTYLdytN5NW9Ti7/Gmh2lj8OUpnNAQ9VCARybt4ZNFt3o1D
BjCTbaLUhBW3QdBF37axH258oJZH0NG8AnUbfUVax07wP7Jiq3q6cF1la9JvtV03vpSjzg1rbNfn
I/ZfHY+3nEQbPZh0pW8B65S/h3I1xBADpNjKUQny0RdgzEoB9O1egukLm2ylG5qCIoIlOrOQikYQ
3r0M1Ou1wrmJqg71ed3Fes6vn1v6sMYrZOg4kuw+H0X8PoNra0tnx494EfJdGylL3OoJ2iMYdqCp
rcOSH/VHG6xhi9rKB1WAyuNOW8SOFuguX6bWBmfNcVHXuh+yB2ONvDF0hlGss+ECXSA7BSzM36AY
9xmWQZt+U9EeNz4Jlyent+g8YJ50VHGXr9dqLRSAFSdIPNmy5Kcl7qa03osAhZPoC3+caOTGJ6R4
+1pD3Ko1lnpSzTG1DcoXcjttsgONvZL3jm3+vWCGlGqxISKddGhEPrLfEOQI64Qm5jVHuX8kCSPf
JDI/7yEeQsvA44ODX/gOwz6/88CqjsoZXHW5/YpIiHlUNtxYmRsZElwH+2PRBgMqGpKII84DPaHN
WOI6z4AD4tGXdY70Zw6xo849GpUZWee99B2Rb0E+Js+8ixNRJVD1z0pNBBYd2PYhjr9vFuq/bgYF
PUh/wwE1CFfDiwUC8Y6OVgr1pJNFJvTB8G7GLr9g0CJoUD3DVgYp4TcuZngNQDzkQ7IBXtyOawSj
N6pjGXrTnUPbCb6fEZ3ZzCvr/Uq/0ymRw4nLXJikYokOTVDnjiarxuY1gB+E1wYijRekT8MaqDPZ
UTbm4dZXekh16M9281AxyzTy9JAk05p/SafJYFOZ1TD6EfsY7UJao84DGVYHW9q2QAgTUK0IgKCM
B8e6IaONiwbBoYQCh+iU/BnOwZYtNYxWoNHNotZt6OCk9u0APlO17BrbwRqcYYO0vN3D+ZOLc4MW
po99qvWbzFfmeA30JUffB96g9/yec7lYWS8rZu6RJlSxXeZvdtgd2Uo8i+q3apUJSrJyVx12hhND
fJMXFRTr6ztJ0jYsxmPXepfNn23Q7hEte5YP+BnSR1nqbwOzoGG+5dvCxrTyYZFn7vDv7bk/u71w
DTEjI0V2FkMYYNLBk/mzN9fTDfxA22c/BqmuAIL4hbSJoRjxhQcSttT/waj8M210/YuIccOsvGaH
YfleRwz8LXAFcS43IZJgP8Wvv+h+8YIxnTQ4jCXrEgu814U+QJit5zAFf73lv8xPePzlPP6aA/Bd
KmQG28783T//J26Ye53yvvyP66P++lu/D0v473+9SIH//+2v4BYLWi7yN/P3v/Wn58Vf/8uru85Q
+NM//mGcw78Y2PD0c7Gj+Rc//NM0hz+Ns/hjvtZ13gFoiCuM9lcW4B/mOTz/02FTf/PQv4x0wM1y
kXAMwZaAtrrCJX9MdAhwg+MrfYUw3pW0+f0nf5nogDlGKL1grUVoYK6jWbDQ4Nxehzpg1ngIW4Bm
uCEfoREuy/9kqAP9fSLA39jNWFmofwEw4DlBgMAO/7sFhq5u0ryXJ1xYZG2KbohXlO99ceyuaFI6
RVDrp5bnn4o+3l0Z4VbE92sKyMmNXZ7XGiLiC2d9/DmFnfAI+HN6dkvKAJET/6j2eFWnDFvBScFW
h4SCz+i2D5wEszBJFAV+SEWNYhnnNBSIIr7kY9DdD0QGcNsBwNzYfR7nZkYpjxJ121ZSDTbtfA33
YfptERYeDo79BKnVJcHsB+4fh44lGDsBOrjBVhbfaCBNAiIVnXgNEzrqzs4vsBDllt5FULpVZSIW
ny16RcDcAHAK34dT47ELfYQCLwo8FzM/8VeIQ40wITjG7LTEZY6Gs8MTj1tTbDQ+ezalukImTQ4N
egEKkxHjeJt4D8VvPb7wE2XUP6YTXdsGTjX7sacU3fiAPvqz2oMMz4tX9hljLJbP0xoOT8UQ+kc4
9t3Datn0opZcPphFu+3Wz/ARaiDc0IBYl+WocgSshiokiOSVe6fyT37A65pTiCIlJ4wJVI09FKEE
DvSnvd/VF9Lm+SMbJehoHKUhqRm2oakuxlUeslwsJd2zMywh9YAWvnikGEbQXTi25dOCz+/g5Fxc
IPDMx73r1ktni+jgO4f4RU8h0REy55+CBKuFD50AE57TkyCtqATT5IXJITlDfYlvgrFPzt5m8mHQ
MxrlPRFbk2ac3CTLulbzONik7mlEl9MeCIP3TOJDPPXzt3UX88d1asBnhRY4roodpFgFx3f5AUYu
b+BsmxQ19FZ88qpF47MlxXOEHfCTj3ffNoVHXKqiLv4SMb8sJVYeBeHfBevXfB+gOi2kuCh0BO0B
NGd7k3g+9SeWzWY/W7tF27GHg3WJWOBWOMCZaOLQ5xNA77jg5oyujSJnsyr7lJGCDpcu9sWjygMC
S02n6etEtuSugxe/thDBIDaUOU7JnULV1nt8bP0WFgyMA18BgAX4IPRpo73MP2YnXRmYYp0rdD0x
w/cTrK5EJNbOa3OdzX1Au7NH9gSDIjA3JkUZdR7nees/RwrI7g3Ff7CIsXzeM9YGz9uqlyoa2B1K
DnfbO7N87mZxjyBYexktisHvnAZwpcooFjIJbloRZlOdRWP4ShHyOvT7BnNgN3vD4OEeQgSgSrD8
I3D6dn3rDdqdoOjk3YLqCRWFeeKWdHU/KozZyHhEoBJhDb2lKWvTEy7v4GVqY3aUWu8anX4sVAUQ
WkEzjVBmgbI8BCZa2h90wms4bWHv4ZLayNab8agE8pCfpUXlsxXTk9yhlfCFnblDK1wAx7xZQWY3
mYcykRiUNrP0xxXjUH7QHTvNyHQ1s/3oc8KPWx8RWAgmQyLFPxuMcKkRJzjmhtM3okFKcGstpF0r
H9Y8fCKIfINN2PG1XWWJNoH85pBnwFaRtgc2LdWCIQm3IXq+n3zLkDCI2AfC+uvJr/P4PKUuf+BO
InZ/lTiScXGPBJLdYQZgB/Ww245Jut/3c74dRzh+VdctI4ZpDARpYDyKDNtQ9UijqnrI9w/JMlpt
Y/awK31nICJBGOpcNcQSYiWbwCSkQXinNVsf0mXMkdSQ3wrstsepJ3nTM8RPMIGIVxOjSyWRkDnt
Uvao/Vxww0UPN2vcXGmz9ovsI/SjpOurIduAbhZWlqOR+jO8vvUUita8cqsNFsYaHFvtf7M6HY9b
x7fG6JW8OBKxL/FAA1F61iXXMK3gZZBH4dmmch1OsUjo7TT3gGWRv+hL1Uq0CnZIbnIoSdU14/rJ
qq449kAsay5QmxqaCKyKdM/ut2WG4e+GvedNPvfmqQA78VbM6OJihHcanL3d/V7k87dJDnJAhKkf
3gEOiQOxTpeY1JMfxGKgxe9OfUCxCD8Xug0aA26yksi43095JG/hneiTiEX+CSjpdLekPngAKopk
7CxgeBSzPbTLnt7riBFfWm8GcgPtub0Ug8iREp7QA4+mtxlEqhh++Jz2e52s6Ekpgm2Vw+zd+xi2
LKjGzkP4VlN/zCTLj3AHhhtETNEXYgIIeHMbvBkVLp+x4qa57u2qbsNYP6WMy09+N+F9zIepzg0+
aTtiGSTrIYRqj0B0l5yiCMlztyToNVnGf8ZLIn5aoUWdIrMIft2wleIcTLebKcOJXfFtpnVKe/Iq
O+ueumLIf6CBaxtVQKacWfQlKOxvPQZJvadR6ssAjSfUc/o6JXBlcE0NaAEHVzqCfW7fZvba6uTo
Y/6FAfwAKEaPiMWacme7q+J+e9/cVsBCkAAfM/11FiMy8XF4Hjo/NJpE6mfLoP0OPIC9k8f85CI7
ySraNwSzUkYexyVFr7esw6eJpPe42fJ0Ebu2jTBRCM+udb2pgBasqlmI2O9b0N6NEssPi4Z/kzVK
KdQX/R6jJY3deMoI34HfhBB0i+vmOlCQMx0k2sokeimBssVNN7H+KyillyBKZR2vc/ili7L+JBHG
/QmV78k68hsTMxKFPXzyIPuYRhJiuozpj34IQZdsbL+o0CKyFs8fsoVUtsNvXaeBYe9UqnHTDIcG
mtCJ+02cY6fOFGxoyVPy2qOFuyCWjZEmfUoOEBWLY8RNB+6fH7UDgyKNf072boEv0k2I6tDKdnz/
ARk4Ae5o5TNDSqzqF4TzSybirYa36xqaSgMZYREHbyVEmiD/ztroncDr+Ahn0MtxkY2VyOmnmRis
K/pdRIKc+93CXOt6dasmJ2/tHP3MxFqhLvixIF7T1RYvCWngZT3livFySRSGBM0wNFyedkdULNkT
Cba27saVH9A2+wfIv+wRiMaNxpcuR8SHuxDExZJUNFNYoiRv663zUa0JJ/ex4q9IK6VPzHeYlrD2
1JYYWSGf4A3Iii9BmbkU766VZYIj/RLMS1ov6Y5cdn+8FpszmR5kZtoqWQtYivI32renGVnjsgvC
B7YuD/sIngWtVqUXYABKfNFjAZBo8S/rYh8VMQ8mmO5QrcFISvcN1z3zsITtgBoQCOfGcZnD/4B7
SOMeoArAJXqZOACHVMxT1aW6jLaMQv4bxP4YwU+5/b2b+Y8av/+bnu5PreK/6iD/H2z8COZz/bu+
739hrI787zvfXBu+Xw/5S79HQtxlOAGhjdYKTSRalL82fITgHoXIOPzKMxVhGv11hh9uJg2eO8TE
nzgDcv17M/hHx4fxfiBcYQHEyHohefSfNHyYVIKG7m8aPsgeFK+rwGihEK/nHxJVYobWh6ZrxXAB
BYr1WiAbMU4l7lghw1upXI7gCZ8zs9vjgBUtws9gMaHZDBP2wJdIJAY12VWsiJpRA4lceZVh81H5
c5+irkkxMAl1MrGVWj3M6QRzmQQ6ymI78WBdA1gMyOYJd4ZDJBYHHRnarVF307jxCdMKevQyRa6m
CwWgfSMD4cIz79PtbksYe+HxrACfpu/BIt1xlS67Dj3BYBLK1eX3Y19wb0lJ6RC9dDg/p6rvEMwt
C7FCOMRMo6JBJH5e61HvuLzTMfVPOwy+r6GKYOpgNKK7w6wvGJ9RZ1YLgMH2O8DHNhyPk3fj0Tvk
OmpayP6cinbO7ovCOF4tKEKP4AIh6qZqM0ejB2fL4DodqhPJcFJMrwe+62yHLTLhiWEZ4IoXjrmH
iLLpw6wbeVoxfs8dpeEYFrIsri1bQCG+WtptL5dB6JrT2b0j4729sV1maaXbWfmzlwhfwpCieKMw
E230jnFrM8aUkPG4RDjsEjK4Jm3VTMqF6MuKWStXOBWsMVSBTpX9sNJzypbsreCbv0RmLZZjz5PZ
HLpFAxZ2WOpontEHfZrToYmweYljbEZWpZJ6ME/cZKgfOQ/QUAFRLDENTssa5xVG56ROnBB57Wrw
GjY/ROu6NqvhsgJn79rDBpYUH3SrFK3IMq6/ZawPv+4IMx4GiqvxMLBeN8jvbl8Fhl1GB4zkoEcr
vXomk+5u0XCP7xLweclCR9ZKBa3B5KKuDetIZw8InevaRh1rQFRh0gbkRYJFQzxxTduO82FzADe6
TBcPns7A/5i2lYVKetMVzGeljMWA+ToxcEra2fFHiLrijNRldDYC7ClmebIvuBpANmK2SvGNCUf6
cluMG46tmaMXNvb2vGqRHYA0ZBjGOLHlGS7I93ClQe22fK8x6Q0eB66A/ixxXAlAkd4VVZvm5CLS
MbkZOpp/IG8YHd3Spayky05ITV0EiC0SQVwvbH4B76vv5zzcv41GsBoTJbY3yCPixHbw+lUQhAUv
VQA/wKlgedikn+5nivYSSSfO+zJyPasoeJeadEy+pu1syjUopjOAtPazma9wKpyU8WlIVFQtO1BJ
0D1HIxFI0BlLbImsf/iJdrOt0IfFxUFOSYQAHGWE3f7uI1tq1IMWrDhgTOX4c0LDcp4LDN3z19iM
81tRTsx852Gf1Bh+sVYUFNHpOu8FmEn01a/bZ0wcoNU0tIWvCxdleqhhSOB7RB5rBkOdPq4L8DL8
WQwcsJv+pcf+/1Pxn07J/5shtdjhkaH513LoP7//2vV0jH499A85lP5XQhE7Rx6ZwuaE7vnX4zFP
cNAR2AohzsgE0wahev4hiKb/haORIGSeh7j3aJTiUX8cjzFmvsewuDF5j4YQUuL/5HxEtvjP52OC
ECJUV8iiKabphrB7/yyIZoOfBcI+/ORNjp2RFEOX1ej7cWREGEnp0fSpEHk/DHNJzyza2uQ8RVOR
V+kOLKaK1hSTq6AvCbAJyAfOp2AEKKNLmDACQxwxaO8HYgn5Zbv2uaCWyD0y8snZQNeKyi0CGztC
0zm7njC0/BwHSAkv5zqNpcgvBS7MD6BwaEJDUGaN47jVZblOJL9g+FbyddKO3IsCQBqSq22allDH
cnWMQFHpBom460NiBolu4P32CFqieLMxcrjlqsAQlmbJ/VPrafGG7t4/IRaENOIgoNti1kimHzB/
aZA3kiJhcZMW2YJyPSQv4yRwtJIOIVsytWNfgbmGhz/6GJw35mchalIkGpBn1OoT0mbkBck2+jWD
P/YoMfHqFLsuft3X3D9OkCbgQ4ZIXKRiIfdthKGNGELUsjeAm3jqGRLAlTbiy/9m78y24zayLPpF
8MIcwGMj50wyOYoS9YJFiRLmMTB/fe9IubpE2iUt93O9yF6yyUQCgRjOPWdfCeVska8pGKWaxbQy
HxOZ189W2OjYc3BTysAmunQqcD6+zBE/F/QRF+DAMIb3mvNpuhWZaNcxLMregkUSuP7Et7YzPtMD
DveMxU5p1rmD8N2PunWG81OcSnCmZyvT0itvCMmg4Oq6RgEfDlblZ4cyEfyM0NT9dGGOUFzHgOCu
Gdf8zY8HmuvU0tZREvpPZq+e8DD3iOX6IuUnd65Ygcc6nI31lJkpZkSZZ8mdVph8hWpOlfoxxPzp
YQ1bFK6Q+zKmGtcIBRKw3YhxiaCeJiJ2JF2B+6XOilj/2LrQZrZ5sWhVMIzL9zjsuRP6UPpPcz7e
cxB3tnMZu/YqD5PwaTFleicGmLoB+0RtVRuF+VjieX6esJIxatlpbTFu9eF2riN+0xKa/AnqlWvD
CuU/dbo13cZIPkkguoHRYLaSJ+tbHWnFi2Lu4bu1r3MhOtblSDL4NDMnQzSYvHpirLtXamOo5XpX
G+cYE924FjC9hqCqSbYGFM1xbOMLKdEiUlyUmDqJTm8GhqgL/6P0r6qaxOhepAj8SsC0AFpaXDdH
ULZ1RRZO9xamZg7GI33ggtDo5es02XwkPhye3aDGyexP9TOIpunWszrrUMC6fvaogmJ4J5Ox8x3T
36CcJ7t5YHtZ20b9THoifLoM4UQT3F/q7qdKveypGqShO4BosXpuCZbo+XaKeBWKBQnJjtMyo2Zq
+0+E5LlxHQlva1XnHgOmF3p1ykuskj9eiT6vk52bzNy8Oe552GzmDgmQtedFtC3oHaCFa7d3jUd7
rMIn7KODRoEewBKRCJT4nFU7D9xq9jf4/Am1xQ4yMlw6vg4r8CHhoIDbgQo87wM8YkRnxXKV2cD9
wf6EbocJezfrCzOIberWQcSVz+4y96+WBggGkKGZ31DVKCRBrnkqEiLw+t6mzRAJbOyIqpsuWvw1
ORixd51W3+p56l85zaShksRaGwDe5PtaUxuN20XOfbwBzMkbhkuMC1rAjtzjGBnj+1lO9XWUEmNO
MCvurJl3GY+vffDKTPOxa+T8HpukwyHLMMXA8DHJ1oXGIxa4njtY2NN9rSwIuN2y5jnTw2bvGzLa
hV1sPgrcHGdsu2O49eK0XR4kqH57P2GzPVgLX5jQDSMK/hoPKjc1Shz6stRH8mkOSYayyONjESIf
pPqS7KDDZChpI08pT0LiMXi52g1REcZUCIEEP7278Fhbco4vOi6gZDWVhvHY9DPVNmce53XWAtYN
CkIm2dZAm9xUJaN09Cm+BYXbwJGofOMR4DnXQ0onCjeDr0aOMAgSHG2wdHi1olC+RiQKkEuoTIG9
MB4pSPpPLSiR9GTXfbvvDaHD3FNjnqwhP6R3fOeV2ajx31O+PveYl57gsgi+p66mPQzF+PDI7UN6
1hWZPWhxCZJVs9R49GfpYRz3/CfNWniQP6a0VBqERmsxMpQc9sP9IfVkAztjwA+BE1szbm2XtyvP
Mx/72MjtxTjM3p2/KwbPfhrLboLo2DhtvL3MrBXEBXc3km58MhKrLJ/GKJqzjw72NTRsW81SxjAm
OzvunBeKXspr1hR3RozzHrzCaxnjKG9rnIGB10C+CaBpMgP7+WKcKWgykaHQ8QZ7lVejv8dxacQ3
xOpm0npULMa1EfVsIQI4/JXBMWnxT0UJzS0wRUj4hHC4n9+RBfzGbhcgDwqQFj2xlLb7snMKHpGi
sAVZPzHX8k6SpGCKqQJtxNy5sprWfa3K4qmCMnfknNLjMJ+9cWIfYrWPJgmsylcLEYSJ/DGZo/rE
GuPdGqXQQ97dwdq2jYXEbBjd2dGt6kRFnZyNF8UfiGU6ObJe+Jks/UYzq+YKTBwev06Qy0h5B4K+
MApt3ON7Psi4r08i5UwW3uoxMjXn4Y8lUnddy2arAWq4rbFCp4W4D03b0T8CX+WEFoiqcMMD2KmC
WZXTB7AdzEcWh9d1rdfF2iSFWK6EJNuMydJOofCZxZ6qIpW8xK493GKZtc1KE6Cf4JCo99N4BB5H
9k0TI3UJEy/9vJ1dCiB7oC0JuUHZOxO3P/ZPCJvLjTd14ihTn2UumZp9gqusC4rR+GAbQ3Wt6W55
k1AIPOKvZ/QaJDdccGwQH9Kaalc9Ia5mosd5NOjXAoXACqTmTC+5XaUfZlF8sFPR5FcYZey7JsMG
h0OFbCNwMX/r4d37LufW/xJ7XQ4lwjeDhUG2aRyREL2e2+2spf5eH5phPU8ddjOvnuKVbadZ0Fsy
vQY9l84QFnv3Ne08slYAw1nHE31DauIDSd96myWi3Ylw/Azqb+UkqfgSYdG7B3oMIC5vzC1GTry9
ndPeSYCbbH9KVM+pmL6mvfmokXMLKE3La48U0F2xzM6qEn2xhQlm70J/EFe1n+DxbeRj4/daGrQu
O6ONBG+Fqh8yRSFNrpwxrvEB2+GRGoJxNGWr7VFP5CHzoTFUFMdX3LRyM2SN8wBJgmI0MZaN5i/U
rZmxAkZIdms36Vqw69SWzLhhEZjZ8g3lNvI095C31nwXVdbKKq1yb2qy3XlqhbDmekBy8Pu9k/HA
JOVmSGhTs07r1r8GXnbXJwUF37LU7zNIhFcQ0LoP5mRqV2Q0cyz5HmnbYGTv+qUbcup5oWkuRwjH
5DqSrvqUsn1ne9dDf2d8m9kjhRMPt4OlnXW30VesvIJCnE22w5m3aZUVhxEb/AuS7adJa7I8gIJd
rIa2lVt4Y9DYZqF8eShiOxzGMaffjGJAnkTrBev1LsS7cxhK57WOIxsNBq3DqPVczVbGYU5b6yVs
9bpZh5WcPrEj3rC75rAscDOs50zPNl1ju4+KaH1m5m+LTVIhVWiJKfa6nKxdEefzWprzzEMjPkFJ
H09CUIP58HsmEhoDNOvO0e+HMcuNDRTgdmYvDqI+vU+oaGHjTul3sRcLytUrk39EoJh6LeHZek2R
vKxXUQyqKahUbZdOExoTU5u4ey/rxyctk6bHsge8PUhUdbilTNyqerHAFnudSN6LxOrGp9r18sOi
Ksy+qjUvqurcx/gg/FQkW1fVpMeIOvza+FGrTn5UrsnfU8YGvBBdUY47x6rGrcV+fypa79rNKM2y
eIUPhaqJ+yMVIqz+OBqP2aVsLi8ldByz1Hc0jHjU1pm1/C0tzVXNPb0U4CMObuFNeCnM16pGP13K
9eGldB/+WccfL1V951LiFz/q/eal+A9+TjkBIkfvrWcvLlh1zT6d3ZVH2izaijF0ilOjt/x9VrHl
wtZbdB6jh5T8xunZg8ZtzG6rHCUbEXewWZvojpLPR91YpvvZpM7KXpR6DAbGWwJW7M9+OvH/aRX7
uUWMsr/9JC2ro7PDwd7kAG0KjtHv7HE9TR6SuktSbAcYWddFVVnTx8Wm2vMJ8N7SbO3CZzdSlQ5R
fkINLL6/voB3/U8cdQWg8tU/INpwFe/scmPsGhUIi2jvTNCXAsqfUbLufSM0z4Ym44jNZljvEiuJ
o1MHNqzc1K4MzyDGjEcoLsYZRya7yl9f1d/cFh9ei6OzbXdBqaD6/+zhK60+rMjWRPtSY+vXTKz+
YFEr9qQDh+NVl5jsfPqCou5aG6L6+deffkGZvHsqfDxgJc9lC268h/yUs8iIgZA7cuaco1BqNDMJ
ddl4RcoDiWfIGbi0POsxE6F2MNT2u6RrTXoa7KY2b6jzUjgP9KyL4n2nTtB1o+BTEi/T/VgqU9dv
Lljdj7cXDLPRoErh072AfOK7+zX4UaJZ+HX3ZTgUZLhgA0gKXhlh5haWGUmwmsiOO8nmBWV9vm86
tIom5iyfVFN7X5TNb8hQhtJ83l4RNj3LJkyEnddgGX77BDWn0ZaefcO+TTW2ja5G0aBDknqSSDwY
hwi3IimYpny1DWEd6oHzRTlWbb4zoJRS4ZO1OoNxZ399q6y/uzCX/qAAFw3KSu8xNmLQ61YRtvfY
S9ihRni58j7wx7ElDSMSS5YPyN2efZgrtq1rAt8yOw62Odz39uBTpR5G/wnACKdl+7IvNiDx7rSE
Q1RkL2zfk0iy5w6V/aRVWg8tMXizVeSAralop/56xiLy+uNQmhTjdA9CRk1CMAnuY4ApqLrpMt2q
fdxLUmaMrYUaL5gHUXMC+vXteNdWQr3+roAmBtyOnhKK7/P2OcWG1iTzILSdFTvMgWa1lPHRw3jC
mJm4eiZ+/2o2PWxmpUm3idVUxFzWnPTLw+S73K3IMjidOAtlmzS3+VduFn/Sd2qONhd5yDJr9bBb
VSeBtR9Rw49QwFaJqAdoYEPT7hfs90vgmBnijZvN1Lg8DgSvly/7XyX6N0q0oeu8Bf9ZiP6f/OXL
SwFW69/i9Y8f+VOARmX2/Mv4MGBpoTb/JEB7f9iQJi0gWyZbM+OnHms4cpmLHOGjP3MQAeT5bwFa
/8M0yTuAIXHVNOEb/0SAfg/B4rco8p5h6ixf+l8s5qlRm7a0bG3va5qdBkk6L/vet+XjT/fkb5bq
v6jcfAzeHGKZlKY88/1SvRiynaFZaHsYmcYjzRrI8PS6d1OMtMf5zYTODX07ezqQ/XC+sS0ADnsp
iP+8/vEsAIMjO+9no/JvdLcdrl3HgH6y4G6t3QIP7a+/nGX89euxeuCPppJA1UDoCv/1E6QVgqTT
GKIN92wwQ/YBTdVdQWSh4EtBuXJI26h5TxXUODfimSEjSX+qHVYzs9w1TtRTxUR4wKPFdFinSbv3
q4mZf/Zb/UsJEQ12Ax4awl7+blzaZFe4s4lPbiqPpHyKuzwDNZlrbffB6NzyCOCx3tJfKzmHc5ec
7QgT4NqKyng3N2RwmGRx6nayuDNBT3+DcLQ8xZndPok6utb7OdmMIi9XPfSM/YJV6tq2TddbxanV
35myL74v1lLdsIinH0w9SYNSD/Ot08Ql6ahiWPVViQevCuFSLo258wbKFy3dfzZGPNVB3lnyJIyu
OpPhoxRIHuZFzyNtn7sqn99yzG84Qkeo6X7IZhQ94Kv06KnnLsUE62WJ+0BvRnZbLScdXZrtc4Le
NmbrKW6FJAU4j9Eon1FJnVlexWWdbkUpCCuOIeN8pce0+Ap0qyi/9K2on1MaO3xEyzXvfSIf8WrU
pf+KFgSOBqK5QPIyZyx6ZHSnbTt4RKV0UFFfMpY5Z5Wwc7nRc7LcK/BY1ZVghj7NRHafvHkBqUgh
mcS/Iu+kC6wcm8z5TWIZ9zGO71U4pRyOAXdvpKG3z3TlGbbVpHcc1l3NQYh0i9e2KGKc8fHXuU3r
dUTB6hT5Xk+daHHiYiO5OVi98muKpctHepBpd1iVlyuKNdga5GRk4AoGXVtnSRrqgVaBmnYT5xDa
sGGGsZQba06yKz2N+lek7e5LZsxpvlmixVXyQeIfuQWSRiLu16bLVyOFpXOZIxeyQL2ito9Ez+xT
qHVTkGXRB18SqGrCOt9pNUoU/mm8BNNIcci09RWdTXDf1t0p1VqbGHUXQaLVvfSFIlzI/yw+W2Fv
rcloz6Bm3OY+HHPzyo3lrTONoxF4nrAZ2rw9k2MONK6zYYsZw7epENrWwXh8TR+n5UtH70bqw7Xz
pUYjvSFZB+l26bp7zG3aCtDXfYO7f9M7yyetb62zucTmxpwXedbEsmxG3x0fsI/0q8jwhy0y7R1a
/UdhhZW5T4AzDHbQAcyYv5ZuAgUM+xQ5I7eH2oaI5dVmGiwyHdZZVGRQ8s0ei+ycN+5y5Y35PB1y
X6ch4CqGW6IHoUay6AlrIJ0Qgsns5UhZQ6uadc8qnj7aqAQRcg0pA28YH8XcoUYbUkRrhww/wlMI
9zFw0OEDH02m3I3D4grO+jadYcAkm6ALvFHqOJ+12dtKqneNTR+KjjYB2bhE90PmqB4ydTJEZ7eB
6BJURVuOtxHoA8/CSdHI+ORzlsYdSocA59msAeIAnCxDLd6M7eSbTyl2F2dL9N8Rr0KVaoIYI7x2
zKjS9O1DVmAGIInny+xZc+rswR+KZNfqJdNwVQhnP+hd/iTCWVNgdjOcg7F3LXyqA8GCcRmwrjic
m3dOp+ISZthcGdPk7HEh6IK07EzsklKl8WjGFZs/JFz+WoRu+IC5bfxKPAQkQGmU9Rb5zjpUOemG
oLfJz2c9ZdBa6uWRdJy/6Yoe/a9oQlw5UByqU2Pb4FoEMZWt4coKA09CcL/2u1UpdU/ZSokZaGHo
f55a/q3BovKwSLo7BU6p9aRRh7HA+W/X31T1+YoLSTCYwMAH8OAXy7p3ozzetHRFO4C98m9yJ3Ff
8kJFPCxYFFvcMcWdNmYCZBb80nIFBZX/5mhd8R0cUf5k6d10m2epS6+npageogKLYyCpYyMPV5nb
897m6//uAi89e3+zC3QcH2Pbf94Frl7ooQpFInmzEfzxU/8y6uHGw1GA5Ky6YDqewy/80WtXM0z7
D8x4uuqRdsESs3/404lgk78yQGzi8VVeo8se8V9OBDr0WvxC4ek/bHz/aCNoqD3KT4dOhbI1sEMo
tjt7TqTxt3uYjq5UddP307kcLaSCkaAyXiR6AOGxH4c7lqT5mE5DmW10DufPXWUPHzJbTjQ08Mvm
409372/2i8bbIKLzA6zrKy4rS5HaHr+9Gl7QOvOxd5/NpqQuny3UTAntwFuZho6WPMNo988CY1ES
tIXHgQvKP+ckOgYJm+2WKF/9rtNv+B0x3IE8Nz4sjuYZu9l1wm8GDYum7a+v+KL1vLt/Ni3fMIYw
07HHfZdssxPIMRSbujMtuaJo7dJY7APVbM/admKuHGruk5GuE8F8tAiX5DoSKRooMWkDYk/VvcaE
goxVotXOGlIYcl5HFR2UYetkHPSqNL7F3XCkaWos1zDrUAPi5kR1hHofRS/3OmlJQ/1G4frrYyCC
qgsehMvY+IvAJWYtgmaWyzP9KX2KPx6nfjtT1fK6pD49Tq3/UIdG/unXN/PdflqpMByHlCLDWOQP
dVk/7adhEUV2LaOSnAPVL1os9Wf4qjStCuOnX3/SO7Hs8km+bpJ59Vya9HnvxlmNy29pMOqdoWna
L/TYQ0QJO282AzR88nx0/0GonT1s2pYzFr8bNGpQ/Dxo1NFPNx3Oc5zymB3efbwQShpUQD3RZA4d
TXvnJcvVNdD3S24QotHodR79bsybEVZiVolvAF5o2YYt/Gqi9qav2IcDX0sFjCZsKCY7KG+ev9Xa
UK91DSrcivKHjRHFcpf+Nyef9wcfbh/Ma6YNaM30lsQc8fZB6W7vlI4TatfEhoqXpIWWHhha1pU2
5RDI7scxTrIvdHkChbk0dMMhc52sTGMQ3zt2WxVGgkiQkE+Hb0lridfBqWNx/PUjpknC+7uMlsYg
cqHdINai9L29Srf1Er2FDnqNw7QOfW/d+TGBq055Bjv2b3RwafS7oZjx5UODEnCFSoysbU3qCeth
ljfFfU3TcDSufIwIGRXVAcdlF9QYOD+AMfTWIS1eOPkoXyMwGzyOYSrL86iMj4h5INbYTZIwujgj
zSEu9uDu8nszjW4j8IVTkPeiOXe4KruLv9JVVksjmU3mBrtf0ENHL73CMOE947e1j7Gyai6Rcm2O
VEELWnRh5sTxgK9zVBZPQ5k9l3T6SlW0e+h1DSfoWHSCbUXTH2hCbT42MdakXSg0ijJLnIVf/Iur
NCkb7XOvrKZUVCE4wLs8GI2fvyZD7fLeK3tqcnGqDsq02ir76qyMrCj0/g04t2lDCb3ZGhfHa+4I
3K8YOLyGQBGm2EJaOEtq/wbfDo5ZCrLdnqXGJAWsLLVeJ/JPU6HHJ7P16wfH6rDe+qlmbqVbLC+e
W2Es06d02Q6ZRywP5sEL5LPxO4Rq/LyI8Xh7y4vPd1KWX0uZf+eLD7hVlmCOn8W+5H+la4pyDOMV
xj2cXpzElC7ZO178xbayGlsX13GL/ziylRN5RO1eJxd/cnrxKlMewrc8WWK6cuG75OFdP+KAKgJg
ebAIX+MwpoL3LEdtUmwXv2Uqr76ac5F2FvWeru9r/dxlHchn2EHNsoNu3YVggpXHLDXz6kEXmnVI
Z4vaSs8zCOHl6f7E4wI9uS7DkPWQE/TYbOglEemrNu+M8CbmQAD4NaO6F1PMzf3uypWdxYgaw8qQ
46pnLdy6WpyGN4OSoaNV49WcqA2LVhjbMk9aPyCNDBFnMwGPY5frY4TEkIApelXJEEMflSysKWNO
QXEjQ3YFW6eMKL96VA6XVWlmxLiLuFVeMzlH8lYmGs2Cqijxvmv9QIlwrVdmBxvZ672zg4M2PJaW
6ARegxKlfZn3EndRC0swikm6hnKgnuO3sky2lBWKmQqiJKXpmErvFhO1hh1JpkRb8VjNj1pdID8T
ds+UIlro2g3WOg1YLcXXj2mBY/FgtX6XbzIiu/dLz9lii83aNE7xGEsO/YLYdrfDt1CXDyzG1hHw
hJlt+5or2FRdHi0bz5gWeBHpXI/XhQfeeKPxqrSAs43+2FqOk6+j0Ir6tQCgj+VdSKVTLzSW+Ibm
4bvg7TrQf9ZMp9eDgf9pD+khc4nFZo21TqokXC99mAEtGdvapzHmmNrE0RpMGgVNWrQTqgs46DqM
HC7XF/XGoOd1dYgTA7tU5tsxFmX+P2QMzsAMn4guL9OYwOQCJ6d9bsGpzLRg4z2iWrUgG2DxG2zN
esSdZ/Znt/YJn5VgR66dvmRJiiDS8wM+uXVrS5dSo3wGVIfi3dC5cdrK0VmSE42Su0c7NZ0XZwqp
1XgGg3fbA7C3NgSP0KnhR6FT5xYdoleQOzYXA1nOAR97Q5QOD9Jxxy91G1v7QYzYiLyMShdkspDf
4+QVZrqL63SBkmvfIfMbj0YHAC4YXVrBrjpjxhc0mEWa7NvJNCGdikiaNxdbXKk3anCmaSN3Ipco
C9NsU9NET+LZxGPJhVUgcY0TKxiOOM5lirszUkT0DH/Chi/90LxNW6DH96ZX+iTJ7XTsrzuylWw+
Y3yoTka1ZlONBR9dVQvVvcksumWnZ7hGgqLFMDsyP3FdcH/OtlPyLXqSoXToIgq6rPxs4NWp8wgP
ZkkTU5iWPbuCiP/GnGp2ZXzTGPYMisaqY53HzSm8vy6orsog0fsGiiMNpazNPDSmmjR4mVZ8IyYQ
GHZqn9zh4oFq5x9pHZR4AX1AKfpPwEFfflTXJkoN91Y36fIUsc1NyejQ9uHBY7XYyVI3zo0fNc82
1ccmiO04MY+Vh+nhhK8VpNDcigb2JB2LdrXJbcXB08xfszxzbimrQd3C3jdkH0eyLHIPzbL4Tp9D
NYckDUZMzgGetUlwNcktSq3/UdPDYluMdYSuZzPNzS3OuwQo/QlkYOqsHbM1acCWO7YIgJjiJEup
aW5ys+Q1WbTQ8g82dqjmW8GEPB89gyG1AUTMGCFhzh2FiDdsWGTG5mS0vemuQj/vBlZaa9DZejfp
59aH8q7NbNOPi9+RGYQ6jg+hMAwxADU2+VVTYShW9UgziUPNYxlXGjwd+gkPQ3c9zQLW24Ay6Qm5
twuYM/tlRBhagQuVy67Os6q6Lt3JvtI6eGqbuCkJxUc0xI1XniOLGJ9HLV912gtAkRCJJGsayxFj
6zh4DavA3Dzk8FeTTxSjLQ+TIjuw+UPdgbrll8FnJm0CxuiohfX4hZiKNtCEVLrZIQGPcTeRX1h2
LYjTZPPDppqYXWrdwnNYnHPh1oqjWg+6e22T1iU0yO5GbnDZ8NRGr0wQYhdRKHuwzDfGhHMSVAcC
xW6hlzSXak9YL+dw1uUqJK7VfBxpgv6Yxhi4eB0S/4mxXsjb0iedse3N2qcNY4GLN5j652huHc0k
NWXk9w6g1XE90nrChoSde8N9E0qsCDN5Wth60EKaLQcHymSJ1WVosW2N8xNocI5vflI4wGSatOg6
a7V6XBeSAC0F+6LvrvMcqTxoaWy5lbGXxXQl0PXD3Ni89zPFGWycMC+uL7vS/9bTfqOkADTyKEL9
ZynlYyK/VnQFLn8uqf35U/+qqbl/gI8xHYA0DngJ8ov/J6X45h8EN1w6mpDnuHBu/i2lkHnEpaEq
NJ7q+GJxGX9KKags0CoErkJ2B7qq1/2Tmhqf/tOhDlwTRwwwFBzq+G2cmtV//+n0SmM5MLdO7J78
iHhBWwCmcUiOUaedmeC7VjovP92gv1FL/u4D6WOjw7hxEJAMvtjPH5jxrWuzLpyT5QAmv7hMCWuD
fskBIEYzwYZff97b4/mPL0jZm/uFf0klO99+no/kKJEM7JOoYvcl9fkAK02NR+kMv7PYvD26XT6K
R82zdhyXdQv80Juv1rIfi/rMsE9ZMVI6FykH2W5hInTNyDh3y+I/iYyIdavsIf/4WzKSHEYDTgNf
vDc7jE02zDqlipM0U0I3Xs0OhbbgHgxajuy/8RIY6qT/byXg8kUZgYZvOqxxLrz8t18UgrosQITY
J9jFfJCoga8S39DZ3g6dIBpQWthAj8U0scuZkXowORkVa+aUs+vVVfbgn359V2cwUYExBPmp9yVb
eKBgK6PQPnmjzdf1UaZ3kHP54//3WayXtH9jCDNw3g2oKIXdEsPLod8etvfe1uSr6ArMHan5O3+S
uo9v7zNcLNJeDiIdhSXHfHufk65uNbfq7dMQxt+lid2k58T9m6f51xeED0Exo3klqWfknbcfog+p
LTpsdqdFBTFSD84dCdWawNKi0gW/flDvmlaqoeOS5qGGj1+IW/geE8fO2KCFmmGdUjPhwGMNfKYR
ahjz81YSHVHSErYqXlIoi/czQsgBkLl1+M1l/HUEuzpiIWApXlX7LzX+0ASqEqp64OR15tHKSgM7
PWrLFSIIIxTIM71tM7N1cZySK1hfXl5HtWtjBmn3v76av3sCpM194kI8aeTQt0+AerhLJK7m5cWM
fK/r+khsrSfwghd3888/ynUpvaLTGxZi3tuPmmqvrdj1WqcE5v6976tImpZPTPUedaMfmAToBdG3
6rdTPdO3bes+giwldz7uL8O3jrsKsFKtHdlQscXV6JTwXFpkfC55toGdqfebsUzg/+c3Rn0k5kaO
DK5q4GlbKkH58+qCb4ryvyH8I5h34gteyaFetnK6J2k13SdKDgBrg+kq9lI8cRGvVDF11YncORst
2mHC8WlY/i4zSGdnHFRm0MAL5yWNU3piVL+7SUiXb6+ZhV+5TRiIvs4pn6Xx7TWXUL/tqbDso8z1
Yqsv8bKtElfbRobM6M6lFzNdPvBgoAmtqrSe3Y3BL7trESyKDSVwrpHTKw+SZmbd62IV3StNnxi6
CIe8VyomGK8VNHkIfgT8jMhHPo5JB+UUUvdU1LvXFgXjAEWXbaRU0cZRpS07WrmcvMiGE5dyA6kC
pPNtRIG23aC/E2JbYi1FXgkbA6Yy0n8AdbFlw+pjSSRClQDCj/rEcnd52fAZsEpPFxQeLnYqyvZA
5yhaAZNfk3HFCKlVPGwGHrLs2Of77nGEGXqSXUTCA+8Ix/cMbshrRhtnuO+lWR8LdMd7vEzTrUbu
nuMEBrTkswF8G5bAgqZC1xYO7k9NXjH2YN2/ZFD9OP+oU/9MofdV0nyIFXoAc0AHdvNrTVRvPzSi
uW9dEtzOSCyehkHENJh/QXCOvsMKY8zEgTSr4SWd4I7YYaatrMnmjqp44GybyQ4NQL5ewj1KrHns
Lt4/fwzFvZQU0s0BFtuP8Gfh4rih1Yl8zUj9c4SwiCwtkm4XK48YxFNfKxMirF/weyHx7qBIOZUs
Kvdn9zpn5ssqR3Nfb8uhBWQtMk2b7iN7oh4/C8HItokuwuwt50UcY7UxIcEw3V48f3T5IwwG8G/a
QNAnjemA1zk3lzNuRjvJF+Gq9NacpnW3GirVNGvQQ+EelTp9pQ0CgULaQ5PvTDBJzcpyREZLlo51
0a1i3r8KE0G0KRaPmKJWYJGcL+bssPJUZHG2WW+6LCRHR18FxvKQapSLSJhJUGK9t540kpK1QcuE
oOuIIKOpsS4HHagMwn9WtFwvIl8i5edxXgDvOS9uDG8vkGVLxx3Oby3OxcXcL8vI4c6MXPtzOQzl
o7ck8zXKYb5u5FQZQarlhrc1UN+PSQ4FFlg/HyPzCRJjuVQ9WdPQfSRWmoyB7hKcCxAA5zMFT/1U
2PTkJTJJFh/GsrWaHM1ezeUyP2Z08930FRSiYwadlp2Rm+E20WV518EspItD2BffyGR23z0bRcwx
RX/2XVSs1Uw3AHqcwRYZV0vOxDXiaOUmaHP9yYV4J7fSmd2v0yIMinBleVVJvY22GOfEGPh9nayN
lDZLQ9VXZ7otkIjAXxp/jiwMO6ICKzK7sbtryjk8GXMnmp0Hgfa5ToqOqGu9fHbpDX+07ALY8zTa
y+cyb7KN45jLSho0l1h7oQMwLRvLzynN5Tv6EFDsy+gtsFObUdIPEzk4Gp4U2oaqFQwrNi/bwjM7
NTGRKgU5f99nUjuUWUODwBYdhaLG/A1K+LghxKvdzX5VfEoQmVYoIlQwStUwg7N/ILL2RXRwDb1k
0YieAGcHRmZsaXXBL/K0sz3FOtM/RpgqyForNtauyK2qW2UNLBkQXa7w6HDCk6/HK3a63t60jNlZ
l8lAd9cw5INsmjet7T6KD15VSyJoMl7TDkjbmEXVf6gzF/D4UMpt72R0sYr1r+gU1Sc/T8wg8SnZ
IlVYazrn6DuiEsUdqxKpnYXp/cq1kZ3qSOeJishMryocX7dEB+vbXHYMag2nfPcyh0RiNTPllZDK
UL6p6g6F60du2rQm9DFm2w56Ox1PVkTojMcfaVO9I3PYCjrAbLx+cvRNlsQT2HKacdNviVjrsjId
rXoODRtPBqnOlZjzdo9eyHrs9U4InUlZPyjt8QLoxlTLXZZ0TEHMxmzM6orZduIcRYM3pVkPC2HX
WhlQoPE3exuZcSJKnhHER3fh0gTUPoL6Zf5MXi5iPwd1Bv2+Mive+VgCgCKb5tXf5xq/kqQ/QLjJ
RSfpDmKP3zAFNREkec356LshqcPYl3timmSyyilKepKGafxFDt1LSneRjWMnUURLDqaPT/kC7O0B
nGdl7T0z9s4DNNeVCyR9E49jA3PHXbZ0h6o/LH5ERyoQn+OHwWmLe3Aw3818+TSZtnGTdWa3Z14F
12X6oNDsvjZfoy6OXpckGR+iXvDkeOPTTTPA3qBtHlBXFL4km4OG1qhH+G//y96Z7caNtVn2VeoF
aPBwJlAooEnGrJAUGmzZN4QkWxwO55l8+l6U05220X9m5X3eGOm05ZAiyMNv2HttNDnTCD0doBXn
ONb/NsIiiF37ZNTlfK5ZedxZoPVIWM0lmhg2/wlJOswTPirFgAVsEl12nprGuGEuna1j1f4uT1hU
NWxJXo2BYIUSWcRL6VoDAVXVslpFNURsraNj/cb+glZpGYlFrTOOC3LJcL46xnEeh5ewUsb7sYvk
RfQ90EPS4L5IkuXWYWXsrhGJbN3qWY+uXWNOzs0EehYVI9lU8RC1z1oyVieSb91NkZj9CTG+EnoG
ks1mJzjytgrFLGYzQZwQ7sTQnrZxVugPmBaq/VDoyz1SofBKnfvl0jEl9twhGj/DMK77DYsTIzmS
JTWhSyXKiZ1bODry2prUsdqhuWj3dLnKVUpQ16OaYPdhmtnnhUdYiSr3PRfP9cgT/k0MdXvuq2rY
TTwIT0Xa5llQgYxovVLQXsQcbjsJgR1CA5UFWRKDPVxYzREKWKShiVaJI++znDpQ+HNmXk2JxjHK
th2NFRPHAgJG3vShnxWE3yGiWFhBuTWoSCezDQ5EMX4rNQsegKvUyzaq8F4bBtmiemYt+7a3k7uW
2NjHXsztRyeDxjdMi/RZihLainAY1locI5VaUjvQq9FOfEG87Vc173gOdYypfYRvSRYQXzTdDgt9
SpEtNmEqZZjcoCiYHtVmVM4m+97IS/Ra3zqK3tgkYRbo4VrbJKtIS1gQ9ly7b2EWT58qDP2voxna
X0erI8tOrSy8Jm0mTPT/ZUYoB3H35RsWsxoGfgznc2931RvM9Oi2TXPQ70vSdkd9nPDUlyWsRZSk
NTEPdgMImKfzjQKibqOpFtk+bkTNHi340sGAlOx/zZ5lx0n2QAcVwx6eYtgP5N9ES3qj2qGNHLEq
spsCpEHnFdqkXGJ8MT7P7FYY+7was6n/CDhnCo3vHey/s9C/mYWyNKWJ/s+j0P/TyOeifW5/noR+
/5ofg1D3AwJ3S0XZQErqr4NQ44Ml6NgsdBnvajNmED/RbfgS5iwoX9jv2jTPPzRlOnIzgTbNoX1a
oW3/iP4GQPzXPkxgXhJrPrrNFMTkO/1tEELFq6Gg6I2DmTnAGEyS0puiG3ZLGE9HlhasQpQyJQ9w
HOeveJvsK1OuEFtHiPGuhKnr9W2lPPOcIL0JQ841OjCOOWQWuLQrqwii1rCv42xo7+Z0SB7y1iRh
th+SQx5Z4ktZhc4mS+30iMRs08FlfUFXC2sHpQRCjRT9ktf21fKqVjQbCTRgDVm21O5xy8sjURXF
KbT1bNfrrUd1UJxLU0twyIakG6R5fBRDyyIvyXkiw1zRA02J7GNeo5z3wmy6gRqSsd9xMAG10ZCC
7p60y6T0Lqm/Uj2LOVHPsz7TYw2ljv0SVsJOlFr0tK5sr9ni3IrJ6s9MVh6ItSkDYZG5UtSkhiGB
r/Q3JDarqmP1bIqh0Pwmb7pbsOEGimH2rUyLSHZp4IHtzEytvo4jL6I3uvTqhH0u4xD5iNOdPd6E
/25X5VO6d5G1BCMQ2EC1Z8E6Ves/lU4SEv4Rj5euTJZXFxzEE4FL+iUi7ndPfGJzbQE5uYA4Suib
tGRLGl5/ImSqfsn1fgrI/bK31ZANO1tIfgzwI6jIioxH1buoyei/Kq7uJY05+7pbnbQiQqKiTJs+
yVRPwpwIWjM8M8/J0bgoB3JaZEBMBpL3oal3dT2YbxFxOUQadQlPamPcMSwPD9Sw+a1Y7AWGm5LK
I4DOUIGPnvanypjTj9GcuJ/t2so3EP8qEuuQflfDWD+4oZGcF9VSz6inJ2A8RBB+CjujvUp7Nbs3
SqPa5cgWXW+Ef477M8PYLjNdvyyznZwjzGxbmkQ2Zwjh7TsWdwwKiq52kI/ow5rVrN66DddKGXVW
6KeLkb3201Rdh5YFX3rq9ZPVIaPPK4tsLsdOnuoqFqBjK/NCzsmyn1g1X7PI00/aaJZ7qOTRDcze
9iFddBebWZsdcqU/VEW45ggWpoOOstI+w5K3znVksPoTWbVP8ZzltFhAnUcjNm+yajxp8WhwOTLD
UNQOo3PUPce9wyNjnqTYaFVoP9f6+A1iSn6IqC69fM7NQ1mHBhD3yglmu9A+6oZ8BXxTRb4SGdpn
2ykeykFfPmJMnEloKtQLiwOrgGIRKkeTpFLEMWzbcUkLU/ijYtXPrC3TWzuSNWEcuu6+Er4R74qB
L4qWJHtE0YWTXWdqog4yP6URH+Ko60ASexIhHSPL72297V50BzMMvTDDgrI4sHe3juUIcZrO3kcr
T1mTZKm8AKViwxhme2seu6OFU/dAJgv5IVUP/4DDEr2rmxxs9vRbEurqAIMhaYcFVnQk5Ma3hcQ3
X5dp7C8xodKUzfLJVpXp0S4q5VLR3vh8oDxisUwT32uJ6lZpJvQzVn2qG6KOfNfdml2a78J2VM+k
vWTkmV6GMByelHAkC400hUuqRvoe+Bar1GxUh+tCHZpXvSPwCkNHQFikvYP9hfwhE73C0ld3niib
akRb6sqHHdGhwhmao5ulLeVOmVikQKk30bsNk7Vmn4Dmj8J509PUAsose0YFrjs8UkTgDYOEQogS
BEiOuTYhBwUP8alUpvoMu0PdCKE8pcy6HC+KELwlmYs+f8USuE1h+cBwPmGeAAuvkm4EPbH2tFSW
LxkcrBN+ZfdikhF2aFt4EB45vt0l6RQJcLnwTSifzxazFVg2pnOrIgTr/Ir8x+uB+tV3wnzJPM3J
rA2JyO5Hl6fG9UIQ+icMQgmk5eGLu3TWnifiAue2Ha7byKCWG8b0qk2twu9mxb3Ke6O57dKwPqfq
WH9UwiQjijOvNrQC0Va4ZPwtyF43ZlvrnyTqjr1Fa7ABwFBu4ynVvi121J9H062eDWApPFzIYH6K
8yx57JA7gj1KJPb91I125A7CapsjVAIijG+FQNVPfCMKYXAZ92rPW1/E5hLMcwcRetKck4OoMWXR
U8Y3up2OXGgMHlzFMEnAVvtlN0d6D0R96oBcLNVj1hM6L6p0I4E430okXhsswrie5k5dgNkoqDPN
aNpadTlciyHSjq6I5BfCjGQw4vTyBsHjNuEWP7WhRp6GcCZa/rpxP0vLSoKcsIgnsPXhnpMpPoSd
FsyaZd4ufaq8VoatHqvOUbbEpLY3Iimyg2ko4RaDVHvJ5tF5jEYn3Aq1Vu/jgcgKNA2hAotYsbZ6
bDfXzQwXvV1IJF96jn/stAvsm8mIUNqNIkDiQKh4q5zMQtWIritI+KwBz41mjtap6Ektz2WiXlZG
Js/+NI0eepNCBHQ+CcF+obvdpY7qbF8Cj0q8CZY5M4S2IW0PbXb95hKnexiyGKHzNCpXCWm99LP5
LfMtue/M/rPZgIjhrCX5zOnH/kV21meCi5/VsH9javYZ4v9dIQjRUpax4vXq/NAQprZp6uRBq6Pq
iMTVpruX2keZjsUrWrDpUxPyhQOsLS51CFuNPMI4Q89zrOq2Hrod3FjSr+GvILOzPOaejMASreyM
jVUSkzER6kL82NQ7t3VXz9YTkShvfTLrDmTSkQ8Ot4qGJxC1ix+W6g66WLUA4KggXVQ1g4uKA5Ta
yx0CMYVyW8s5yo+Oso6ux1QLKPLkSSBVPfZNYn82EXx+oWeIUuJC4uxkxwAmHgjUi8NdtiAcKfyp
HRdGFFFnpl8dpO3Ko1mHk4kJcAhJO1UIlj7UWMaDQlHnXeOWxXaw2k+Ym0avmUDLqxBucVoZn8ga
GvdWUtkwszoGeYCntu5KMGIQdEwa44rJJOJFVUFkLxlLfiRUU9lTizwWS5xtYkuzjzxBlHvmX9EV
zjXhR4WYryG21tcNn+Zx6TAixsn4bEh3PjYrBaY1lH4nignwS7+WW0w7MbqbenNKkoMMtzSQczCU
Ybd31nxuWcMza7Hr+nNowK5hapfWSnRYjKg79GEYHht4esdOJXteZBmqKFFdYasjIjqy6y+9boFV
QcW4S+ohITqPHQrqWBCyjE03Y2hUk1fGkgcZEhrf5GPe92rFwDbTGKerofoGFo8yupIVyczwjHXx
lXGq5Xxq1b6w29feWAXmj2FNWGnnM4dO8j+io/5t4v6midN1BPx/1cU9fCuKb2377dvPbdwfX/Wj
jxMfrBVCwV76vRv7wxfkqh/wGiNcBw3Kw5pff+7hkHgzE0evYtBlrVu5Hz2c8YEPmJaQBs509H8o
ZoE48WsPt5axWINcQ0Xlj+Lj9/WyPTe6Eo9mcVCIfxRAeNf7fiBRdaR473L0A97KSRivuhXlk7f1
HIgV7wNF097XuZF4oRm2+YYjivnmigQiYUBurBUTFEVWa/pjo2/o16Yn1A11Hcy6qT+73KMHbcUN
9S6TFHgbBLYyOOmLCiiRDifPJOEhsFZkkVjhRYB5eoiI7MBYDcI2Wtyp3ZoxaYVZ4cA+Sufyyahq
B2hpmx+Y5MLwSqxt39p2wHhX9QeayhuxIpUK9NsYCnU4S0NrwFzSSVF4ikVf77RBWY7Mrda0Fc2y
XkJnZTZN7/ymvImic9kQuCdBZF0hUlfv+rHRgiKzL0Mv3LOaUjo6eRR9yeJ2rXnlsF9sJnkyISwh
JER4ByOx2I8JR0oDZqqsSpunh1Yg12b0ufSDuMHMfIwKGZjlJG8V8kh4bmnSEzxaN9makNqvaKtG
1YvNWOO7VRfDuCLZvj307aLsQ5auR0PGyjFri2ojtXrxWTku7CjV8gxGEaZW7Sjwtcaxf4DaDvoJ
espVFELBNqBybrVaN/lX2+VSDVp7thNmk7LXHti4T6+z7DE0jyk5UbZsLwtRwjgSrGxr9eUUKBVA
MGzQ9kvPHgaO5hc1T9qdqIjN6KlEdqxAw4+Dk5TbNA2tr2yP5Xwm/Cg9R2ZORNc7lWyaAJQ5eTYE
CZlgzJGbZltz4AczLJWNwz7Fi1bMGVgz94WQ7PEtIpVpS+MBr64O1wBmoAgXYx7b7GpOq8cYTfIj
Rc78rFg86pBpm+pZKeVwclZpcZmrfMiJS/1XRRirLQ1AW7yi2sIV2ob8ojxncNzid6Kbohv13qG5
vkxlrRydQge5njcuY+mEOJKKXhsrE5FR9r5XeEZvm3aFAIEngyW3rFg5OPLb9J00t0yNTsox+Dnt
nURXr1A6wHqo5BeXMkRjWVn4mdYj+8Asq/HUYSFHjAiFjbbkt4pi7l2zll7cF/W5sbRn5AN2eFUD
M4xPlcg+WUlj38Eo2IXY45QDodOYQ3bYJGDNeYM7Fu7rYgC43NAYLDfLMLW3ba85+atb6ESEGAUT
CXaKj2Y16beN08dM8+nPH4ywTTeM9gF3ZYV7HEtbyz03bEF+VbFV3VWTQpSnDz8l2lMzyuZRI8FZ
ToGpyqKLgwILg30sWtNplSA3U02l9rV43/OhWrahlZJ9hp8gVD8vJGR2vlop0XUNBs/+RJeg1dhE
2FNeisntw6/U9Tw2k8X1OOG8WBiKsVFJGeHKNSVY15zlidtArcddCFPKUzs3fbHZKih7B/88K8Qy
Y1dfOn0vg6F/dxoS5WGcxygHXjxX2LYEAh32srOIDiLuWAshV4Uw3NnG19lAkboj9WugmJ5roqwG
JXEZMpOTxoTflLzkkkVsg/IVG8P+FUQwXTmGZmbyyY6zjw3194Wu5qIIDvIoSXVvQNhf3ti41UrL
n/s61rt3Q6AalCXo1ciebFi2cWHdTIM1bc2VM6uCKwCdZ/Ie+xYE0IdsdLRTQ+HZeLJs6NeI2x13
KeLGMwL3+iATl/t+MsPAlJnR+Vqv2zvg0XTj9uDsyriRt4WW4UZyhU1UqlleTbEZn8KKEOBy7IzY
ywy8ft5qg8DZTtaz16WWdnSgBZpKka73KpRBEVnJpoGrp2xV/CH3dkYHY2ntIjDxAI2ylKK4tglM
uXMG27ruLOLyzBQiNiFh7olKV8ez0ohArp1C9940LO8NRL72EjVNBc+odVJlWNtx7TiS9+ZDW/uQ
aBEhuvnUeTTXLsVY+xV17VyytYcp124GB716HEBdvC5rrzOHbHxs9N4cneEeIp/6JG2RBG3uOp8H
UdMwdWvvRIDCdLIZQZ0NlDYeHZ4MSDhNiePRSWNaOzCDVgynEfHf7+1Zx2YV98/ataVr/2a5aUpu
vLtriW5+XNgyH2ZroDhtimVnDjlNYCpA1y8tuu5x7RGZ+9IuNmvnCIi0AmCrE8ragG8d1w5zWntN
be06I43+s1o70WHtSY21O0V1v0oeJC2rYCjE0Ugfq7+3tMPa3Q4sm8/sXcU3ds8lMwu6YClCsbfW
zliZeD1t7ZartW9OE5KCGPhm13Ltqvu1v6afa25Nk6w7xxZEi8dFeiVZY+xqPR6uZWnCcNQya5/R
uBN2nlyhZog/hWtXH4YC5UbaWlQCa9Pfr/1/uU4C2ilmKJCs8wFznRS4mtU8OwwPanTugU4G1QXZ
LaMFY50y5G7rXuQ6eRDrDGKEtu5VmM5omEv1EKvRp3CdWQgI6hQPto3Mal5tCetwQ2XMMa3zjjEu
6/NEzshJfx+H8PSvV2FFFaw6+dRju/ioaD0gWhaT9PQGRgGyjhlSvg9balO1yXd2Vv1CpLHwYotv
W3DPLIEaaPX70ehyUzdDF7BwMp+1VRQzAWxGhaOmSDuaRrqkOAygCe17/Q9URJSTuPrQWnOVXN6L
1n/r+7+p7/HW/+WSJviWPY/PzS/V/fev+aO4t2E5IUOEewRnCV2a9afxnz+yMdCa76b/7yk8P3Y0
7gdqeEpialWUqvrKgPtR34ONMtinIIvmyFipTf9ErC7c3+t71DKELUB5Fkid0dL/ppWT6RCnYnHr
/cyV9EQWTFEFVqUD3pjASsAia1CvVPV8SwLaMvpkRPmwq1zwQ2q1ZenCCQ4QSDyFSY/JsSjwsGEs
Gb9NnbUGTMcpIzp2DlnU3RbUlfiZsi+G0jgQoMjXKyI2pDNQ9A00EWv2eBMJvcxN8z7txuKKUm+5
zlKTDt3p1WWPMoq01TDNmyOVmgz6koxRYKbkP8ZN7TFLaU5TDaLEynWm75OZ7ka+Oc3TG6s62KSg
HoCUdncFpO4jW54vMHOVpyTLFWhtBVi6eiownGqkyUUVBBSnrW4WJNdBPrUXcMVfTQWtURHyk5KA
cDE0kKAumQ0IsHQFA1vR7YDtv3HarpImt8NBpy7dxqwo6bS6q7b1wqvHg3ax9EnFFdidEZHoXq9p
F1IQH8DJnMmeLzzkJfdjvYiraQRFlMkCsRzwGX7JAcfmV4ZTPYU54eqL6CZgK9EXpByHdaTnrXsI
khm/1Oa6cyrL+ylVls+IRdSg0uMYRGzVb9kCE7CWMF613YdJB9Jsp7DtkWPxLdSIJfin3Xpt4xab
0ksqClZpCWWkdbOP5dwbqOv0YqcXRKeRv6ZvkbVP7Dg6XGHkz7ZLdQvuYiFXWzl2FJDPpcGIqCK8
iBR6/Ge+XmX4hzQEOqO5D50FK5rZ1TdkgjdPhnQerDYpdwAWk53AQXplhdLeLLYr9m5tEbaaOY/Z
Uik124HxMTLC6Gjk7A9ZZ69cKzfsXxW1biA616p+QYutX+dEugkGnPHkMEypl00WF/c6JIiN3pDr
E2ilftdmHVkxTgguS48xg3HneCmFAtFvPF2HfKrdXVPrTAijSggvSmbY9sJ0vA5oU3mtQaU9RUyv
++3YKOYj4pfkZOSW+sXgBw9aaFx+TqhoQpYOrq+tcLBPs1mc1dNIqmF3KBlxe6aZdvObUpiLskNb
XIZvs2uP50xDdEVqoyGR8iQ6oVgQtKs8Fff/HvT/G8aL/e7U+c/beDz0ZfP8tfx5jPP9a/446IW6
hmWzUWIOCMzhfVzzg/CyprSx/gY0h16fYx2R9Q/Ci2DlTgW2zligpXLm/3nSWx8gFmguTBaTMRBR
b//kpH93UfxpfcAZRBKvjWXHdng5nkir0PsnX5LKuFel+1dOpCrVwISxLzhz/9QMrlE0R7JHbKbk
kgFQnO7YbwEKu9LxZo4bmhweUp1nlrNRcaO5IXEl50LRdJJ3SQbGU5hicECcjNiF2ccU7qSTmEly
ZUbjwJx84f+G/T7EEOgaj6rJjnUhbKzP+ym+EtSwMzq+0bEVL2YJ5SsDw8v8qMMmwSWpj1mC6otV
mPpZK5qw80ura6r5PuV4FPrGMaLRvjBj7mP3Jkk6sr5cDIIeBZWS+6g+KXyzvlmUGTYcyCyQxyV+
9381LN+Jln9THuFX0qgo/vNtc8v4s52z4fk3ONIfX/ijSEKuwpheAND5rjuh5vrj3nHUD3QDAmsU
Qn5urbUU+nHvaB/4X8CRVLolV+cm+vPecT8A9SX5CaU6T30mq//k3vnuGPjp5qFDxU6y3oPoaYRg
7vrrzZPlervklTrvTbuQc9CLMiERLRv1a/r60qXJStGW53nS5NuR5tRlR9U0B8MphboFMUNsYYwW
3KUj6TIziLEismWQ8AEa97Ui5PZmtKz5lM/EsBpJPwlSdx1TeLnStmDuZiNYrEyriERphbKxl5ns
AHgazLuAlqPtF1r5kXyT5jindXy9lnsbW1mWx1BTyF0wSGTaNK5KS038UH1PHtBU7PHkIEkQGMaf
4RKwCpUCcrRXclBSvFSuDLhBSXaLi31C6fRNESJ6HRclOYPdsJ/MuUz7wFVc44pFJ3M+YbNuIDDW
benNzAggvDKat5Cxs9NARvlNUsbdeRhbZSfCdPFDNTSQsnfDtMFPILepzVzZJxEu8qeJ8lNprDVn
Pgd44VbgC4fM1B+dhrdZKDYTXUL21GNhRf2mQM6311iu0XvyzhuJIY7j4ua3naJb2w505IUNeHmb
9k4DeIShujcwZjoSGVb5qbOEvhxjAvMgRHd+4+TnAmqJuplta4y9RlZsTQtT/QS1qLvqS+OpxRVy
L9q2cHhA4xhnI55GiNV7R+5WZczHKZPaNu11BwlHlE7012F4BvbNiFJXpZ+XxXI2TVRLtlU6jDms
0Dzqyqi+tQrkRSMXd/Zwm7sZwpfRqHdGpN4afZ+UfltqOsqgtv8s4Os9Esoy3SBpMvHnWRsACJ3P
mJSJcIzPQi+m7AgZPbxyq7S4mCrOaaCJn5LRsAKY7hJ3cz9vC8q3+5kd6QbGV74fEVaopUDWLdP0
Luxr9aZXWjsIJ2M8RFa5k6nubHKDkUPcq2VAMCTTRpdd2D5FArvtrVy+gYR+pYxVtqVBghNEwEzc
cZFjZmHCf2Cmw5I/c/UNUrQxkJh2A6swLyVXm4/T6ISMPeb8rq1AidunJYdyuExQHmOMSJ45O3yX
bWz6UR8RGdGL5Ej8ovIEoAj/fRbXd2ZWIcU3TPdoOy0BDErM+lWQKJwZDVlaQ811w2WLxxyO6q4C
3uH1RZwEqYrrxEeUaYL3wFCKGGRdyydszXaWkc+ReHQQdiXb1hXIW/D+LAacvRSTauzcjdaUWZWP
nMDp7zVNmuO92YLRZttOHof4KHh4phvVTJOT1aj2hbSWMP40GUveeQygM31buCxGvYwNMK8/JNc8
n7VPLupw1ctS0Qx+E+okq2H8VMynydWL9DCWK40rK5eUn4awH6PYNXQ4wz10B2O872TSo7SlJk31
a6wnQ/pZyq5ZimAZZEE6aGy2mj9XiCOCodUmTrYetfdnTEARmtRYJHw+SplzeY7lrG6meRHIxEUy
8eM74wyLMksLx9nUOTPOaD93jvF5JcB2r7Z0hWQ1Tm/Z05T0XXlMukInEqUIZQfziJQZZR+BXydm
JlYh3zwULA9mrILsW3ytI7ecG4v6/N/69n9V3/Jg/asHNRF9xbfXLnntu19K3Pcv+/GYFgwsoEKw
z4NOz/OaZ/Efj2lb/2BT2ILLtkEsfx9z/PmY5ipnf2mx3vyuKv0xzDBUlpV4b8grYP2HhPUfQQyN
dz/4r49pVvkg1XD52yZlwW/DDHhA1AtlMuzJIxSBFicIAJbC9c2ue5ot+eJwB3hVSUsOv84ll5BH
zDTNEjSIrHy1cx6cwSHcPuvkeeqzq8EhhsdWLPRzDQNmVUElkkLdogGemEgUy9bQc4LT12EB0U/u
tiJFzXet3vWh6l0qitaAeF88SYYjN6KGkx8JXpPt/kBMOBklKgPoIJXtE0tFlCrcCzXRQ75lpi+W
UqlBlvPXpUC4Qfpwc6iG5kmQFOkv5qB76WIqmzy0P/LsuEt18TI0vLxlVk9ZCbAy6uDslijbWTGT
NMXqSiv4eaxq6jZqUz9ZInW9bqUcjwo/XgEpB/Egc4JBYe3YOAfmGR3wJd4asiM2UZfr3pLKN00q
k2dZvJWl07SBWvOPZgNvAXuKR34E3gbVObDZawMYSjD5mej7+FkQpYUaGKZYK/epAaS6zFB6WLXF
n0rjMjp9t1m/MjWgJCZuz2RJWxV/M29BlenMUTqxkL2TXVwqzk3W8pKwmMyTaTBDAVypbfqab0iv
mPqqS/QoW4qH0F51bGXxNhc1ABq90XwznNE6yRkmlptFr2GmsJRo3AdXRfT4PtNo1ZSKLQc0ZnQO
AwN1QF+LUfkhdEIJjhvZJlFdy7bCfrQfHd49fR01j6Z9YI/28H6RIM1HEGnUbVDZXAegkC5khyV+
o7oPIwc8rCd+yVXzMuCz8KNUGgckjXRmad8GZZRPR9slE2uo1quo4++S2n2dtIIQ2rLVNvY6XLNC
looLGBqPgOvKZ3J2zfX8NrkSmRRB3142Ji+6YfPZL/wO48WEwEspgrFzWvi2JV+zllis9p1As6vl
rNat6zdt8/T+eecRjroh47LqRn7eKOaSsV0mbGVNZ9eTjnNURfTGTc5VTd8GUYir07G5VMr1Xojq
bn7MYn5rOemLTo0I5txF9VXJ5Lrn7bIN+wFHOH1bzX1iEzxzHAHenmO0k75rt0+25B+0cFhzw3Ex
kcF0/f5mYKhj46HwVwmcfMmBqW9C1a6PmdaaGx7klZ/JNjzOqF7v8jatfI3wcG+ERO/rXVVtl1yj
eqYQCvLG4C1VB76HKG5PrBynHVpwcaXXISGg+Ew30uamRNN6lYxpgSio5CoD6QtRq5BnxlhqoKsc
BMw7oYrNUbZRuU/YtSWXITav328vPV2WvSp6bTMZZHr3JQOzske2rOZ83EbsymMUq8VuQmy1GcR6
G0rAk++frZLz4ythcWXhZ+cI4RIoqtplNcZ7836VL7bE5Iy9fYe+UW5gcrlbwrazYFQY0b1fAOsV
zi1+SYyFyd3MMeYO3N/G4i7794+56/HmdA2XESL4bjOkInyuCDTam2Rr+IvCa7G+Q0Pg6pxeZvKC
woyPQMg3hLo6egbuHhxFDLmw2/paIcKj2vTFFfu86dqczJ0zpi8KUzNGtgx3Q6mtsyzuiH5RKQVM
7tNyMcXVDNBsa1tcZAWpg1dK6/LqBceXneY4JjgcAJbB8zHwK2Ut0q+Jf0yMg0+WgeXbnarjkTRb
r6YHO4wW41u7ICNlSnIVMj2WNiWLOBQjweE28tHRTri7sNcuMXKa3SKKeVd1HCYkydGQkPPshwPf
wtgL7iK7KvfMFvgF++P3s0lzJ23zftOCyxsQPTNNFl18i+9NDRrTuGjzivtnxe6ZCIl57IxcTPVU
bVuEbb4sMzWA2se42zKm696mgDZM3ho8owCpeIvpi2Ugc/7JXvC5GgVQQqzIbaA4JkfgqgS1MyW8
1dAdBlaJcdgJ6zcc156d9+nm3W0VJZwnhpIlW9E0r46qmJtCAc5Y1vbHvAQ8JZX4Vhn7a1aMqaeP
TnSck4kdtJLhUAJxTvmnyZFatJgUql4CTb5IM8sHD+OnYW1cR7Rk+yxN+qKlaD1QoJLil6jagxnJ
LGgdBtlnWID9MRlVPkJdhfrnhRG2u02qkscdl0l3y67bIkIBlRyeASgDZN3PslsLT+h/G3S9FeGG
NbqKKuyfla4sv2IhfzUStey9SJ/km1PryoKpjeYXa5U74QksmnILL2xyK69RahzOacM9nxqDEkQ8
igJNOOHZHcuFNa9ejO21xNloH1h/t/m+m5dOeZpxq9PvREN2Fcau3rF9y4Tl17Osk2tzsLR5E4H4
Vu4KekDs4NbDT6XY/4f78BuEYV2QGxY7bHBTiL5cnbrr59ld5iraYhApsbeTGbnkEr9hhWSFUjgP
fVPqXFbcdUbClf7Xr/s7SOH9dQ0k5eh+VVtXf6unoMxq2PGqfi/G98OOe1BP5NdiVCTSWfn216/G
qPMnOAsl4vpT2viW8IC6KuEnv/6UuMkVI1mKfp/NXCBrJeBKHBsRDoHvP9e/28y/Gde5QudN/c/T
OgwoXZO8dv9Vvv0XA+8+f/kVaf796390A8ynVfaZjuF8bwb4PH90A/YHgD6Atlf+xvtc+/8N7XSH
qbbBbNnVYdWA6vhJuugA9uLi5g/RQ77nrv/Pf//CRml/+/3P+XBrM/LL5US1ZjKQZwwIF8dCcvnr
5TSLQgqMMupeTqWfR2/EjNxMc0jU65qXVezzRD1CRdiwLXoSTE1Svf2b28f9/f5ZvwVuWkFX4sK/
fYer/DRzLwnxqRwnUvfoAtXr3rlP8HYxD28rT6vVkdGEisElC88Vs4GdrRmI9rTPBsXmggYKTdNZ
BeGZlM62QzBUoaCsYwsrsDl4nK9rgNsaDfoK7IS/RDlWxJ4iv6QUh+t/zgYu12R+bJdyl+SY3pXN
bLp7o+wo3SJpXVHzFMgK1Y7Tk3hkXQ9UCc5XLz7OjgSJJ/T9hCEgx+FqaPop6kcb29xywYq8Dvwp
0h0csGbKaU6uC5HvV+imL9jhERZGPZZhxPaW+1noyqaNmDK2fAdsrIDv6j4nAXkLLubUGJpDFgxT
7je9vJuU8CGtSeEFRrsZuuoL61h1l2T/l73z2JIbybLtr/TqOWpBmEEMeuJwHcJDBxkTrGAyAloa
9Nf3BiuzH+lkMV7WuAaVlVWZdLhDGK7de84+3U2onAv2TF9mAnOQDPm1PWQ7e+ZrDC1yP0J3/8hH
odOhcvEr6cMfhQjXIRbby0INkt1bRW9HcbB5G6fWKcyT0P/2sPxnWflgWWHSs0RU/et15fpt+K/9
a16pKP5RKvHnn/xrRdFxrdKxt/8chP21mhB1sKwHfyUdLMC/v3oL8h9MmQzyGRzLEDznDA7+FEpA
9aMuYhFa+vZo/v6eUEKcLSaugxbDovHPtAEinH02PRNgXcPadeZ9WsjIt2aeQtMOn747Kb94zf/8
AuQgLH7eMu/jv85e8y2yvYrFkQwudLmr0VHzOnJ6B2G/aP/ZBvthtfx+dVzQ7D92SqBIcVocKQDr
yfOKosyJpk2wS+xBPLe44OL0wjQt+qlllbOpjtt9bjTabpzpX9KHLD84/E+nk94RL3y4ekhZWKKX
hfO7hRESBK1f24QYUQwPJqpNN/5o8T1fewFBwg3E5wwEysbge7b8A3OaOgLX6700hodRWk90bUu/
A6y10uf67fdXDuLL+Ql1IZzrriTOhXqXJtmPv8gKkbaPnoLxOlj1MUxzo/LZAefHVAY5HWrxKIKh
RoLGjlhfSatMclgW3tzgV8K5u1bIvFYOWEMUqombHlhrPTyOZe/B580ywsSU8th7mrVRDas88lb0
I8wD6fQWBfewC3vVvhdigfo0rW4+TcqrfG3y0AanWmFdR3Xnra0ohaCiT+PTlATNZQyQZpG3O+gf
BIS2B5vg3+d4ckBG5I11CzdGniRAhDsbGMeqF02+6sI2vO76AvlDDs4FUWy9krqstz2g+kPqhlf4
wPqtlefvwsnuylj8Yc/ubdsgah2Emx8rfXwJe7rvXp4wtGCTxAsGATpzFoARtaRBUjBbU8nwBpmk
PjhJdALRpa1jD/q7MPNuM5SDfT2OVooNzg6OZmg9ObjpjkkUI6VTDrztvn+zbA1tC6zR9WQkyTUa
p/ABdzCWAhcwMUwMMp7ZgoxDgAw/zgK2IWN0heYY6kqwYo8yDRcy1NlroeZoJx8VeegdWjfpSKqE
MPNQo4AlbgHPqunG5FPTM9Ivigo55LYALGI/isLRnqO0b05QiPkcdxzNh9JAWM6wvNvrFpvUuGna
nKu6aGbzurliMyg3ZlGngI8R+NV5ndzUJaFWmMWMDbHq5hYshf7EOInuUl+PvgaFufvcxXrNdg4F
8qWGG/EhXjQuRLgbq8DOBftLggrouRveYdaYCQVB1NxWc9Hc5I26DLzJ+lzPbvsgOivd11pkXCHw
sfd5wb2A9SzeAk8fd+zHP2NEktOKwQICT8ca94Jo+Vvdpn5B/dhc4d4sbzp03qbqpqtwJFbG98iS
2zIDrT+XNukoK+zW4ObJK941nugu4mBIyW6J7JvYUdsgsMp8FbQOdYIRviRdGh34Y89jv4h8AlSW
1XBbTeljgsZ0pQG32om8ANFCA24VRz28qy4cbvHNGjvTivW9oVe4qvMWDAFxCBeIPJEH6MgATkQ+
uCZ39OJ6BEKv31pBPb0qDV1pxkNz2YeJdtHSCtpZI5YPOwONAuQF3H0a1A4to5qjhakFEokARQvg
xxhsA4LgjyAGgs8uHHE/AI+9C4NguBhxI/pO2Q3s57Vop2B+8exjWzQFuXIi6Ebad6m3wg02HLGb
Iv7CFr0NEpvslbJMfIyNBdSl6NUKrGfPmNl0tq1+FyMg2pu99UIE4SVJtuE9TS0gAA5n2oqJEBdw
PvoA/9gstHYdDD3dLtdAAD4nV5qqq9ukJiqqqOevMf4Gl2kMZhM3CPsDIQ3dxtD023HqtkSrhRB+
aMuWXjXs5pSPDQO7fmwYyOYsT4O2rmo22yiDrVdcMilCq8reqHFbV6H1IGWFbNBImwIqe69uOq2y
Xlm33QNRrtZON6IMAT5xbIT2cIWkqObrIEtb1HtBNT2WhptdsiDNB2P0oD2Z8nNTwsFGQKOhHglK
P6sCc42b/JKe5S7iBbDKe7p6jL+ATWe5UVyr3D1kvfmYkq2zMgMEyKHbHAV8q/UML3wNdM69CoP0
LRi9xJ9rtXE6U7x2uqi+MM/tT0CZcm9ForS7ZkmwT/GUjJdoe7KDnZvN3nLjdF0O8/CpHOmlUQ1x
ZN1LcEZlNg/QSsMz/k6gRfZsDLX+EDizuIVIYK+tzDN8I8sT8DkyQ3cHlm9Dep/iObHHr3k+aae0
LmAvKgb1jZM8yUgWe7B8ZebXTdb5sKeEnxA0tYH7C7RidsRlhg4RWSSd0lOuXG3PTp+uRe384RhW
2K6WROg1tIbk4Cau85Cp0dgVMoY1Z4qJ5vAU74lyoLdle9Ge+TMEq7GTIHilPNmxke4jDTOTK7Fv
xdMuw2S6Vn00PhqsXGuT9KMtJyl7sNzQ8KVuwMXQWvAaorY39pDnz+2UihfMCdG13djzsyqsNUPy
gXz7qmmuO6NqtympONt2cpK9SLOG4Sg3GS/P9yJVALzrJt3aYaBQ6pfDoWcEskK1WDr2RWvkk8lk
PlPdf3oH/19SnwXlQkH6r4v8LQK5+Ovr99PDP//Mn+U9Uh4+QpcGYGGxqOC+U/k4/6CHYFPHEydE
D8ChNP6zxLdQyEFghtDNF9BNekT/V+ITnAaSkA4Ety0zLOrmv6PyOW+yseuUwqIoliiGLP1bP+G7
mjSE+z67VdkhJaHI4Q0AstaHp+ld8lIkvtqRTXFJsB6LsBfx5v/uXH1c+5NisYxI0Q0i1ENUdQ5c
rutw9vp5bHdDZ/YbZ0LQYcTcwRBF8v2/cSjcoei0BfuZ871MY4EuNHLZ7tDkxrvMNAamV7jbCKiq
/41fxan0rEWJxfz3rM6fjTGtaEPgYB/xeIzWXK+btk39dnS6DwjEZzuabyeQ2HtdUDahcDw3qhIM
16WZ5AR6cUBC3GQSoNHZ7ywv67AIljcvEu0l4NGvyFn4587/X26nuAe/3079eXDGKMtdDKTp7He2
oEwCq2rbnVYKG/7OGG0KQ9R/C8otOYo0uS8RcsJ7YgtydhRFKqfq66Bbyia74d4sFLLMkTp0k5BS
/xGV/GxL8+1w9OgWdR17b/ucvi7r3sSNhK+WCWxLQEnz5ljmO5THHPFxfmEHyD5/f2f+fBqlaaKz
Ymto4Gs+37MFEaMREGjdwvqQWAy8jIvlfbT5PNsZfvtdJu04z4VhT8+Ateb7zSdmeVqDddrtrLif
VpamXdJiPsEmZfyt5/KD3/Srs/j90c4uGr2OsA5l1hGFPFCMk6Ua9kh+qiQlYdHzmCWk6Zffn0Zz
2Wx+t7v/9gvR+9rSWroIEON//IVTlNruMPDYGZEtTgCLsqdQ7zAIlDPsgDLEOVGjMZvww5I7/9Vu
dfdYSWvfhU256zuv33SjCYlhcKo/2GdpeM4Eksagre/nZlohJ4QOm9bzBwvTt6iCs+9t6SBCFvC+
Y/50x7mKWrtseYziAT/sSiwBqAg0ZL+hvMYvoYzar9xyWONPxWkGFuRFn52RsZhbXQM5tnw4gN6J
GJk/W3v/8gGXv7g18fAQ780TLvnP8s+/ezskXkbIl8xaguOiDc45uY6baPRr1243qg7V4xhbia8P
NnrAEgTGcSyS5hI8NtU2QGwgX3pBHIpK4D4W+soyKsrNwmWcZoYTrVWzuTbtWTvMzNjWMD/gcDkS
cwVT26eO3KantncD37NiAJVCc7aWZeJPtxqXhuZ4bIHXouKgDGwD6UH0kheRSB+7wWWcJSYAxtac
bhs8NwyE21Pp0cmqUXXSI2aKOQYZuMho0p+1pu53SQEOLZDTezpZd63bpnA8Q+gndtSe+ORi+/u7
9ecHBE82hQFPvfBsxzm7WUfF5FfSwt3FKroGNhmR9Kgf0Jg9dHNQbbouN/72I8kRCQWCyLH0Fc/7
bF4z9q43p+2uCYKDocQmQ9nqFeISlyTWe8/+9PtfuCwoP97WLj4aDI3ekglAm+jHe0eFXg82vWt3
yZTR+af5caBeRbtuNtP694f6+TaF+oBUWocAsQxfzm7TsMP1M/Qlb0G3l/CZauNQDp3zwQn85VEE
XTUcaOiuzy9ZjpEgbwdOoIaUsVnVjqftiRhzb37/Y4yf1zF+DbQ/l2rRQF92dmukxJUZdoVFbByN
cg2MKdmCGYD7oIqSHbNyKCm48RldEkXoPpMGtStFGn+0LKFo/+n6UcLQLl2aldg0frx+dV2KOe4d
hRE6cxCqeNmWPLZ2K4Y2dhFXzOIALMbbNHr5lpWDc5e2S0dO6v1VPs/EWadl8MEVWFT2P38nYmxw
7VkeNevZayUUmqYFkaV2RdgVB72RG0/Hxz7DmbsOAJf5kdNVnzMwv35Wa9MJejWB68zj155blCgi
srcMTex16o7sfYcXunamX8dtdT8VXbyq2piNXhgNx2LKroHBfVRc/PoHIOynPY/JEY/jjyc1MBov
n8gn34lougsbp9p2gwgfI1Yxv6qdZB0oQ/dzx255YzX5kXi7V9psD6qxvUNXBYE/uk2/gW/r3ZYY
ox+gfb/NMiiOlot+ZKjCCY1XovGuaLMt8YDVBzWfsVz288eaDcv//YKzu3NoQRaE5YSBEf33Ebx+
cWzlSIdI09dt3LDIo2dd0RQ8WCWqI1WJ/IO7wPrlXcCkHHeRS+f6/HF3J9YSEN9qh8i5rdCAufIL
ZdWNIxS2F0//Wmb9+OyYRvQHCbotkA1IsyYmQCtC1hWqrakDUm7oaS+9wSGnA91VfsQBd5gn4SUn
ofE2FYbBUuncOyiTpJ6Qm6l50GyB3hu91C81aWT7uSxfkbnd2xMHCoVBih3xmPKDc/5z6eaSS8Ok
hwrB1tkt/XjT4Ih1QIqwINRJ9lwEO6dPsrU2QxBEOWRtfr/8/GLZtim52XkKhw/W3R8PprLURjti
qF0VFu8e8cO8tVGgCZIfPzjS8klndxJHWsKjBXNP/bywr4Owq5xAcic14UNKb+Y5yebFxDSxm5BT
CkpStzWAI7YRfXAL/eLtu+S1kPtt8WKi8P7xR7YhkFbQMwunePoctO7N6NR3COHfAYZ/Yctrf/CC
Oh/LU5tyCSVdOYPEGomJ+ccDer2mxjjmlmUbXtx1FnXPBNd9KnAWW/38RubfQxln4zqcKoobgT6s
V2EDkXT+4Kf/8maSNnJl4oHFT2rhuGt7GfU8v4Nbtmu9woAv0OSvtLiEjx4l77+/nX7x0oTVi2wa
HQD2/vMVG5JDGuKo4SJPDQJD5gTwXtzogz3iL8+vQSeDO4nTuziffixUlRGWeA3Ujj1y47v9GEFg
TTyUorBTB2XxdPaiW2tTjQM3CHOfbkBG0qt2Mc/4F37/m3/elLtg+KmWdZ4hxGhnF3vAWAINLeXL
9Ki4SHsmZK+Zr6Z+Cv0wNzS/Ujm9WuKSViVo6g8eq/OA6m/32jL6c5inMrs9v9dago5Mq4CrNBki
+lI5uHJRgIbtScWGJCvZLm3bLzs+YMWojNFZb9fYs/AzpuYqr50oRWE6DVd9ZDEpMtu2o5EZEjPy
+7P0i4UGgSzReDz61DnnWWOR5saTLOx6RxRBs+0EoZRC1d6GWj7+4JT84lDMJgVDUcxsLgEmP94d
MUMTevROvWvngAmdNTm3cxHlDeJd/d/4WdSgDJjtpaX206pWodBtKxcDE9jk5hYatr0tJye4SJr2
9fcn8BeLGEeiLUKJSA75eafCnGGSkepV72JQAusAhsF9HsKC5+1GePaYo4Mpo+mD5eOXp5L9tUCx
ZuAmOq/AQr0gSVzWOwJW0XHLcUAck5PPoZvqg0Phc+S6nL0hqDQAsDkYeJFJnz1IbsoQB04Nt4ho
9HprgwcFIxWJYV5DpS0y326IBrGpyRkHWP2gbdk5duMG45SVQw2WPFwxaCHvEGDXfDLhMUfrpkjd
bk3Epw1rMaijVzCa2lVK2JVC6b0AiBRBBQAP+EkWLoIS5RSJPYOxHSzdmi6kFnm7mNDXeUPGPN7B
EKPTg92ZBDtlQIMwwRn5aG+gOkfmJ28gUObNTmiWhIxvdDu6GKPGCtZNnDbRo8pKYzpkBd21HSnG
udhoemUc83kctZ3q0l5dyxx95ZVouym4tRXpw1v+tzYwKQWihQJeeGmxLkg3Ca+gvyxMzGXOvsXc
lt33GqL9Y1No5d5o0oIs7bAxG4JT4qdcgQUicJQg+gMAyhD9eleW6XZK4yVmpyLM+zLp2U7irWDy
le0YdeGOHHs5jeuyJxj7Ap9moNN3yCtzXeVyKa5i+OqvDiBjjMdBO/qzi4LzvpJkEe+IsCX3ieSi
/r6IRdNuJo0UlTu9zN1w0wHF6g4UsczN3NGL0fuGRK9jH5sJilGJh8mQV9QmC5b2n66ZSMNqSFmP
SVQzQcvy0vKVAKbMGKWSiJW7W/q8266X1XNQmdmnTHP1u7awianPCRbRSLzaWLV3YmqLHVBtR7T3
d4FDE1VEZEkTDr0zRYoTzEvzbdj1R6ufBuT06jVJCVKQHU6tLhmtbW5ZXwVGxs2SRMZ3ILjGBmi8
8URs74Q3l7gRxLxKwG9cKKiWX5yWwCLRTSi9nf51rm2578H1rPpxWsk4e9J1JkXwoG8keoSNoRfx
DYbw2Qfzaly4eRZdkfAOK9lJ4pUiJmqcLQlVyriNY2xxiP+CQ+AJuF5J2lFUAIjIeEuslXLm2zQb
D3UrEL/Mk+Qv6SmluzQOojmmzOnXs57Wm7FtYAdGAbE8ZDBdDFa0hgfh3mAivSN1edwYgxttUT0D
F4b7QHAOjsKZ0vUuCLPqBdG6fllEDpP6FjvjqLfNu63Vha+1fbV2aVjvIHTIQ4MQZOUUwXiw9Ng8
qMmBcTH2R5PUm1hWxjaV06ecfOdPRRzs0fTcx930SY4BekGdYSg5GZ9yWwsbnkBGnH3nwFPVajLE
pUZgkhscVWDFazssXZwJQuM61PMK4hMCI/YNd3Gj9Td12Lh3qkNLOFjqsp0CB+7uwojWAFzWQ7V3
rTbexyrP90Xu9u9Ctd1qigHPIU5HRTRPflfWxWyxNTf1hvDuMvbah7R0o3llcvM854i0xrVTs4/g
ZcoikSApJB9pTq/rgbsM4hUGktQ46F04EajelnBFZveCvyk3Iw/EJiATdlKXSDPCQX2eosZR9Woy
AzGk61mZzWfNsLbEr0GE1QigrnaOZpZ/jAQFVXsrhZS3zt3G6VdTiXz1kmwutO6p4zbhKpt6Sa5e
GeuEv5V1vG8azhTYtSJbz27eP0R09W/MjJA7EIJpfBgSEHTSi+trYzBdAub6YV4BAh+PUaz0L/aS
6LWiv1th19azi4qX7B+tckMbYX9YIueQsQXgRtn3ok+Dd4/mfgft2sZO+803Nk/u+MicKX9vqgYb
1JQr44Uk9WbNFk2ePMLaPkOAG9YkmU+7lorlwQXU/blXfM5EBCHxNWZ9nEv20/FYiIMpLPVMF44x
SKKIxGv7jjsBz0P9KQrd+o+6EggbRq3+5NRmvE9gLWQHcg/SbTzp6lmWJL0DlBmGNX7lvF13s+Lh
yExNkmWNgya0bemDZLMOJJoD76aFvGFX6jXblH1TvidKin+/jcP+qQ6GcAbVCPNm5YWLthzFAn6W
nNEg2PooW+5BbTiC9Y/uIVfgE3calC+K06k9ocznJzpV6kUXoTnzVe20f+rNsRsY3gfhiRQfrCQ6
ZibgbWTJRYJPtUDpCZif931rynlFJVIf7SqKTsmgqhdad+aGxpk8hQ2P6qYo83k7d2O6HcpR5DsH
d/Epy6pFjcfk/cRDVPNQcXVpwtfHFEbGycH69KXpw+ZWzA15uDHnO05SmPekj+/ciJNKoOx0oXFr
3layqb7IZYfpF/ZcAQGtkxiTiIz3EqAoyx4RvkYj6mOFTe9y7lX1pZ2q5hMDdhMUjlP/URoh0KMZ
6CIZ3UUeHEO6EbvOa9VXb1DyJOZaG6D5e+FphMdRUe+iI/iK2V/gParMwcKAD1Q7mC4NXsvVevCQ
xGoYGWtAM1FSsEJ1AT6aUjceKsK8TjHpN4+VHYXXtuxK8szwvLUL+Bmt7xwYqx44/VfZ4Z0JW7c+
To0erEOt6y8W/vFeeKTmuFrCuhgG8f6bTa/StfDUAfXBi+xKKvACkNYJiHp2aFJCGFetRxNnHaf4
woC88S/gxXGRdAxZu04IoupWM885baxCPUOzn95dtCVfnVBIPwim7GA07XKXd1HVMXMx5X2cRz3q
qbZz/KHkS2YgJ+/ctqlerSSy7zVvJnSgKoboNNk5MjcFHuVTVpNw6dqqe9KrMb2Ll8ttAou9lJik
7mrRc6BUm7YeYaTmiiIjOgnFWXOTaLrRQ2161+cyBrovZAGMyg3uTBwohxo846VtDXxiOad3lOzj
o6czkZmHHnLSDFIl2mh5NL07FW0+P0CZVq7ot4BrhBY+FL6tlfg3RTKTYhsjhrsTEVuuVdWpejrk
PdoKfjt30qzVDUuvLbjTWLOiU5YmpeHnxlzeaBboWSamGddaV27UH2yrdAufNJD3EmYXJng9T/w6
H+p38lqMJxESgNgPynjDBNohLjLH+pbVYn4vTaQbvm0WU4pfUnZvptsR3BQQXL/XqorTYvMmVzt9
SI1mhXWAbBMz0+68Vmc1c+z+jUDV+rYNAAl2tVldt/1UfSa2r741Wjc8ITeKd62HUwyzi3VgHVsy
4F2e70IL2+capJV+22iuYo0v0yWaYio5eSScXrEnDrZVF6A3REvg0DdtrY6BsOW+zJATrgNYDbs+
y/q9QDB3qHltXlo4A7uVdML4xhaq2lb4Zx+bqg9IvY/e27Dk/1JVVa2DvrK+SC+UW1GRBlcJ8lpM
a4Sv1Vv2zuB8rZhoijXme57D1sqnOyNvxhuKkGFViCR4MrOQUD6tvAdfcwVkGW+hrsfsZZpmPXRe
cl3T/9G7qD8medVw2NQ+6UNOAqSTs25YM+N1PdauRmzDp2KSwb0dmOXBGxHqsejmM3R8ho01ZLkD
oVXHfpqydcyzeaWHQ3NJRkuB/xA7AKU+JaDH+I8W6qsHQ/mQOsUSaNlbX/tMHOtYN1jSXP5iqXpT
2Chdx5bgX1JXn6m3dcT3Y/nFG5Y5U9luIzrLhzooHaZlEQVpn5TTszsO4Z1eRMPWGau9DZd27Q0Q
2lcxJl13mF/p/+Wf0xz+GO8cTpKpCdRnNjsc3yErOvKTNFWHVNMBoQaafkpzgZ+u6+RFjpJuLTIz
v+VvHJrygfbQ1SSdWYMX3nWKgxDJ59x0OqA1GtOYBZxAvHqxZz/Z4Fn2cew8AVPId7RLSSjEqEYn
bmF9lfEQXcUujZvSMA8BZLkvkR4M2x5O8I6gh5m8285aDz0PoyKsdzWktArDabIvKC7EcyIk+qqx
3PI4sQCXCbvTEFjMzss8772Hovw8kth67eXejGohFw8V6RL+SA27hYG7/DSVPYFjdm6nnqsEQmSs
tw514appm3BDsk71NjNqMv0qbOPrOuE2AGQaxrDwCuRXFbALIJiJ8kdccD4DhBXpGKbfgTrxTREm
rwlBL8cQd0xL9kqykkKDN0e6z6ybz22s5VsexW2MZI1CTRKhiLv6OhcyeMzSkjJD9LDxAVSuKreN
71y9QdebW+6FmmDNBXq0idDOrVKrkae8kmXpR4MH64ZotcM0lf3VojMuqNEIPwKnVRyrcExOWWIR
eFYnc8Zz1xRsSzMNtuiKGVp/RRRk8ik3hb0DI1TwyhlL3lhzRUuji7Xxxgus+nKimb24kvuYPJeG
LCCPDJ476QABhBe6D3pyWF2VXoGaIh23wOaiREnSKwMefOWqhVKVTCtbJXtj1LxPHjNT9jmvTVl0
fk5ah19XGD8Tp4hwNvet8WmcRHMoTeeLMdtvQVPWL1Ss2UumcuI0scE8OpnUthZK1U3rdPntZFOx
ZCTyMvT22tkPxwDbaa6P+94EL3vUrHIQ697RlbN3UgOiYSHs8qQNIWjgAsH2ifYN3kzTTVCKdxmh
qtyjMnnJc9gvZu0SlxnTR17FwJx3STS0XzNl6iRtJNHXOtBn7NEEo59qVABH2STl/UQm/PCpoeLh
usVscvLIRoDXE3R1yCqXN4o3Vp95W9I7m4m1RAtKQ/KAit18oD5mZ4rIUiCEH9XXPC3br6pTNBHU
1OXvqSjoKqi5DV50lRhfCFPkTV+KabxR9Ri8gFplEy6CGGAS6cHqqyYrDZH03HtQAFNZ3Gc1Ia0r
FY1DuXXCti+3whvoaEAU4/aIzG4xVxdZeR/ZXSqpMcvgRRqSP+NVI0mrTuKlci0KnduosKYWrrPi
W24SuJu4w1BpOWxigFTD/xOFuohnRI9rpRc9utmhGuJwS/HKJ88a4PCDGGg/riPhTdpOm5YSoGVC
ClZmzL3LJNIFul1gPZ2fBTZXSZt51fkE6gUvfdNHmLE6stkxw8r83ew6jtrVFhnpg7C8l3+eTNkj
xV2BxidPcVY6yjTHmMEMs58odxYwcN9aFN4+vSBOPV6Z4l6iHyt2WZzQ7kFZgLugSMd0Xxl0gU4I
zkdj20roCVPTlvdyQFHBJWTe6g9Bze9LHUk/pKn0NLlQqBj6XT4h/LjCNN6/98iQeZRMWUVXtmZE
D+nUm2SKFcVzbnjObep4NYiEytUfsKirCR+ZMIKT6PjRe7PX+Y5U5XzruAi4ePY0FhrzP6SvPteE
Z5fefzSt6ctwFnut5d+fC1N9jdm9xCu+rEeoWq/e4kQl2c7rGrKNOw+44k4njnr0MxBC1Ltcznlf
0P87DrHSCBMrWyo6CVI9Oeh2QxOlYbaCB7+OZcOjLthw8xLm/eXnmEdS4OYdsipzHkkIjXpL9+ul
hMxIuWrxXZvRo5Ho5oYsbP3ITLrZD3kH5SF0R3zCafw0z9HwOJiYh7/1O/9jNPvAaGaY6Pu+aw2v
X9vX//qnevX6NX/7n//evZVN+KNn9c8/8/80qAvr1kNkZH4L3KAB/qfNzJX/gP9Oa8JB47PoFflH
f2lQ6f2qsmuj//lvi1QOXgyLRwtBB1qLvyU5heH4Q1+XLQ8OWj4ME5uge20vTebvZEWeWRZI190M
6Xj4eYCEvWoV6xBDwk+FZt83ZNkUS9/HzY1P00DntXOmLb74I5pod0NVbx4sMgAPaukgFcYgD97S
VcJuWq2dpdNEdHHzPgWoIMulD1UuHSlt6U0xUtbvtG/9qqVzZWX01So3jrcBIvVNFzp30H3dm2GO
Qca2+UUxxAOf1i1bxrreKM0k+GnpltHU8us+P03KlOgG6KgltNaapccmiVlel87g+ORTdA/kocJf
XLpy0dKfEzTqhqVjRx79M4CteGUu3Txn6eu1S4cvWXp9+tL1M2xFs2XpBFLKbwStwY4WYbf0Cqel
a5jTPiyhaKGI6od1s/QW46XLmC79RmvpPFZZTYmwdCObpS85LB3KQdAlgZf7tV26l2LpY8ZLR5Oi
5tXs6XHSpjvypiBkO6ZRmSyd0Lktwg1XdQUyrrjLaZe2tE3pspyCpY/aafW4ryx6cqNTGnfe0m9t
l84rupwtaP1bgL35XYrq5TLO3KZbIbwn+CHosquG6PVhY7qEkdT4fz517BhvGdRDhVFa61sA3ZaQ
6765ry0tuMdELy9ESv78Sstlsw/BDrLqVPF1Q1zBp8BjuUSo6j2NuZWSuYTxBDYEXa+o9/KNGqDN
1OgFbp0B902RWRQSmdnLfWu51WeHkA6bgqbPngocjxeS2OKdbhJjL4pvb3wjo0Ee6lVzSbPIXVex
ZXDyPLMz2G/SP1BmVUBYDuACzqVeHGttpkqt3cKpcRumxCkYgOMguWAqmBh4bM3BSV4ck/piPQYh
GR0m/dzE5BVO5ni+GfO4vCc+krRseywvxPIGoNxNXqoq4I1A+ACvrDidSSxPiI5saTTeTBKIWgeX
rMDjI8aNiknxnYccn0Y7LA4T5J/rpnbFa61b2dNEm+tL0znWQbOsLvFDvPJ7BJH8O1E/3nACNZ/G
dDyvsH0bD/SKEPm1fCSaiYkw+yKcbkzo7U+ygy+0l6rnx9dTON2RX8p3zEudXRRBKBcKY3jqWxPX
gYxQPhCIc1RvMIUVm6nPp/XY5tXniOdvF9sM1pBAsuMNxljZC9sve6qMIr6e4C59jYGq7ozOqt7k
yH4y6Mrq9O2bJahzXUx5Bh+fmaZzG84RLQLZSNu3gsi9FQtRHkNQ/p4thVohi+5BkQ8OX3ViKhov
P/zbRpUZbvvojBj6MjCP5kH2LCJrZLrTRvcUcsFBJC/f7rREthyNKIi+WxkT+5V4HDwIrV55GoiG
phURJvQ4abA8Ua6Zz0OxzDHaXDi3pKqJQ5kG451BTQe/hV2JGXaO2FekoW+7ThRHWD9cNRNmyzYb
8vZr60QxKYilfcJSPF3U4DDvAmIc7oZayzcRdyTRbp4MXjyTPtkg84j2UjDyQb3LEZ0JI1cWRtp9
OaN6nG2qXqLhvF0JBnrz7WrlQ05MSDgp11dpULS+gQrTLyEIAKkR8tKolQggG0FFp7nOx3d4BH0n
G7nrZ/7CDOizS8vPN+sy9lUyX6siuu7rCfOTeuhravVeli9FTEcrh33nuVdm27GvD28iEJWrrI32
edK8y8G78Cx2JC0VcWE6d6Oy2D1EO+CWT2GjbHJTRvfSpsFP81jincdVVk2l75pFeYeVTuLGX3TV
RmzYd1Q/j8pIjGu7Zw1PDTfEVVbB1XRQP8b5dB2P3noYk7UKyqNVOMGN0WrjyRjNZOuWIdOawbWj
nV2m4Ji8XmwmCEwrh7nyvu+hDbWkMkVrrTG+FiHwy9p8q4u+/F/2zqS5cezs0v+l140KzMOiNwBn
UpREpaSUNgillInxAhfjBfDr+0GWq9uuiPbX3n8Llx3hUopJgsB733POc85NmslzDvxgW5nCOGKz
/WyN/lD5ziOPyTIqxsFiLk3iNy0xv3ea/zkPWM2XqhO7cqSVWswVRmBhzRsOzhwjzdYcI+m69dNg
2XY0Uo7wJUaHcQ39bfUd7GQ/PVX5IE+BV+zxgaWR4yx8wJlr7KZmiMNczQWZDuPZnRnaGVqPxTSL
ow5D+aC4CW90f5DbqSrWGBd1fMlCjV5dvzX6gGJY1fplLnTv1HLho164+sYZ4zfdEE0EsikcjPmX
NcubzHzvZ2ayA7NVo797LO02RlF86zE0flB9aG35rhMFtRo/orENAYJF9wpatptwXBbuB9ZYHpJ8
sRhefd2OFrZLQfzUiO4rnft4q1f+fEVMVYQ4EqSYqOpNSlurhToeeoGqC/HTa8k9/5HLitJUNzYe
LGo9t8ocKuAYg5YTbC8or6BGBBaYKX92DnQmGFnHWdQFETL5MdAAQHCwCza5MX7XY/Bbes3TPuAs
gRF0+CSa8UYLzV6fm/hZGRJvPRVXZJ3Z2dQ2ynJrU0KH+zly+RpysqqS737Oc7jqrE2PXeECAi7Z
MiT4X9RajzePM9ZzARqdGYLkPIqiO59UH0NzGClhmnCy5M+5R0mr3dniZwfE/if7MrCnraCJPenI
J4+EkXmmq13R8bOJsLYQffSrF+f1I+3Y2IzShsnKWp0hsvWvcpTqvdLn8l2ZhnV1SU9GDhNW2NLL
tCn5FnEn7zO2x2nlNFGM3kav0JQnlxGpxDh1xAqnMO0WoIFBM+z8pKFHhN3lS+9O2r1rtD5Qaxam
fIjkTOM20bZjkQ8XvFY2V0wF/qhuHEkB5aJ4DE5Dfa3BHZ5sdP5t3DgCIl8TvwR4NW/sl7J8u3RN
VbEor7Rrn/jOkUmh2Bt63WyzqYwpi3Vqe5u2068K5Nm9IZL+WbWZOtBE2by6TY8sy71ww7GQs62n
wErZkipnjzi3YApji6yd9JobmDRI7Nf41CLZ9jlazxyjexk+L6vEBmGXP7wOHEfXxuq+cDX9ro2r
FqhS3e4bE3vXoIo4Yma4m1DlMbDuEzPhHOwvb3nb1nKTVyMCtmpaag0KgzAv1cTCBspbt4W9X+rl
bspS+EdIWqE50DrglN34sBTMeMVYdzy5Rv9+Vqj9Td4p9MpCe7N6urTpkP2pVr554879LpBushvK
eMUp0zbetlm2gRDOVxxT/aph3HiC1jStTUgGwTCHna6cF0tO+0lNyaazlqfZtbzrlJlwA30/3+OQ
3FPrTDGvQS3VWCc/m2neWz2PvLGpy+2Y5cN20qfplI1GF1FiEx/h3V2ypLnZseNs6B7Nj/PiTuc4
x72KtKGlFC6z1r0FBXdX4+wNkNXWnE9a0sJXCJUnj5abN1QaDB0pfv7C9gjPUNMSHglJQxNeEejJ
zKJAlfN0nJh/l4vDqFJEeSIKZzt3+biZfGmy5huKKS/B+A5DvRFuhvuJyvJ0/kxp7R3t0LXi2jzw
NHzlLP2oEZ7fiSpYVz6DeiLEumyNeemuSe7Q3DY69h2Lhe/NYmXbRbo3gvsaLdc9zReolpuSfqL7
xpPOj47OtSg3q+WH0Rn9nRJAfjNj/NkmM2KcY453/jhaG0pU7BN1rGo9uncPLHrMCwuX5pYwqmzN
mJXrrHnvRN1i8vJD/qH6ZEYNaW2okJRvCi1zwyTXdYo6Sc+OYzZFMfsFHpW0bLO6zva6D/1R66eQ
AvrzYjFosxb48kwqN+xG0BtFOVhZ258pdEF28llwmpMFVjNobob+hBXKD51l4ZdXOPlFqapjju/s
gwVF/win4UknVKOD9hwXDa28L47LEgPTWihXu9io74+yFMtr2erlXZeKTw6gidjWJl3ywG3WHU0V
15usSj8bIXjqa4348kaAzaGK+343VNm4aw29fWN8cbcmysOtjyk8Zga6WVnu3ANYSIgSU4Rx0u2A
Aut54Zs2VOrFpcT23Eg4e0s5+gRO5r68L6rGc3CsWOkPDCGk0+M8m3bCSHkU6MFKDOVoWDMHlIH/
Bd+IG8eYOMYNrcF/hSgq3xZLQOpJEWFZz1u2xi3fC6po0FX1rVrlfMDAPtXPSPx0DYAAN5Zjtsr/
cjUCUDRfXLPVHGCsNgH3t2PAgdGMqJSrmjVnzSWUMJTkv90F1Wo0YGm3mg4oVPntQWB6Xi0J058G
BWs1K7AlGn+lq4HBW60M7WpqmHA3FKvNoVsND2zVL0U7CM5ZmCFcoY8PyWqQoLqZTfZqmlhW+4Sz
GimgMcOMXs0VvLBnDn7xxgvSeqfla8r8txvjv7c+/z/oYvY0q/f6/508PpZlVmHf+Zfo8Z8/9Nfa
x/uDGdIkwepwFKQz4P+ufQLjD2JArr8mKYJ/pJL/ogsBHiJIg+IM8pg/z8Z3+NcaCPiZ65HEZHuD
o1d3/6M9EKG/v+2BcENDxie+ymYKs+qKU/rnPVDmZnZeGl16mhqOsowi1Bk7TJRn2XhaF86TYWOU
4k4iiwZ9enWG8igdfYcBpuOSP7SGIBLh16V7Woj+x9tyrBeKjXV9emQ8FvbeyCnAeCyCvH1tUA8c
kLxWAl8xBlvOPNWNF05VfhOWMY6ucBD6wiYEcyztobQxhp1ql+NiLL0dVjmVB0vpWS2gUrKucEhr
LEZdLLld+lrzA+KB9/n7VNT7AbrUotPCkcqy76LZx8KzMRJlm5fApOqxg11/p6AUQWsYqOAxtZ3X
YYEPYfxC8qSDJ3uSeT4/TqneX9vEFLf1iF9tvanWkAH9KXFC+PyJH7q5vJWO5ECcqGaLtD0fEgJ5
J1O22dlI/T1PbKgQkCaprqs4CJtdiibSK0i8GzoOG2i/nvlaBjz/MqstnwwT92KQ2gBrZnlPAUqw
4d5iPQxm3h7HmlqG1DAfUnfpNjh3vK0286SZIAM/WJ5WXqFJ3hxdUT5Zlng05OSln6iycm8TRo64
jdKqLQQyLPXet7G1PN72NEvukErsq0orOqz6YRkuuto2Zl1fY9mKX/noBruRUN+uc0gfJa3X3Uw3
+HRiHhGwZ+LI1VIqnDr+gTT1GrBmC1tPVJEsndOo4PB4+Iae8razbnBNprMlPfWAZwlTSpH+yAn9
fji1qzZLMp2h0cwbB80spPbUZgiW2uNYT+KpbAsRVUXZXU2L/t2edwRYafHYlnl/1SY4chnf2Gdu
rfDqOnO6zjjHNhJT6NZweKUaAvBGH+Pk20LzC8wpv0FDyqsa6lGV5xxSpDTOFlzU06wPXyX//n0y
2OWjN1YIPSwRg5uHN+7RZ70eLm2cx9y0l+Vqa1Yf5XLU9gUy9H7Rhuqmm1zRnjv0F3gW9nkuzVC2
lr0zuOzvamLpb2PLYWOr9X16suHeb/BClZAzrNHeNEWh9pQXJjutGc4uKICTnrp349g1SF8uTI6G
FofIzyftADx6LMKOaxCzH3apIWZz5y79i6aVOw4FN5ze+i72zva4QpebiqPHkD+kVnuvsdcxqKzd
BKV9Mxq93Fa+/Oyk5x1FXr/Ma2KH6eNdeG25Q+SASCQyE/a1QjNZP6n5S0uYaSlvoE900F/tIeD0
PQfxQapRu1M0F23jQSZrz8EbN8Pu3pRi2mldCzqlSJzjzDbjxcZWgl/S6zYiJsKkMRG7uXbySLyG
aHtvWBOa7eCJdl+y+UPMPC19dumB04aQksOZxVQVd3SOuAFMQVsQfs3FVlFkuisUXRh2kXc3KuHK
R+k7CcwO3uZ5KawjycnpUUzlsq/6AhetlC2Mmcm9s9sRWddSx3YG67xRRqceld2/cLrWDlozw1em
c7HiC1Z3ttI58Gt2GWwaozVzmjqVJS4IS1fR+j/qpna2rrsE33LO5TsC9HTj+ln8MENuuWe4/Khs
CScI6lK4ZMaHK0eH5Hur9+8dkK79WqK0aWVpnqm1FTvCQ1zSOlUJo7BLfH1p+TBz2w1TytFoZaC9
K/JoOV4GqI8jPfARA3Z/yeZpfg/mCSMCDMrmCWfOU6W7mK7oPbqv2cZhvQ3KQT4kTsyiRKqUDBLN
NDQ9OKOOcJrXR1mMWIEy2jU3tayCW597v2iKUFFiIuyp1C8xrvgGZx5MjtBU3UrUMYxYEihAfwcn
52yTudrOWLAC+mYvdnOK9srNHYfzNLyk5dwZ9mEeq/4EEz4deLZozWeh4d4IabjETz6lynTvi9bH
hAXy1z8UVBMvtFS27uPEA/vJasEkhYXi0ju2bMG/d0bWntJFzF1IWNv50XP1Z5FBdDSl1SX2bCxq
0rs1OJTNTcxAe6rhZZyaOaZ/DvpZQokUBagY2e/TciifMJNZtM7Cq9+noGJVFCwqfSNz0G1H0xYH
aizSDx/EQUCfCKMj4kNvXxKrNVBDbYlBc1HE4kcJx1JZ4ziGKAoM49zaIczYOmAM21R3/dh1D/ME
shMH1TwBUuJEyZELp9u0xsGGVx2XwUfT6tkbz2T2zeiAd5wTxX1MbeovuGIDTtsytm60qI+vWlEu
V6EDPzfc8qcQlvvlVIGTceK1mgF3ysiZAtM0xcPjUXC3jTrmh3kzl7TThEHMu0isMPVfhnF2LqXb
lV9aTivoSQwm2QNXZuoxhkf3wnMk2Mpp4bg7z6YWsUaRdKzARU2ObTZNn0WWBTY3o4SFAiWDa/iL
aV/MqfaQUY5AWNkS7Ru+3OJqlRKg1Bj3theZgVgQmpriy+6b4sbM/oTrzNejlMvyVBiFYL+V8mWV
sEbvlwaQetSpDi6niU1bbGcz0O/oalFvjprVz9hPm3ffxjySWWbQhnEgEkLszaydWiMfH7DyIwlb
Xat92voMqgETCGE8bF4H5DDZHjxNyfcgmSo6U5d4OEqjt9BrsryZya6L/LXxM9sO/drqb7QLoGFp
k9Ww3JHlke8csvFg6nKOZntqQl55sLW8Vn+Lgz62gajpFFMbo+bsh9LObnEgdepqZw8a+kD9JQIC
GwArBYPqGKOIrML0LrPqmxNN0C5lmrYOqA3Ge2lywXmlXNbkqr1toOZF+C7pNUixtIYkcx6Noes3
neMEFxoHOYZ4nJA2k5fLY+fZbRWKsmrfijbvAbEmQ2dE5Mnq7zQZyGrbYz+gyZZetJ+EI6y7WFdy
Y5nuDztJg2cvrcRHTUH8Dir8WG64xccinCki1CLSDNwRHThix4yI0l2w2N776LQlKyIKglnEOwDX
Z2u2fniqTc99bFgvAduNLPSpILLDpmV9WdVQ0ZG++Z8FlW/+AdvOfPNBpY3RBM7sYwwA28rKke80
NvaPTsDKKsonU38bFgbIbaKrgWtJ74YQncj4ChqzybexcBN61Os8/s4pr3pmfed2O6tKp/PQDfMe
AJyGS6vtGsLCVnHMk+JBX4bse1N512Qe0T0F5Y2+tmW7mEbV3AcAbANwvByyN0lA793GQae7x96i
hb6ReHsaKWjNcdrR/gEowSQWWMvkpbJnjzivUBwADc0y5sjoMh3vVpJcu95cWKYuMUDGEi3BdvrN
Iq1yN+j6cDG0dOsOrfiZ5uZAbGdwPXIw8CPCET1gU7h9+5w4XvzDtet4N9Y0AIR8mhDMZWsPd6k5
0TjJmMViOHY4UWdtgjU9Kez8S7KLqUD18g+ppSW3Fkvd1WR5Xst4Kr9ljp7u9ZXh3xrxcGklXDMu
cNc/A50MokRnRhQqOfn4R7td1TbDwc8C8MBQKYrvHQp4G6axGpFuModFs5Smu23iZTkXmiFPClfH
hb9heTHtLPuMl6xHKu2Bh8pm3CVUFB2bMrE2ZrG8yplWr8gwjfYjsRrvwQLj/tPQs/ZPDtB/eyP+
K2+EDbTt356Svz7Sf6mvJAa4/sQ/jsiQWNf+ypWAZcPU5ZP7P84Iw/D+MC0wrUBzXN/Do/DXAZle
S46sum66uP0AQnCs/scB2TbgfBOKwy7K7YpmoP+opxgw+L8ekAF1QP/iZYE7AA1k/R0OT8l4M/AV
ca+4d7RjEldTc65wgpIx8LGme0k4maKwkGRhlpdPSyad4AeH7p8pyfAn2yssJzJq6xu07um18LTs
zDF8wsVj+tgKZeWuT9alCziZoIz0N0yUCV+ORKnmWa+aWKNrOystcS6CrNujc4EU9YCDISw2pb/D
qF0dRTwTk8sH7kSzkWwqUdob4BbOjjwbZSN5MDwWdODy8NZVDJxPyks3mP1+dsfmxINPfS0G7cii
R/8IOv2tVLW312Um31tR6BEKgIs1u/ug7tvg74tDioZfkxvyMqfTQZe1veOD0q5MwDFmb2/cpSBt
2jhqqTQeWyITgyHGnUPPLXogVSb3Wpqar+M8rYgzuYG5IqMuS/XbDGDj1g9NtSG3+1o6WfA88Xy4
nyo6gaUZvE6T725HfY5iaxSPdq41B3tozWsrRHsckOwjPacBVIxw+Rw3ze4CrfwI+gYhklzo1qGi
59yIItiXtTb+6AovPs6xY+2KymAiKrN2u+S+8dMyTL+JfI4oh8DMfg6D2W7xbk7fHcNXVANlecJW
1U+iRpT+u2kOAAoAxvLe1K8iE6+QTLO7qpGkQFM1km+n9gJ5pN5CCfEiR3IsDj21YhZpsnAMeJmB
ePKWidg9blV5XK/IZyif7g7XL55FRofigN7fZGHqeWDNaGXaVBpb6r2O03smTMldLnQLI7nZzEEP
89wt97FKGY0Wu7mklsk2J9Mnh99i1RhJPHvP5oeQoNCs7Ekxy10cIoeXFInhDnQNxBNuwA+qbdpd
1XXTJxVrZRXCyuujodDkL5jDzPLsU4y98HJ1QcjIDpNTdZeeXuU6nFyVfKWY7CNq8ZwDQK+K3cog
vbOBJs8Rovf0q6pmPXTbYKFYvjL1Crj6GHAeIfBAPzFcEeYdkxxP0bBRpc5pYybpuAPWSfZHE7CB
a2EG51Fw2At7aRNVQPdod4GaLlnDi/IaV566Ze6e2VdUIhzp2PhV43DZ+n4ZUGsBjb51tC93ccBm
pGlO70icYNluNWXSRE5M3SLBs/NyPXjFtlGEHNjPMsYaJHzMqSWwlR8jHM6dicL9WfCIOi2TGIGc
jqm7X+uYQ8Rm9T2obetBK2IPnoAfQ7UlHcMaQ83nWml2H/m4sU6+WzA6iZjHNrzd5YHAXb1dGqYV
14Xv0U8WGT1Mqje2I7TalGpYaZw1qcOKlHEORRQpOcnOAE7JMYrAF5Ef8Fdya5aMoVkGHaOK4ojZ
jjNrqjFHhIjnbab85XmcmimkIdfYpXT60hQ685H0dnyX+sB6Xbdhx+O337JCc2+BNRzaylruFXv1
qJ68E5u7TOG/MqcjczYSmHLpvRSmtjU4N9NZJv35qehKeSe60fxmMmC9Y+dvNpqLxD2oVh39OUvj
YwXxnebwhhpwhDVrkvod6gxCc60eE7tpL3Mu84ibp37FdF9FmGGYrURmcVNogk1iKf24NMYXjjT3
Ku2mOhKSNo+iG9wwMzoR4Uc3i/VD3lP0l27iTH7TPDmTyzWt/gkpcv4pWAFRO+TNhzlHdvLmBotY
a+C1QKfjwJg5xd4bJrnJYm7kurn05ywdpueq1G2Qs1USuf7o3ul4S7E/cSMK4NnAeA38N6vW08PM
STfSphJwj93PGq4Cx33jIbgc6K9gNskbDTp0akXQz4ZfeazVV5t6s1vXuAYRDxGyd9U/kkUk28Yo
gY3W4wjlrdPaSDKBvZlL0l9aUd46vEOnNKBi1WpbeSbq0T8sFVqZmvzlQTey4L5L26Jh2xcvWztx
272w0VvRcfxNV/jjZvBS+2ey+h+UN30O+E0o6PRww8RUl0YttvlLquEWqKWjXhnyaIMx5HKDAhdg
4qndN0ATfDcsVxIJ9QkrZcV0V6UDxN4yIenhZPZ7UTJE+h6NNkZcVfuFGtAPJRIbNxJFsgO3dFPN
5sEZXRDxuhYTpcqMif3HQtlbUN4W3TgyPehh0FqGuy30mQ+4Mp1g42Xjo5JF8qpNDryJgS6K2a3S
h7zs5irUmkS96InbnALmwlNCvR2r3CIODtw3CVL0+qXzNOu2LMPDAJkebDp5SlJvReRw7X3LZ1Os
wc2Qr0S2p+6LSNWSpEe4wLcCjxWKcltTUWHFSUSU2j9kkzvsEr8vt0QlqTv14wvm52Jfk+86rgYi
jBNEb5QkBsQXKt0NguxW0kM+NpFRSaLG4pI4LbdvFauPNNPlXht190xIz/s0vLL80XZSuzpd+9hZ
wnki+v2szzYotiBukActj3WItuz9wRu2jeONz51IhxOJl498yftjShfurimylcWHk2xg1c5aWUu6
U4baif0xsW9dUtUPyxq0JJzqjOwDHokZmW+EwtSF0AMjOwao8dXIMu1QLqNzETLLT2bm7GorbyJw
KGj09sukKTvUyVJvswr+v0fH0Tc6e+V+6P3mnhiHEU2dJFTbxD99rHQRPqd0jwsEZRJ9/tABu7uk
tq3O0imS72PA7s/rxnojFzI9yAzLL+L331JRVRTe5d5TEfMSeqPA0UjykOWidTdyV93K1HiPO85W
orYJZcoaOUKbyTNNlzk27OeyobK3Ibu4tSk43XN6CnbZVMTv7TBPkLmy9h0tD6E3GAI0eHM8egp2
MNuRd2VwXwl0YewSBN1i1VbLIf3QBnbb7QxY0GNvdQqCOfQK2oqn/uzVYNw49onxapfQYCAikVXR
vfI5p6L3iaGqOFeNz6PeMZANM1X4+X1d98YeVJ68kuXaCdeSe3/SWzZL+P+rydH2aW6zNUzN5OIR
gt+yoBwOCdoqfhbixA/YPqZjapeYk/yh3cw5zb7KVu+U8+XsblpH7hHBl3uJVzIqnNY41Utb7Rxf
TR+DH/vQoRuymHHRuU5YlElThS4uwY1TL9NnRY/euwuHSmfM/WDBEm94Ib/EIJpdjppfR3Oltce5
0/1I5AWFbEtbUKfWgGAODbuo7uRk4losKPtSo2jSiETWF/k0kxzFgsghXCz0TqBjcizye+beqM/0
cseOcNnpseQJqmLjtHAfwA3EtJmylzvElqb/8kHHhJCix3DoMf9R8J5sYUW0IaNHu4XD9OiQ4Lbw
YcwYJOJuNciaOPj5qN/hMyUHuOvx1qsGCY597gqMp0MX4ezrNo0qcWo1Xux9b1J9LVccvDXtrz96
kgdSiF8vJ8DdG5+T9Mp7YBPcEEazxCNJh3NcLQApnvwpZv9PyM9P689sECMeYVGVFCZ4U1oU9il2
AH+f+8kP6m9qHnnXCLxMGp3zQcWkHOYtOXYkrdLwxqgilsDGISu8zZwm1Ubr4xwWN77on5JA8pcK
eIXMCM53fqZ+18hH72ZzlEfsNuwejRFim9752WkY/eaukfzbdefWbxbfPKuY2x2/EYpHgMw/YKTY
Z3Ak6zCRU/XVxrpxV2eTf6TecOEbzGHu6g3ut4XoMlscx/2yS9nF4eIt8gxJUm3xy7W3du0fzF3R
4sGUtGmrFBo+BlCsSqkaDnbJhpm7wbxh6jM3tc0IY6pOENPNioPblvaWvJN51quOxJXeMgKQu9si
EE7oezPlkJSVy7NeyBqM5mi/0nFJT2WXSWxcnaGZIXIInQ28czcFnSTKyn5+U058n+SgPkO9DKYn
rKbJZswTdFFEM/2OgmwzyntKSFurZK0HIcMdyNhI/97nKYxVHAcg+gUyYdjJSpwmkeffEr/s33pG
T85M3XidqyV5Es7S7fz1zY5FSs1B0HP6ckwBrTIeVUvQaBrZ70j9OOdd8xTHQu839DGxVcR+eiy6
trr1CXvNpDGalzZtje8GKdfvVZ28xMLTL7ZJogijIy2IlikJKlcBW55h1M90gMgnEt9dtYljWXl3
BJzsxyptPrylxQIpl4kKKC3Vl8iHBJFF2ZJQraGTM7ovyrl8zSl9f/ZzFe99kzoFmmsNc89RqH/G
5qC+RngJEdICPA6RyA2vqNrlLRaLzdRWC3Jf7+B8a8jM9g2gsA0qkPqxMPUx8Wu0V7T1ND80nl9Q
VxWU2a1NyJjqzYLflmSwuQU6b2xND+wMfvPsmC5LfoG5lR2FRZcpGTgOsJPLxaRrP0q/Xp4pAIyd
0GUvjulw5qahO8X8WnCrMLnylR4tubfca3ONFw8IIKnLsbxV65xkLVxX7YIhEfEMHJ9ZYFhj8o1Y
cdeHKo8NIqOwsTh/roOs4bQXx2K4JjG8JsEWXP1zozxyaVB8mu91r3xxb6BWWQg7LoexBgWZGvq6
S30aQlxMYcQj3eVLw9GoHowAD6WbYljNqlGbX6H9y+nbojTs0WDvOfD2D4PeofFCNPVMtJzAaid1
5i1pffARCc1ekdUZNW7G/ynssUttTLdXNNh9rHnNt7IU08s/rX8e/qQH/XMH0O/6sX+CCum+juHA
gU3KVMZ25+9EMtlMit5xQ13hHzsbLTCp9jZHPhFx1ED9xMm7KSwWrObJKpydZrc7JzW2vkdf2bBs
u5oaZWTWYMmBF2T7f//i/kZX+vO1ueCuAeLBMjX/hjETxthUemyqKzrg1ZPMivEhG6//+S8hdwOa
DNeT7v39DXDyfuLQO6prZkIX5j8uMi2VJ7vfv+a/V5L/5UrSJx/174w71Vf2UQH7+jPDdfz6X/8D
s8/6M3/5duw/vIB6cA88H6tJj6vkr7SW/wemPERh+KG//Tf/tJU0/vCcwANv7zlcPr8ReP/YSlre
H8SPwWgh0//p9vlP4ltcKP+6lQRTToshfxrALjZr5t+p/QMGkmxJJ20Ng08bqBXlh5ODICF7rJsQ
iDBfA5vpZsBNgzaqqEhM4+ISd72jQcyeIgMSObXF2fjlsZq7X0gnvAd6TtY8CQpi2/yU2Ex1zFq9
Wqp34cQWwUXDvMe/6xK0wjRyx87QXyiVFYy1XVC6ZEb8J49g462dhvFeHz9E3bLGx+vy0mP/fqNj
Y9SiZSyrBY+EnD7YB4oJurY2Lwj+CTGoKeCeGlo93OetdJviR4qwQJ1MK4jXzpAvMCfOGWb5ZkKU
KIPhbo11Wcgd8cK82Zo+UOXa93C5WEEOicrPrX0TrKQQUPnpxcrpTtqioWWkl6qSPsBCK+rPFabw
Vvf6ch26WY8Gq+zOSdCpT8441ZsNkxap3YeXzcDdPM4yTz7M1MSsk5t1KHBbo5lRFo2Yh+/PV9eF
sP0Dd/mauJY/NcRKhfLoIsiKq2+J6RH4NR3ec7+Zu/roeQpUAlz4aKwG4BT2vFdm5j0Q8ghM2iHF
50QTLgqx8B9cx2Ae6/P+yZoxTGdd120hsVqHeJFGCQCEs4rTJ94mp9v6DOwgi48L9PLTuJQEZ2kf
CkAdOI138XVhVhFlZeWLJeTwBPec/fBgABOCeWZ8zwCefu81DgZSOdAWqkC7qAXPbl/hNaox8Udq
ipfLkhjDa1nMsolWWNZFxW1zZsQefwWs9UCzzb1WbLqSs9VoV+VWss7K6cEMOCSw/x/vcNi0azXj
UHw0v02tsAWcfZIJHmkUjHXveU6sfA0HNzIsGit5qPygMg48cLIbuq/1aiYiewwWh99m6V77ZGAt
3g1Nap8NM8e3kA51esCdgxN1xu1t9mNzULMx3pJUALCDifCmVUl7snQR/GQV5bU7V2cBERqW8rMt
qcPghhdtUewEklr7Tn+d+5DaGSYO2OhaFQbdUnzasraCtWS+QFCkDzlwOMI2tP9843MsyCV06YM3
5d1dZ8zpySNDEmyNWrGbjSubPdiciA2XKzxhq9FXGhBd31rD/2/UiX3XjPZQb3nMy2vOgyKDui74
ln+fKiO3ARMkFIHy9kyMSKROxkznv+rKSPo+nIJxzl2WQcGkl5cKY17Vo4drPfXbihVrPIKauM1q
tOZTCn700Cj3wfBzVHTbWyLLwi8CViB4mkq+PdQqDeVbTHMXZQwxgq43oBlEhTRr9nCd8wQKA/fw
nBl91NtzQ1wh0682jp9Lz0J+bwOHCLu6I3dDYTklqCP9ZBabvJbvyy3u2PKuLWrl8/TbQYN3Ss8f
vIzgTbChmWnQn+ylI0tX4quqnKtpNNpBDe2Ljar/qBX+CshbTTsW7p0xqdy7ejX0iNXaU64mHzmI
+RHjlHkcVgtQvZqB/LkrH1VrsVj9h1WINKoVlFt66cWGIpgQAEbGfJdeRc73YzUd6biPxvzEAM2f
ZGnNflgNSgFOJXe1LDl4l/IcXx0Qo//N3pksyY2cQfpV5gXQhj2AOea+VNZexeUCI4tN7Gtgjaef
L7JbI7JaotR3XSgzWZOoygQCEb+7f76y6Kjmn9EGJ211StDCwCFif7K0EUpoS1SKNyrUJimCqYwR
tHEqU1bEKZ3VmkLBD5W2V1FdzZe8fOskvWOKzzDqzXN29WRZYW7uTJm8zFfDFs6tQCxYuPBykeUA
tJraj6a2ecHLecWJcudPWXbf4wRj48uxaTkLbRErzfppTB268WbRryftJYOZM27sq8GMoWdwEAmm
dOZoBScFqa1omNJaZqunzpHnXvvVFiDwe1t72CxJVTVEA4GDJcyTUxcLN+XXa9QnDhfyEs6Tu/Mx
2NvcRmdfO+XMuLMZ82n3HFSzPdVnFK0hvq97Nt+3y9VwJ2trXAXahdcuS/jIFpyDACO64iHXfj0/
7L6JOjFPeRpbZ1WG7daQbKtBaM0AoseKnB68tyV+Fli3NwAaqD7QDkGlvYKxHy+3EOgYCY9W96Ko
lF0bHlM0O0wfPKq8eSRwHnYY8TB34UZk1Fo+jUUUPXjaq4geRbKhNpeNw9cUYofY5NrbWMzRl0S7
HW3te7S1AzLVXkhfuyJhEJTr3vFPUjsm54FbB5z3B0+7KcFdoghmMzUMPj+pnYu3CbfDY2CEApTv
vOycRYVgDETx3ZdRdaumrdT+zal3sXJ22tXJGmPcZH2K1bNNyvaRYC0VXNoJ6mhPqKfdoeEskzf3
ahll+C7XIh8euQmL27A2i3uYLhyQtNs01b5TyzI17dvdaAfmsdTu1CJwwo0xaMfqZH32xg7J3jLy
p1L7Wj3tcO05ou/k1fbKcqgtsIwvaRADG7hcLbK0Gu8t7Zo1RvyznpwWcnrpfPR7XpFzrvyjQQG6
tfnfPvm/M7hTDvHLfXI9vdskX//Cn5vk0PzNgvnDzvmnHXLo/8aQkqOyTfGEsAEm/VO3d7Sx3SI3
g+tdb5A5Xf25Q3bhG/h6zw3oBBVe/613pdu/KuEGSPLzDhlgHwRgx2f3HppY3K8E+x8AB0vZ92Ml
UthVbTmfjUyCmcvt/HF2vPwbvY3qSIQFSxkDIuxl+dVpdvWcZdp+Fglp3GPJwZSGE2m8d50+es0V
j/e51f61pEcBPtZXg1lUsf6vAcPgdrMivK6UNbwuXj89DETrmVUsZQFELguKb6P2zY3tELwmRNHw
812Ndf3VZFdpvx32sWOiHXiM1ottlmhbnn+16FGB6X8jb1z8XmHgiwHt3GbhPAJHat1HPIgY/Yax
ib732v0XG+MlZ9SMeapKs09KuwRdihU/UCYMVmSRyXey5lgJIYcRmu9mcQ9IiPK8eXEkT3o8X5To
6OcKCRF/F6VhPNQV/R4rMZbx7WjYVPpcbYwxBkFSA7Xj3thJllNEw4KBhW5izK3A1x8KP5JbwqnJ
J2txSOU6QRnspY4irPDfF0+LBQmRHQOWQ/qBDulUxHsCgcGJdvVxb9Zz42xUWfpPZRKDGoMZXYjV
QuMfnB3gP1heUe6xPLh1+G0BY9dg9O8Eqncx4pkOu35tR3l7GqI82zJzA/eHoZ3sXzuH5w6C6DXs
UBEuaoJb4GlQb2HGDY+jKNtDvCT1AdKX5BQSBf06TMuiXrvQyp/aYupPlgiwNkLreajDgpyw0VTF
ncXI1wSPo7K71F90VSU6y8diIBbrD24fkAeoGfYkapk1eUeEbDv9qIe6NWXbApbLHfIYXq05xUOI
boaWMc3I5WYq+1NP626y8pM5vg/65js0zYU611616cYgGP8dLFPhrqBXFNMqdVX/VnVsOw4RI/pX
oGTZcXSqdqvCJdO4S3/80lghh4qpw62GQW4XGk4nOHK0zs6qQw5eM+UMd6qXcfbamqTkxwfAQ1Q/
oh7jWd8La0wfp0Uk98jwi1V849u1J3cNczTls53diln4jUl3Uw1zwRdldBtLZNrSqhmruf3IMHXy
2X9Z9ksccA0iphsqCJ5cOcfbqWJ4tO4ta6wOUWXpBDTWQUz6/nqkf/mEpzbfgU8qebzByy81+mec
TytR4R5zQ7RzaTbluu2taJcldIsaorfJpoYksmKn3BS5dbb7kMm0aYnVXLuPTGsOxWR6N6pxo/Vi
dpiNzWo5+HPL5z6AOcNC4C7Rpgo67kC3as1bg3iGv5FycFBZI7QhEocnu+zKbUoaBZBpON0MYPI2
E76TfevhxMa1oNqzL9vhhBJTPi5W5VartPa9vZ9VeIBC+aASHsy8zr6ThnuxDJaBIsi/BV3tbqDR
0TuRZvLZGOzitphmsZYV5rl09qwn0IGsWgE6AecSHN2mj/sdUSEhdB4HMBOZVI5Dfo849Bq6XbGO
gT6ujNo5ZH386KOPwiCwsnVEuHedpeborTh/BodO+Uiaua8/7Xp6JrOabExs/kdBSw2dWD4atJ3Z
jz4MyA3LU77l0OAd8TCUsEpD9pixK4eLxz51284Z6hrz7Q9O4bofRellmyRnTz8DRj2JoRfPzFiG
czP5xcwiJVlT2KZglUq9yHgzIVAx5MhjdWdCMmXyGWf3amRtzBmzH2rluofBCElEWkY4b2MZz7vI
VpRUVSZt0BL+EwJBe1sOkC5EV2pXov3F9DnTIPSOuzkCW+iFbb/FrQAOweFDeQDzxchEkbRAiiz4
tG0n40FlExa+pQC7+cydEdt7OvfzOuFYeJNi7L/LZMC42/RIW1e54iBim1szaGhrccWw62RQfuQ0
EtwnfYwROObr/5jh3LK9ASE3n6s7a6Q8ayli8xlXTvFdLm7/SVix+yTauXpoW1DZC5PnXYH95TKq
PjiSs6BzuWCysYUjVLDoJunwlLoODpNEOl8cyS3tOO10g7W8ugRWI4kjetadlB7M6p55hiyn5Sm2
SgqKS8NKwWGG7Mw5rN1Ij4GomXjZeswkpbP0ZOyiIr6zQih1KUwUXC6DCAhGBwLbuxPrHhxGJVGf
qJNZNMmuZGTE4LOIXhL0u2QFkE9+ZvsHI08ZY3pjj7k8EGdvyala89eSfsW1okv22RkdfLxRJuhj
LdI+XolWviDi2zcKq9INXl6CyIVvZtxvbfLo+YP1hP/MhpKTNTCDWqIr5LCTD03bSDgE/nyfUH8e
r1iY2gNv9PlLAn3w2UlcIVcDhr0tmjn6j+0qmDRDfwLW9dAPBJg5nztW3380W19vbheOMLn5cQFw
VB3ww3TpB5ezAOCOvvYH3kS5iU6r6gTlr0L73w4WhprFGWdILOasvgX96G+jfOEY3KUswQluyZGE
+BSt4mQZ9pNZPk/zTNFAPkFqR2w68lUWG8BnxYOjJ0leJU5DbDSbFr7Y/7Bf/131LBNN3Kj/PgB6
/lLJLz/HP//4K//YIVMUG+ClwzGlS+Zsi13qn3Nky7R/o/bGZrurSyepg/znLpmQ5j/mxsQ9yYFa
yEyOz+4Oc+zf2BUzhP7LrjhkBBbgg/GcwPbfF122FO0UWTz759JuAvrjfWFBZ7ImHo71II2mbzF2
kmSYoCg6dXRbVwuv4M4zDSYHqueufCowHxklqUsfHWlrqLlzo0MQcUczNx3R5kRbKMDICbZdsSs7
IkrTbQ8eD8bYYgt2B8A+UNp3vSxK/2Z0W/mWU5xOHF6QEbENsXYTX+wKzFBkDdt409hqeTICpawb
1QNzWbd4bXCQa5ei2mPs1rD72SqggEsTL73oIC4dijYY2nscqflT10bhJ1koh1M7L12Lh2zMmjMM
7ISB8hJ+NCi0q7nE4qvtHBZ2um8Y50NMXqpyC3kj0B3Y/qeWUS1yVT19RizmjcOZdlcPC7ow4qqe
itv4wWqHXhUsWga0BFUWxwzX1Gdfeu1HWzqMiy3o9G91GLwV83IbmB0VAmMOSY0/oss4+A6069Q8
0MhhbfvMCdczc0n+G3jpD0MGuXZtLgtFXxPAlRWb8LBcsXVmSXQjWr8myxsPlaHK+4FMx+uclEQD
uoXadCWWh1Day4kXo55Igys08PUb6SEpsvQb94P3kOU4SrdjbRt3GGfIrXp+h9Nmthjr9tVzogRb
cEoq7nnFivWIBsx+OOjti+uN9gejLiTMhtZ27mo3HjZhw3a5FAQJx9RS5wJNd9ykg0u1u10NMNq1
DwLH8M6ZHHUo3GzGCxK16rOxlM0uSAtjj/irjm5iqzfG1eKY4Eh5UuYS3RJ7r29q2JTl3lXUzM2D
8mkX3s2j29s+W88//5e5nzsmF8PT+vY6NUldQOMYQ+Dap6yR8VSdmO1NBc10NJFk4Y6gLoMVXL5I
rhPoGrU1ExJhb/+bOPxXEwcO/axuv1hRWZiHt3z5SZr74y/9Q5rD4C9CC/+eHhLYPyhz4W8ewwiW
WUFXDUO7f84dnPA3y8VnQGjA8bGYaBziP1dYCuFDMvDY+6l2+3tzB0vLwz9I23Rpmww+Ao/xQ8ir
4H3lpuM7SRdQC3QaLXY8TAot8TBBPuUer2gabTnvjebXzJjQVVrcawQYgxDuy9gfyEqPewerxp7Z
MtCQHz7GfyG6e/a7iQg/Gr8cbyJCEzD6zPea4Sy9xcspSTsKuID1XchG/C5QcDiYNEZevrIGmGOW
a7jbtIN/H6NmGM2Iv4oDU/QtqCrrQQKmbLtts4hSfFCNEd8S3px6FmxpfSqp9KCaohgbGgyAhAAW
9jLcfogCgTSw5PVGcIDEozaumVck8C1aWUi41YQkupeE9hm2TkaZkab0ipasriyWDTsxhtHIWuEJ
aqGl5b9sO3fhM6t7AmUqnALnHnjs8BLWgKaxq5fjihW8QAqdsvZruZQmqBvw4BzccN/QXcRkluGv
xtDS0pUUJ3yqBV0TcOipXAFZ8AB6BOZGPJFLotolio19l6ru1MaZtR8GR76lZtLdhTQvbfxMnvF2
nBo8nM+iSqlOCCHwCDn0GMaAps/GaGwovGXFLdCQbluqr4CeJzuDhgbOMINVPxpu+Ml0MkkBHI7d
jcqL5KON7UaszMGbLgaa0wPBNlLVIlnkdkrH+SYW6om2kuKuW2jNpBmwwrE0+Va8C3LDxQeKeY72
I7maPYzFvJnN1H80g7x5HPFbgusNyntvVEKX30F/vnCskc5LFpMNmy0jvVOq3XLQtXeUjk7PC6LR
qkqIVc1+4+3xhFS7RvTUlFmdP6wlI4ytIjp3mB2ac7HdGCtHmThWyYYcmUNMa6uN/Qc+9faMyb3b
ZaAJT7HlhKfQ8oNTYpkF/VmVWXxsgJM914KDbztZwGDywWDcIlMF1cCeb5zRFN9ikfg7onztFu0V
a7YNR5selW5rp3VPgiIZ3Z1qJ8xXTd4kX3Ju+5Vjd/O6505bKVb9R1PgvsD9MZ69SQ5b8pUh0lRS
bPHHVpjIMJRTaeo8Jn1JM5qp7FXcpQm3NISvaDdxRFnWqnX9jx7/yBozN+/SIBy2WNesL3acJXgZ
l+V3G6zcpSVZvQnmuTsQ8kaM75lgfOJNrCAXIKYc7dHPuk09OUuyVj3B7T1vYJRW4UkZrOy2FDba
KrBfQFHhsiniIlZwFsDLe7NELnONoge431nnELa5BzbOLI4jRi25Kq0iuYk5I1N5RSbCoYNcrd1R
z8JG0guwEqlACiL3jXThhD2umDq8Q011o8nwfHyqzS8ezoKdU4f4sINUP11J0JICZL8x7jlzOxjQ
ewCjAoCytxd57R/zvnsJk0l9FaMC1T5J9xhCOVwxEGPG2FgY2lkJp0+QnoJu1QRA8FZlrCprk6dd
TjwQL/GCubATnyv6oIaN13YEPGq8neMtarV7nC1OeysSDgKP6Ngn5c1SM9xZhcs4HuvYr4Fms4hg
+mb0BUCj9kGIp7F9hxA9PfgdNCx8b+A1GZDK4s7lwUB0DxLQQmC0DM7lFiiFhpnHrc9ycC4TXGZQ
FYrylY1QC3DI6akGAst2ibRGa0AzkxuhldtUa7iCLVSxsYbU3Zha4/W5R/HdauV3VB7WXDtJ7lN7
yl8arRAHWiuOQZRvymbi1H6Vkj2Z529Z3CMwp1exmeGcfy/TpTA+QlBBjp61Mm1fRWpxFaxjGnu6
nat17E5RD7OU1vQJYzvuBa13Q5FsD4xONsrwDWyBWhc3rxJ5r9XyJIQVK6axe6K+DDE9svzkwfJs
+0M9lumjWObSOshOxvdYmxrYLfDLi7UtEvm5XkzSNS7xdA8GMGiqSOv5SRu2sLOo+730OCkwlxDL
SAj0Bkg/OSfxO2PW7gBvBC2Ahg3gm/Udsd2gn6EVOKgpfOUScWiqG6L/zi5bHNjguT1v2wlXAmvD
fMy0U4F4u8Uf3HSs8zzkORodfRCw2FeDBpDiwsbukGnng3U1QYjF1oYIiTcCEZLz9Mjc49wHvn/9
2g5GkJxLThOM/Rx+ydESW5n4b5mDnDcFbgPTa3ZeUbmbY8Zh4T50Eourlm82cj83opc7d7PR3NBb
wJLjFTfxEkQ4OajGALy/8j0DjKBVGpvAJJfWNG52u3jE7lwODvwFNdt3FQ86ZAJtKCEOYK6Jmdkb
SllQlTv+oK3c+JxpQ0pHYOPseq1brKl/wLDihePbqE0spA/FpiPKv9f7kq+FNrtwl3rOmlAxHhj3
6odZtDVGkiJJsKs43dkJtL3GcxJ8NJZUwqUbzgA6g+weOrulg566gT5gvvpZ31fbVht1INjg2Vmu
/p3Y1V6e7Orr6a8enyARE2fpQAvwVxcQJtPuE+HF/JXIJ18Xrng3G+8MCp0eF9N/yufI22dXb5ED
N1nBakyci7y6jxAA7bsop1qKLVb9edE2pV4blnDw8H2RpMDHRLlM9dmBqMG/ic3J1oYnBu2o6ULb
oIJWWjeS5YynSNuk4qtjin0X7qkiwIi7EsLOvyBwfZKGBed0sRwcL1nYnDI8H4Ihe2Awasd9lKxh
+oFMNOq2fCRx19/WGhtEfWOKZUKzhHQsHt6fRgwNUj7G4cTLGn/khfBWgs2KR+wmRVHzNkiwCK+T
m8Lx8EoXf4RGvEYaa4Qzof0ahG3DXEgZ4QnxlQgOKhjRREAtIVNA1UPK0bik4EpOCjVEqb/ylJq0
gEQzG0pwwM+y8aa1lIcP+0pi6q5UJrYn3Qf7ymoaHc1tIkIOGOVKczK5B6JtqCFPY9bxJiB1XbUH
4m7uvJmnKMH7LFz2X3XhBE+Uprub+sqPcjVKKuhyFtok1LmE2i+yS5cs+bxmaS8xswTzawex8hGz
jfjcwiMkD4P7ZZUTNXtzrUhn8EVb7VvZIZAZcUnzSmIpXhn0pA77tGysexveRnkKGgJN8SDIJlam
mwLjj80jddGFua7gca6kQ+PqZsYZ5PRnP1hshKD/Hev+m2MdwyltlP33x7rbuuuT/7P5QtHBT4Ly
n3/xH+My/zdOKL7pWT7rEqUHP47LXFLiPo5L2yOWEZr/PNy51zA4uDSX0DfOYvFDGNz7LXQsE64Z
xx04fM7fGp+54ucjlMsoD6Xbd2zBUQo4m/OuDZWDZCP9WTBwZrQXq30qsbcBe8XBC1vmYvQae1IK
tEAIaVm7QjhXnwy0EUZtKe/OsTFuIg6m2wUHyi5eWjg9tQIFhVKadM5wCnCC0yEU+ud6qIyntpLN
uq5i49xT/7Mi++c/AUucX7IAJMVqqDMDu0TLTkgSrfKlJElUg6222zbFlgYBcZ+1PK783DyAXnxg
CnfxkblPNIJz+mgjQPjtHW8l9i6WuXJ5mA4tsasVDb4UHvG8Wy4BFA4fmyRuvw0e48KBucm6HLsM
j2W1XCDJItX1PFij+ZYQhSMnJ41tlGXWbjGV2lPgR1dMbO8NWN8f2KFlW8lLYKOIZxRzd9flAIGN
OO+/dHbv7ApRBhh1oKs4pc/1S7ZqfFIYTfD9HRY5sBNh7oSGaKkD7YMhdWrErKamGWHRZxyIQnI6
MlccDlJrNYAWWLlmA+vY9BxMQhpeCYwIQ30hMQiJS2KFEVa/8pE9wrTtI7EPy+HQUO2Iw9RGQg8R
Fl0nNjd2ZO45t9HFnCyvXj8u67HXv0ST95ueoOKmWIaYaalB12IwfC1BFjsEe04NbbZnXC3L2mHn
UivB6a9odgDJq80AsBZVS4hV6/mHMAppWIDPG+S8iFIVGQC40hpf4+BhfCeg6KBC7ghOcDiH2H60
iXs8w2lRR8nmmOz9hMFmthCQePtucNO5BCQ8ytyDeD8P5IdaRp3b0AJgPzeYGYzgCOMTT4DnENuR
HeQhFPjEGdDnW8TnojC2edY+k/R5DWZ1k9m8u2KCSDsDX9/WMlWyF035RdH5k1Frus/qqOM9yfvQ
DDPj1Nrh7wzosg0KkrfhnnguiAP7E7cE7ZcPYZ3VuyHOIZXHEZbAWBciWRxRZIFtrveOrZ1ZnxdX
Weu8k+fZyL/iPJ1BQAXNFs7OcvAqMtpKVcEKckJIrwtoWqJw7oHcO5FFuljXZsH/l1vdR0P25SYX
c7TxKzmuZb20eyvgG8S5iQ0t46gXOdlLZ/vxBfRUuXOCr9iAzdMcC+ytjW88F65VAtL1OdGJIk0f
KagJ2Jv45irLk2XPG6h7NitiIdAg80clAhdpWF0kfa47LJX0LEScXVXOVt+zTbFlbk1Nmm2Y96nf
MWtUebm16MJbDxxaN0nvcOwRmX+08D6v0zgYD7YdH3vGrWeKZahTt5PmRdcN7wjiATxhQ4c8GU4b
2NHtyvQ0/t3LzJclcs1Vz06GJ7elgzNpxDocFIQ+lVdPueEs91EzmCerlxO9RSjM6XoycvgxTTDp
XgCm+wVbKIeY244fFW60UTn8h8YNhMxiX+f+reHmX9PRh41YEfUdW9gYQ8D4Qyg+z0ZJD+sg3V6p
Y35n1xSwcai9E2harG5+/2QG6XGoRh8mDCBKpONHP8ra7WSCK0hCzvJqKvyN6zJit9vwbeiLR4Bm
95E13BcDjla4D9Z+SY3fS1ctu6JT564XN+nEfy9FtZ+orqZop6robSIoXZKU3VBPIuEpOAFehPRL
W5NIjgP1JPF0HMSoiykAdrAlHgDwmwHI35SUWVe13FJkpS+oGUR07S9h6zS4ETMHHJv0nhgqxYy9
Q71pxlhikbJ3299HiSdDKEbXXocn3Sws68TZNN8Rmh+3+KcxJ/eQ0KewDA6JY97Vhf3Z9+VNFrvZ
UXrzazBJsRKpr2cdjn+ki7h6DsMR4E43ga0Tv/vJNK3HCAw7nV/PtjWchdt3t01gn9KaKBXH4OKi
I700098X2I43kUOmCGP1964bTGo0KBXw1FDvXRfNOfIYtTHdK24WxgIkXTtAUw7x6IISNukkoOSg
Fy/ughW7wmbpk3od7aXdoTFpwDNXrJR6xrmc3tMaeJNZvIRm5v2Q2UKeZysudt3geSuTqDKsadJY
hL3O0ACPcYfXGynCWMU9+9Yi4fWCa9H/VOTzxykahgPe1m/1QMghiQuC0nY/7WGEGLu4irw1g9Tw
ri/Ge5NJ0Yoxq/7Bp0vTSvapKAGMvx7rDAjE5Ke7uYVcwIJGOD0xPgwhCb3WmL85KSh0pxiGYzCq
jrUGNMgSRf6B9Tc9MWGa9jGZZ+BO9NAOmo8WMA3Yp8rxdrGYnJ1dUG0wu421j0X2YRpT76iM4Hnp
5VnmnAmZnn53jEaciqqIdoYoKEZu6AfgEBhsLbc02c8SPqs5+gP/hc/E0b7m6LlgQfhKurjqX9y0
j1D6Y9CnYXWY6THkXIp+H9TTax+NpeBRbGmPgxTJ3VcGd5HXhVOzEpjU9UNWZ6UnnQOMT/DgUFpA
bb44A7YbBJRlwZsQbz1Zs3pT9K1wOutYfeQ9cjoQPnGOcSYbgut3lCJcM8eG4IM7p0jhQUHz61TX
Xf63vf5vttdWyO71V9vrm3qgQ+Z9oumPv/UP2ST4Df3YJgbg/GGvZO/6pxQd6q01UTTyeD57WtyG
/1+Kdpzf2DnboIsC7JyhrfnAfwonNv9giJqDxRNqHpPHv7W3dt4JJ1CgQBqiH3sCIUbg7kNY+cGv
mS7dNMD0744e58KAnYJhPZpJq0Cxp82ubrOAkHcjzK/SENGzoH+VhogqOhldCgKY8Rq7VWHd1KZf
7QHzj3pkQ51zwDj8OWhKhnNJA2m1NvtwbWGmvrMqY/g968hF0d1XvLo2dp+mDFLy2wix9EITEqby
ZNx0LeYyKza7ad+XhjpwzPefhmqY/0Mo8J02zyfguhyjPD4GPlNHy1c/fgIZs1B0oKY5Msmd7/FN
hntGguHa7nv9e/Fz/3CL/CtF6Gep6no93ABUlOBBoOKXY9OP17MN7JJxnjfHyeic1RwXX7UTbJ1G
fAa/vtK7tJq+knBs7JAwp1DunHe/mcJKoxieFVhukVZspiMMasESgGtKnwi9u/slyaLHX1/0XZDz
elHY28hx3EwBedOff73MtImJMNw9slmD22NoV77EKuxthtmDe/T3r+YhIHIqDEiOaiDZjx9mHAZT
WpUZLxFz8vJL1VHjTcYT9+RQhM+/vpb1DtqtfzWy+FxEOHC78V//fLEZWEQCmCs9tslcYDtMkMo2
bVvWm6CzsMRC5bobUMtuJpmPByge1IXT4ST/9u/smWYAKcpEcBWuePe1gg0XC72D2bEd9NubOZqk
jSiKnkMfIux/uNhf7yHPtPSwOaCjjMo6/Zn8sD506FBO3/kZjE2lHuqgk5ve4AmGFJkn0CNSLISi
osLlP1z3r7cREwXfoofd91GczXfrUh5nlG769DZWUzuyKeHbnHhH0p6cwmX59Rf77louBzEcplqm
5uu1TO2O//F3dFNjssYkTI8pchmJlEWQtDe75RxTFPPy62vpf+tHoVpfy4NixuZHmC4Tl5+vlZU9
EgCj0aNa1GRtaoZxpyJ1xj+zFW/z/41/x+dRLHFd/Rj2/nlk4l1/J1Ib2P1ZZLhd7Z+vM/iF7Px6
TgHcUEXHnp9x/cpdKhyBo+M9JWlaElEj7QaIAH2WTqEyTv7YN/zbn+HdvaN/BnzMLHTg9G09JPr5
Z0D7yNPW6/kZRomdyKIaahUrI75EzlKe6jhALfKd5T+s59eP8N1HbAuXX9wB8m9D83932dhneBoJ
8AMczT50cCxOvuMutw0unn3nNBQu9UY9Q+1dOGCuo2lYxuPkV/M3bP5t99bgyD9R/0UKTDuuIsha
p0hlxsOv74R/9XN6fDE4itgdMFl79/HkbOonJQzjwCDN/7osg9utx7ZAxQDRP/nYiVA4VktmCEjz
9ZRfAJUAMHDoODkOee2ewz6MjgRfndvQ8KXYwT6rM/inoRj3v/5Z/3rXBiafJo44mhP8v/jXzJAO
D7ayKeAnk0KZPA7mnOO37Le/vs5fn0SS+XxlDPkD/nz/bkwN5iGRIdNjPdXqIUx1jW2V194Zh5P3
9OtrvV/OuT0Dk0oHm7ejhxXlPWJyCaQn3TljOadvaBMH0bjBKEtpL48KvuUmXjczoDhrmMUno6wY
5NRe/x8+WMv09JP48+0aOJgDTTLlfNHBe39I0TWGzZMRHcQwdctRFDaLaR/OTnOMh0Y9YJIzv3pJ
BOwDFo2uyk0yinTTnHMhjSXemeqe6BQOw3LPsMcegAJlDRWdQB9BiuWluhSJJAgDz+NRFU70fSSX
+BoshbqQg6H6Jmw7X7ua85NdBt557EwWXJzI9iM9Qf6TnzTmoSdLeZOAxKX4sEkN2G2TeljiyBlW
BXruXQkz/UsRLeZXRRHyBUsj2fJwrqLvlHt7zakqW7zdFUmZA7loV+JESAaQVaLTe4Qa9vaqam33
SwLt+q0aSudlcpymXc0cp2CCASr/Xoy9O21KaHwJnJEsuRAHLqnJYmmxujH9OiQs3rWMve8YNwKb
VCzbRtQOE1zklIbxAInJd/eTa7IZouxJfgsEyBIGV+IT898ueMR+z/3G0x/nu7wOuTwZVoPGAcna
acpBfFKENjdzHsYXof+uREciCe8BqeI0Kxk0YJ57DmtnufCeKV7bdpnurh9v5E/91q4S86Fx2iQH
5CSK5BhZse+cbDDzlzxm+rkF55Rh5LiuVvDuGaUoVqiAFvLPVZ1zR9bmbJnromAGO6QNn90Cikiu
O9NMnmFiuR+GzgT9aMdmda/B1Nrvzr8zUcB68XtyriRH06+dGULTjLpuicF5hPoI7PFSIGDtvATV
2Nkrw+azLR07/VrEpb2zyD98QcWliIuHhl7wKC3VgzehI6/7nCJKc2znu3TB87cRrpV+LvyepYkQ
Ix0HJqx8R9+Hpa4NCQbyEOsloTB+o2aLDYxV1mpHFRj3kih7dYmnBURrxNFrWfVyVA+lZ+DL0hj5
zZBI7PoZvwAmi2xScMa5wbYEcJsvyRSbWJkC7l5qneb7LiLtdRhABN6S3zSefbIoOovvLpfYKLJT
HhTbUKGDY6Wd7ygZY4SSYaaJJ0YUzCy89WLU3UOM9/VoBl11xpukCxOLdOPb0rxYTqVOQ2v6B0d4
0XPci23t6ji9X+WXhautwTeLu1KJfZ7SuN7SggecOXM+BRACtKpA0Gohv5TTaGUas0LTt+21hT92
F87kUiGAg0HiU7Vfw3S8S+NqOWVWuEsSgkJEvWoIeozAEoPgNw1h4QoqanYq8qBbg6kqoJBr7quu
rOw991OHpetCZP+um8E3MeWZN+MSuGteODSrtemLH/mg2mVjnwu4CyZF6uumr6Z9HtJoR9WqTk+Z
PvZS+tfSMHmUyfIVkPaXZjDkNqOocbP45GlsJN2jYQYfGYFQ8DQ6TbFe5oC32tDYn0vHPSkHUWW0
09vETwnpuv7zOEbnuhLxxx7T8TahGf6UFCULsKv3SKW93Pqp41zIXrcPVoqAYIyQ8JTyb3LRLgHd
wiUVFiGDktaO5e9kpprDYtWAUukbj2iciJ3sZNVuba0iIxY3g1fwA9UFZGTsFLZ68ZTr7OapALfX
j6BNST+1d2yU3GQz+dqXJszipQOO/oIjYHpaao/9Qy1B0a6YpC6XXChHo8vFzs3B+WZl2lHB5oN3
a8OSi7KLvnSx+Rh40/QopmXZOmoYtvr9Q86nbiCXpk1b3ssezV3wpBVHHIFsBeycGoduYS+SB3jB
8sqXa98UKUtRxdjUjXgjiDgUhybj6DNw/21Ktnm7UJlIyZS5Neuuscs7afavzLrAieJju3VbRYXJ
/2PvvJYjR7Js+0MXY1AO8RpaUst8gZGZTGjlcAAOfP0ssMvauqpnpmzu87wlq8gQCIS7n3P2XjsG
2cGEwAMsvkMyiMOooctcZbm4MwHN7zy/j19VFo9nph8blUbjKQM9SiMYzuQPJ9OQwwQx7el6YJ08
VqFMTthb4BbYI6z+eSi5MTPODpQIhXFfTNLflpMEhIXTxiyxoRHzGvxWrsYk5lUWgNJS+K96nMN5
b4rUwIE/4tare85jAKAPzTyHN9poPWJnEII5dd2sDdX6Byro8BBqy1arxurlV2MHwbYZs+nUKufq
l655DWnXFms3tC7INCqOMJUPO6AI74uojVAvOJFD8Z8lLm0KaT0Z5MmtLVWEJz5UGAwCoyebMCNG
8L/uTz2b3b0Pp+OoGRZughpYVuBxC2Akg8IQxWI/+sCFPBwm9CpT9zmHOXIXq84BamBlR3rs9pUr
mG4ccPXtEFn7QQhu7LC6erQP1lEZ2ndxW4gD4hnnEsZgNGQD2zoSrbUpg7HeFybxpMXcBR/9gtZn
oWnXQ4eGbh2oWgLIhFO3T4bKpi84LuO8LgJrb2rnpjeD+tacoehh6K29VdMZGVnEuVG7wFWGYl/k
lf8umJE98dZiBkAiqEGS0a2djHD6UpTjF+WM/b1yDYB3ThOiWEUuyp5O1K9cBv/ihop9iS5EiB4N
Vn0qrEnx7VLNdczK4q7xhLoNOq0PTtsljJDC4FDqWR7HAIArOt7gXJNQcs16FPFuPJSfS0wdoNEm
bF9dDLQ7z8vy36EoQcA1PopH4AX0kqArv/hd86PkobeyrVHnhGIG8dcRYfphoviBvWF0QMWbnrNs
YBE42RLuuXEJqz3DqCQLs0bsKvp0m5f2z9EIQc4CH8O0Gjqk2cbxdEUdV3/6VjWAHc4QE4Xsgegb
5v0ksCmia1N3ljl0nxlT1lPWFuwaLALye9DmwlgUz4rkV7/7iaU7AMjpVjr5nRhwO1TaFQlfbFVR
Jinjd+sl1VUTEHqTjqJ/JvNn+HRlGrzHfUhCxAKIId0BKCu6EoHl2S8ZxpXVwfDc6YSckTyu0hte
J4WdzMxL0L/BANYmaxdh4Jhba05R6Intyd+ooqWrYbcRruBCO7wqpQ9ulZlXd0wLfJsjewZKMUIm
adATGs3ilBD9nJGBbkWLM1eCtNkol+ko2xYovcDJbAjSxFAeRajZRiy6Q9yXiF7I256Np7QIzV2I
fGHbsCnsHbNRp2ZO+58NtdEiPirAbZdcBRmkPyJ7uZXpKJnXxG8YEQND1wfPdKKXSdjOh2E3xm8b
ZfUlCoBMiGrO1hZhqgyCdPhMhvawsnshf0SNm3KcNEPm1ekzB2NSBCNGibjQHjyHNM0l/WJmeY2K
iJuqfDFFZa5M+LL+oPNV5lfE1PvBjgErCLoKexvez3KlOZwwCSYE1Kokc1ZqbFxn5MmGOv3MCzup
1gZ1MqwaVbNVLhhLw9713vhFOE64p5Z31y2anB0Rzf46L72T3ZVQ7BkSrEqxRMvCrsZZyGQv4nY2
M22dJ1FCHbQwffPASd0HeyZB+aosp2IPP0k/th7oZLsP4itpq7+NBhVPO0NB94aB8RSN3W1HN+uU
yqk4hCbtAVsPGKAb2e8bxj+fucIDSo3PrsNB6AQNx4U6lba7clRYjJXOLrml9zmY2BU543pNUe3h
ktG3o2daJAdp7yAk9FCzHIiKbRs4fkRx2hwF77TVMRwtMkwnqvtS0qi3jVHPe8tj9F624Q85IdeQ
U+OdVUPvYEZXBJmIfDvjI2UUXkfJxDklvAGAQ+pn+z6W822fRyfcf8+NjK4suTSM8CyeGfL+ztr4
xQrDB9+u9g2naXLHYNSbKSYdIlZWviJAQJjdepaLicawxHO9gOnN2v7UjBNPBTnVmyCxCXuUahPa
5i7rGwS+/oh91fvJ8Iv8nJKu9koYVATx2PevszP/1PAPGdKh6WZ0Pa6ncIpfTTww8BZlkJ+Qx8MM
Y0pKgJqzt+bt0KZvetCE3ajkItpnMxh6dPdtuE269NF34uTgj2G+lu3Qvxm2DLYawONhoIa59L0k
+wOQN1/zyTwJJ/XfvM6t0Gu1HnDpZJTHtPVoj47ZUk6QYKn3NX7dLckcuYvzk9RYNQhD7pJSPwiS
5n5hICeZx2gKGjqEzHaBubcHe3TOiEuB0QM2GfRdYcvl8ew2J+KapvNI4wIrxjHGeRuibs1RV9LV
dEGfmiQf7sC44q7POQ8dfFQPRBnjPk43nVGj3zFCmqZeN1JyEr+wlr0dvQdxHv3uIo8vIM/KiEEw
xpUcRSikNnZQUxbF3Pb9hlR58t7iZaYx1X30TkYpshiD6TuJNQJsz6xvWva4l6CNpqsB4huREIhI
NbWeeZMZgthdFU6UHb3PsjR2DJhJKaA6IS9h+Mpme7zNvIkgFCufd1Ys81OSj9F7XBo0uWPXtx6s
TqitJySVCAJH8xMYuSeuKhmWkjdUpOAmouleiUnn6FAYnrlvLEceOdvz0ACHDYhTFOioH3Gw+JZP
fQX+7YdXlPYmlRz/Vm7S3AkJBg6T/pFwqgwFey2Pdt6xkXZOdHISQVMA890V6jQ9gmVS8/18Q+Ma
2wlh9jHyHGY2YMD3pu+Wb9+/ArseXpFH2Y/8Idz7QswHkmiaj64kWnKtpU2XIHDG25Gc9o1Bscms
Z668xzDnYuLHY6ycqHb33SgmHIExiq4D1Db0jYsybcAupkkIU5WXWCZjfvJmVe095qGvdap4A2nG
I7KOzJheen0n0sJ6K3uTT73KTV7zqOVRikrf5Zrz7gwK9YCqg6ToZpoUWQW8L5dkzKdGUPa1Q9IQ
5z1l7Z6jGrV93xe+3Ax5hMgonemK0LxkMQCSinwVq2XtDoJM+MgsS+5/czYuYR03HzT/0r2ZZ3QU
g/kcStmBUShCRUsGayfpOfFc71Q+ju6laEkbR64lzky6mZDNguZVNOen7/vOSKt5N2R8As4MD4qU
yPk+UR1e+gF8MK8vASVioM2kKUKZdV/0yzUpeqZsFj/yWembGonEyaNJuV6Y71e7sqo92CAFe6ia
rz4JeLdwKIINCd7zjvn6fFWuyWOHw/KAReY9xnZoEHM5BNDgkc8rv0EUUvnmW2nyJwh85dGvlv9b
K66W5WluWMvxp+vAA5GnLpEUtaNhviXQ84GBKnI90o77PjE4XluwrvlGLgU/KN/o92y5NJUy7iZn
5kGJTaw/aCVWqGYqe3hWNjbH0Bqj05BE9UeUmPpuwkpCWnfCV9h1emaThMCfosaqP3K/w3PRasMB
szgUJqLcIrIeKA54h5Xt0f6K4jjnBIw0eB9WqX2hbpGviqDsdFWCFT71NZdpQGxCnLoClLd8Ye0u
T36Vc9l8kBzGU+u+G05Ah6OjouVKrmNgdB8z0VixSUdOtfxdKEFAs/h+9gJNU2IBqm9U87MygxBi
SQRtZZDRyVR8Ogq5wGur+QZG/RTSsajCvZKD2sYEWl8dWuDXphyidzliFVvP3mydi9i2bhEERCdR
OLxyReUjNhXL4d50BM0PxqLBRix3wYij+CIaQUsBMzRBAYGiJhzDnrvEn83P2MwaIAuBgegxafhO
11KgnaQ6xWDD+hi6XCngW8YTIdXRb5+QbKJx1HIPShN+uC+a6ISHo4w4B0zzwfD7YANilrIv8JLh
K/Cok6FcW/qtgzX9Qw8BU6iOA7mkldrECAArRHU2SWUXqxuqm2RU/VNqjsGvZnCj32mtMecJAghJ
NWFnclO0dJPwoU3DGyR3NWyj98wTAvULrLho49c0uDdFk9bTP9rP/wdu/Rtwq8OkiJb/f68jfiFi
LK3SP2mI//ijP3QOvvgP28XdjjN0Ibp+ixn+0DkEzn8QnewykmG7WCyazE3/CJTCIOpihPtvDKI8
mkOLnrGubWOa/99Y8L+Trv7UZg94esf3eUhexXLS+PNUKBg8MkGm2DoEwVShCRvqgLZpyPetmlr0
ag7+rejHVAUC60oQJ88mWMC1iwyOlJG4v6FMZg2VA70yn9TdrfQF9JApbs4SJt8Tjv0KOasbHNkR
nmg6abIJ+/bDdJpcphvoEvFzJ43qxVbwL5pyJMxjsA35S0RVfa6TOLzQ9RIfGOwLAgPtTnw4jccv
2Z4bviivNogt9/Vz7tSl/lpGSn52SglAvYFrtJWII4NYZ2cTd2Ow94aoYlzqostdxUbv3vTKtqyN
ndAF5cDTKOCBZIug0cdv0UoSbEtwVhvUEfrGkrqAmdMbnx4WkuHcqSHgsuCMO1hk+F4yGiwkEXmQ
WIAn1NsoGEexs1qT9OgOP0o5V+d4TClGg280rJu/yayrtgQngNvEW7wmF3N8oTKdHspaWPERPA0R
8E3Z3JFhb/p7RIru0dSD8Q6qIEUdq/VzQocXl1oGZqmdh9Z/aboU96HvaYNoajmDs9dZZLa7KIyL
dO3P2NFv29SZ253BlPJJtoH70TdugoOvGJt3N3aDixda1pMeneUq5xbXIqlD6ynMBfqvyR6tJ9CG
NVFRjeDhlfO925D5cNM5DtnFvuoQDzJOLMptIAaOEEESVlglZFvlu7Hq67OF98RZf/+zsOArraPG
k96qBR9S0gIv+Rvom7l/aaCHv9shxK21UGX0ktFBSNei9+iyDC7rf5HEs7WJtQhfgjp3+nWlovDF
6g1wLDJAv7IgwyzEh4K38c3XGX3ylggaCp2jkyjx0RBl0lETBjSGpO44xsCY4H3ChDrbMUfZdebO
vCE84DxOK93srHLotScKCV7AaLWgofwYndmavap5R9jGjkA3gvBPQV5vhtXSJwAt8GvPvoFQSoxB
pyIT1WwzpPMqrjP1K8uIn0zzmZ9dvTxsUreSblOWqXZdG5yHB5jcy2nFJaczIsxqefPBrMB/zjYx
qms5av7LTEvs6HoljkRiwsmD7lTz7sW9sXaNhjcR0aW9YydH/bg8I43MXO8Gw3OOY2Fxb7bDgotn
EBG9jJKG7dpxBfRed7SHeS+l5X4Ae+iCtRvr+uyZsnlvCVAY0IrjJiWFTLj3cUbuSM4wpz6mDkDJ
xXrnOOvWTnn82OFot5/KIAAzW3ivrsom4+X7VeLF6uNDMaEvXMPZ4sUicOYuM2zHugklYl/krx0+
pM5D8EAbAN3woxrzOt/VxfKR2uZyfYJsMrsbhUj+TLFUnydZ83M4pQCbyWDvPKZqgNvy2uCGCJHk
7/2xYIXygVAcUDla0y5tm+L3jC3SQwhsLPeUZWN2jYURlPu6Jzr87Ful7peUV73Wfq7GjQrt+dDN
3vjA/q3vhmxq3iFZAuEy694KuE8r2t2Mu5uLCvo1+USEwArbaIdVZ3doc5mjErAkO/+GMiY6Z+EU
vvBhkgkA+Nt6yJKJVOkClfC7cvsuIgHM1o8Dd/E+gyS6mx3LXptDLO77VHU/M3I5HYxjfC2KsNCP
gWcQd25LbmxbEgNEaGZtXFB/GLy7Mq+d1UxyVbdWoywcQjkqUkS5ZMN80KHwDyO+s59tk/nO1qJJ
7WzdaGTkxenQPcZkcB6darm+E0zrF8lo+eLBmeWEZJcURJyFtyTr2vHWUM6IWDqic1JKt4FFRmFf
F0ECB4Ud4x6mWvVQDPVy7M8L+nB+ntgY6ReDAiPgL9cvnVMkVXrIUOX/KkhDeQlixtA7cC7ZhXFt
+uUA839CxTsdmxJYCt7PaF2nxrPMDPmS2C4jzjZXNe73IN1PFsELdJuKi6VpaxGfUe3MoJzoZZrz
FxAtxPQO1I0z5TjO3gE3Gokn4AvfJwIRzmqM6CzDf7CO/SzzaylsEk3GkSYXSVy2h3Zt9i8ibm/Q
ypZfQoSJu52R1QEWm9rpVJGUAi7NeMB3iREDfQzKPmKusAIWOav5PcOX5Eg/bg+OSe/mwRmYU+b0
ifuKHoHRR3cMJVlNJh/5j9H0D1ZVvTkxgIe1AgIdk5uUOpcmr0z7OWqc+mVMCvkI5uAuEUP7QDBV
vBqhmT1EluU/Vj4lW9EzBbttUbAdUjJ6t2acmG+xPWLojIKnOba9V5jk9r7WopZ7MRJUz/ejKZrD
IPXyxR8PuiFsqm/su64jZsIrm0RsCzMxiR+fGXkRXW3ed0mNX9mmzVZk4LbpJUgcQTinmy3Auwp5
dZSMNCQ1RGzLJaabuUjfl4cJtDz4W4vR6eBgVyJYSD3ZVR68p6hCmUeh5r/tM7enpmEIMVDK4190
sh+a7f1MCE5/o2zzB1Pt9toQxEdKxqgbj3jySF06jwiHgenS4xQa7nnSmXWfW576PSA2/zGFcd1+
aGUWwz2Ogyg+K8wKoC/zat208g0DfXSfJFZEkC0hchwF9WVQ5IoUHUcaFMqnvnOMWymVt+1sJ55W
YCu+ClqCl3ZOCfgVk32fpUx/gtSLADAm3l3YhAKWzBgTH16hOMdB4Tc3PhChqxm1drVJetO4d1GC
MF7uxy2Xy8dw7OlTQzX1I+2VuxZ1Q2xZA33YlIDv62FL/C4Ko8x8t/BuZGPWXYxJuG/jGMO28InO
WVtRZ9EbShJEFG586xBtfu19eQj6ESekzzgpMa2eVbNutHsZE4yeA3LLtZ1A+N3Ejd1DAJuMG3rt
NqPd5FKOQX2wC+s1gjOHWd8rwSTULuWRyjeeJjXOamjndnbjbhMN4RrcB2SO2G2xB3hs4TuExCZc
aLtx7oPY9e4YLajHWrqAeGVFzlaXJYpprEa6roYryhWxavr42TNb61xhEd5YDjRORsVgJVVZPqZZ
Tc5bxvFjR6sg3Wi7yLqFfmaseuUJZqMdnvhSS8I4HXN6MoE0nafOMV+J3WKB8uL6ygo0EKMG3mmj
yvDeUeawb5j18KPtNmcHrOJDIspiWGPrH7dU2GRnJmNtnXrs4+Qk4v+UEcBJlQWXOo+nZ7Mjsgar
bf+CDOQti8poLcj45EChh/h5YMSz8jut2HE7h2ZHqQ/ajEnoAoKw83qPz0ERW+PR6Cbeao2QA//9
lCeCbwLMcYQ7jIfctGd3LBLQ+61fFvtmdIOXJuSND42Wj1FW+3i22ijbsh2SnZgxjEN+RYM/NnAn
V+VDEmFYWkmGghuK/+5cu5PLWAQy3BnNQE3Wla2dHX+jmTHijaLAFsOvrO2934QdjVtiLumfJaEq
fuJVbw8hHt5tsRytUEZDJhkm7DU4m+p1UWbeNjVa3FXkzq6DPuivY2ORwDMVaj0N7cAI2rfPMPyG
m7kLGueZ/S2/qqpwYImUDFfuwEw76y4X9UNf6th7KMCKzmthkEQ0wL5YBdXofuaWbca70KsAl+AF
Z0joWfltzCZLEpy+VDnJBtM39CTrgui+4xhwxVKBEK2anBhk5FCBSlmoKRH4lHjhqMwRveQV8sEd
YQrTRZBnftOSWSRRFrXGpq9Ff4L1os7aaqd98E1rEap7SsbyBMTh3ARkabSh3YKsqZmIsVruoQLI
kzWIaC/j4IWD2rjzOzp3vnTvs29kjBjyHBePLuPiBJB1tHZpOM+QuL5xM1hjQM+UZJE9wGBpPnVe
gqZhySN0rCGoFxXdkjrukKSQ0zIvf0403O8Ybc5k5M4y3cZNKvpPaK9PTAmr3F9JCFqRvSc32yH+
Q3t7xn0+kqHildxvnZyrgtSxi1OZH2oMGyZ2HORgUpA5lYM54HPOJoj7eZb4D6BLhPmalvxLjiuZ
V9Fd3XTtjmbnShoFjrfxdU4YHLmODGL/LrabFmXAdFQlO+h4+JdK/r9Qii6K0z/pz0yHxJWQZBMw
d0jh/6JqxrTWT3bMudaX0j2ODpWoSBP7aZ787lcorb9N+vk3kR+x02jubNdZFLD2tyDu58cDtNCO
PJj/h7N+gpfUEdIE1+CiEo7umCbFR24o1EB23f9MSPR0b+Ih6J2jlJ4TTevOMpLymomsYOXji731
WvqU6M4G66Y0vLk5YSkIX4ZEhVtC7jkAunMVcWwrve4XhnQnpKB31fxoe0Ykt6jd5CHte46ZTSY+
ajGM6hHcqeh2M9oP4u0q9KXuj5l6Ah1PoCnYYgKLOevH1CI5K8ZT6TvN+1hM3S9umep3MA/VoxPG
nOhVy+qxJu2oeTdLV4MNojYylrXTpMCyjOh+Nrq+24WEwnf7IK7lYeIX5a1bN5a3lwk9121nBfX7
dy1ceq31NyLZfxN0LulHLp0aAImIIP8qZc85IUdeZ9YHRgxUdCLNqA16C+v+8X++u5a75893F08U
LlNseh+O/de7K5BUcAR41gfA93zETVCWW0gufD5899yPLiX+k9pQU4TM7LLv/9tnX3SrBPYELkIG
9Mh/bvo0xmT5hAjWB5k19pM30jNN23Ti/FjIhXrFs3rKpwgwRoYTfyMrt2BW/uW9/0PNCoDSd8J/
e+9jJowIW2596CxCveHaxb179fPWfqpguJYb10JbyTFmqs9QaDmjmrLqKfyq2C8Osautp++r8X/t
zb9pbyJCdxFX//ftzetHWn39CX33j7/4o7fpQQN1PMLdHBv5M+11vk1/9DZ9i1gqxmNg7CyfsTxr
3R+tTdentRmgY/4nBOGfFi4XdxfOcgwOpgU+YXF3/S/oon9dThFLowficZDaw75bGrn/6l6YQsd1
iDPGIBXBgdmK6Qrz9l+uxn+xRfz7U+Bho3fLdJyXjFHsz0+BQn6ZfYfzAbLBKp/xfJPjG3hc0n9e
8/+PZ1lexb/sC0C8tRYJz+JXPzrjR62/lPgbR9TfvZG/rAd+Wrsok3iKfr73zfuJA9/8+T+/CzAX
f91RgwAilstxzObOsKy/euq6wiCpaqDPIoxK/qxxt3AUNEd7y9h+PoiIqC7YogyHip4JZGf2O905
egswHCe1HsZ92kj5Yic0Owh47LINjup7W5SD2DBqHy8hDQDED9LcOEoPO2uIokcIOgyX/bLPnqZF
KehnfnbuvAH1cI0WKmgIOQo6Qrqs4dBncg3YLDEZtMPYyQ0/uXLEm4h56ilkU0nPS/ZMO83CP5uw
Ct+NErg7JIspuZqt4TGeKuCwmeg+E0MMrF4lZIdcq2IDMK+/9GE5P6eKH5MmIZXTbznVlT5WipIY
UJpBm86fIYja3cXNbfWsq8m9x19s7Q0keWABZMYUFwJ40VvurssDqgHdWNcAAdOWSGD8zMhUHhxf
8SDMuy4+pysAD4E9IefsrGtEPtuhztDLxHWf3EfZMP6kGpruh9khKtaLNAkUA1xBI52/xsqL3pIG
o9qGXOv5Ge8FxIpxtr6kpGeyxiWgfhutq5O1zgr1EtpsWrjMlHs/DCYPtFxghhzXGhWSWiE7J5Ns
Eh5QMYptkhgctUpd0toiYNEEJZB2iiJN+Tj7M+MGn/mX6mAajZPqf2WzfnZn+yuEHvGubYjpbm+k
byonRMCc0LWuZNJae07yX8vAP6TKaudD1lIyZngXNKqIWb1QLNO/0byOjLbdqeRY85Iak78mGNU/
l0GfMHAco60jJGhFeEZQ1u3sGFc0XkLZSAobRB60/Gc0b54Xr0OyaLeBnkx0BkUQnwSa5ANaEZ7A
nr1122Zqj9E5P3BAGx7zeu4fFcRwpDQh2ImcyKD7IoYORVBpfgpwyq5cAxzLgDHmNgi5nPAxaCiU
SFU3NmvnDWfoLDtmqNB3TQGNdoVd3IowfDPsBaYX4z1Izcesoq+7wiEtbqm5s30Sx+becmX0GRF1
QR6GbUQ39hgioc0T3+9XrsWxn8A+93ZKCDKe4slbEyDinqZGtpfWoANplfNw9MLGu4sMx9gD9nLu
aIPGl9EVxLe2jH8hr4GvEoN5wHPg2cdWKmZGvQb5Dugl+lQYLKBAjrVaOUZv7GvU7r/dLA9+o95T
645QpLMkxOUzCU1rG/etS8uUyNOt0akQuWu4XI8IxP7GmvUv2vZcyW7QxTaJsWJYnTUdStIOL0Uc
u09II+ZtNAVwyx1DWPvAr5Z+lTu+BXY0APITyb1ZtuZhgP0OyKHXqBb8dECHiojzp5WTb9GSCn3T
O3r8kI5TXas+Dm9B/TlPaByQzINDNLa6tcR5tOPpzhnQvYC8C+44vlYfUyLGeznBhNC0Jm5013q0
GVELdG0oznmDyMRqxbCGlu49NkDoNgrv2wEBQTCsGbXwBBwHWbwKO1L3kgkQxnszouTiCC422Jtq
iKGj+duFwVCukqJOHltA0r/E7HUHa2ARyo2y23Nr4M0gunHXQHXYq3ok2a1r6Fmwq4BSM932XIy0
vpahQ/I0M9COQaow5OJLk3ibLISDjWNiPvFqY0Yp9Xya8qk9I42e1oWI0nadeRVRuKLMwmPAiWEH
ccyjIxWHR9GFSECQStBaWcilSZ7CYfAoDdeIIFHxhKbampOUx3+IZpI2mHYAvIytH/UUJDahxkAk
FNdB1zMNIEQgd5xS20/4+YplbMjvC6j/ZIqb01qxCvwg6HYm+dz3D2RBDV+As+edjanu/C0JGcGD
BKsAD9lHRz30CeASP0WBNOF3F2IAmjoSu/BEoudZFCR25QnCXpB+YIor0doJfxH5YNjuAmS7Q5Az
bece/s5PDDi6xovwfHlKrA0IxxCZDWsKSaQJTrHoBnPVvfpadRtG+/yqKx1jSyNoun6rlewuth8Q
vTLZd5P6ZUjLcq/CvtojOIq26QwUKTOW0IgWlaapFy1D3X/AE1bHwIeRBESRVO0gys0DKL6cxVMO
NyGaWsQ4CaEP0grTq5dDQLQYkYUrzAD6UFPfM6VDa3WUxKRx3g6G8pR1FlIHplaqXyTA80FVDS/Y
1N58ILXbe7Sgfb59G1FS+Djl6tutLpqgYqTiLcOopudpSQiITnoOupUl0evATjOempSSY2XQuyVr
D4x67aPy6unY/PoWvND7J2BHeuIcEfuCBoPwasil4ADbyAj2nEbl0WmM/GUMwaRWVYvMqvWMrSAV
EIk3wqn4Wx63bHZdiMDbyJCKjR5iNsdCGVKHqM3pYek7R07uh1W2xbZquMHh8eWnmTt6TYVO2oZr
Vl8Ze/gRW0v3BDRkfuFGiu+8xIhvFYOux4q+09pzO4Q+sqn2gXS8N8WBVK361I4uxVjF1OiLsMWO
DH2nGB1S45rD11BFxnPpNxECNZVZm8Dw/viccqWj35PJi9WuM+5Mt7Fu6IAYTzGBDHdwJBFOFza8
cqHT96rvAqhFA8U/SKZXp5/c10Ea7msmmumGncrbJW1ibKY0NTZIp5BIRlF9nWHOPNQw1be2ZEpC
qKm++b7qStBqqLsguLWX/L6KplYou+wsJBaRtoavXvWQPoF6mTsmAObZRyK+rcJMHctJOdumLS3U
cKbLl9gPp1OPTOg2Cphm42hCVf59L88gle7psAecKwL3PJOoduN3VbSlex3T7gcLukLWkt+abVYe
PYSzb2EE3ZWpqSsg27AZmrPLxz/DY8ghglytFn1fPIYOqfW0O1kCrUV1haMrn/QNiwJkqiaqbn05
z0SSC5rGGHqmFxPrIpCQmayjmRwNNIV5eCnIIyJ01M9uydUDkeig7XP7EonkOANU9kdkk7LRt63f
sXX7CSBtv61RXum59PONbcmIOaSV0HCBt3gMJS4MuoIdcxsFmWZd+VX91GO03fUsOJyB0Luf4YWr
2xZVJKpObwD6gD5tGq3m1GKR20EzMCYyWSvjqTNNBETgSzkxu8R5FQMiRzPu+GoqASxm/raeB0OL
oLkZEFlR07+YKEm3ZYPwzglT6/Pb6+WW+HfccTQ/yUdEH6ZTxoCGu1giMcVsU8zvpxnPyb2kw3ry
RnfaBmqSpCPZKMGcacAHWIYeKEWGCqx0VefM96aH2hvYZYE0LuKHJ7ocsVqFCNcuvTKI8eFX7zIH
/CWhrW1ECyBz96npzEc4lt5+ZCC7vKNbP9H2Gm1XcmPNqQ3iKi0fbZpTW6w51XZuEmOvRK3kymFs
gg5jCpjkVe0joSx4gfPUODOCv+tBg68I+UtAgBlfQUtAguUyIutR+hfZRF9yGvINbRhWThF3chcE
ctzWqMz2UYQsvuJcwuBLSNyvLXgsTogJOnxBMloy3dlIrdZ555U//cr4iaTxFn0KpB09lsu5rT2C
GbWBLKVPY50wog+M+MBqtedCDBCc3GoTY1NC5h+8Aa+SgJhx7pA/3EabYFxS4Bz01GagsBAJ5iKF
3/B+Qdq6nKqQv7Bi44BoSCGvIDzlpItuvbTAuF47Q0/AQpb8iPtBHHKyKObV1Othq4O5fmzAfjBL
jvF70glOzknmNXdVlTdvUO8YidhTSeOxwWvA1OrRt6SrN0XQ5Md+mOaTnYb5nnTT/mAkUMs3JLa7
d24g57ss9uRjQ5LRFoOTj71By3LjzZ631T60sEgmyb4gg3c3tDkluVmkJxDmE/ph1X6Gci7PhMc7
yFYLEcrNWMfOiAK+13l+7qpPjvfWu/aq4GqFvTLX0hb1/dBmBGzQGh3vonmqj2pCRJsZSbdjys5X
kTEIFkD4vQyJJJ/iBozrp5u4LWAqwspuXUtl95VQ4Mogvrx7kvPVSluJfQNLSr1DPvdPOYqE12jy
zWjVEq33Yi47pGeVDQOPIDnoqurPSRq416Ts1GulHHGAeTSeChEP59GY8p/KzXBSJRYfbt2r6G6A
UPfrP9k7k+W2lWxdv8qNM8cOAIl2cCdsQYqSLFmNrQlClm30QKJvnv5+UNU+V6Z4yNg1PoOqqF1V
dhJANivX+tf3ZzW2cJ2FpAKteAGhF8D6XsMe4lA1qIUtcChoObvc4K5bg44boTk+itzO1rQvaeTQ
wePeFMr4K6Hy9k0v7JlwNznLIEinDb2o8TIGyAdvPZxQiocZDSmtMuCuMlbsZHEae7GkEC0tW+Xz
ctruR24VdMmLCVGLswpqOa0g0j4oKbL7vCmx4kakTuLGAeGHLD/R5DPyFkG5E9kqTTF2CRmbyHhb
uFb2UCRZcWimVCdTTYMK8XxG+xegX3KdreKJulco5xqknX+NTUpDXI87l4ay56lR8GLm3ulsucUg
GFAi/xGxZ3PgUEy/ECrGr4Mmise4TMpvspWDvZWKiQafckKUACufnUFx8yXVrTT5HUn3PgeuhwQz
qSwQXW3Vx/tOb38FvUOLAumdw+A6+ZUgsn3LpWpRo7ZBhyjJzVR0KD+obKTbho7KJaL34pB0Epso
t5TNDend4CYmGFrExlw+JK1c0s9o0X5bxfo96/8nHl8wmznT3EULwpf0bjPt8TNtvyQqSQYDdsrT
UNUIRUYcVjTUPXc1pfofsLhejLjuX5C/fZ1a2lU3NrLSlYKiFIrmxM4ulRnx1qZfAYXiekD7a3Vv
qmmdLclhbyxqw2gGuhb5a2gAkC6MbYiTzUFPMHdeJFWLgQleqB6+wMEPFLY1LSFqgfJKgdofDPYD
Vx3OExqwX/wMx1wZuM/GYPRXKgW4LX+LDhOkbL4akfHTTp3qtiuaEWiP3226pHdwbRdjfO26U7/t
KsBnLkiuLa4FQ0V+hZcifPvZ7kLjIeoKEPxtxIKtXJjPOTHVGFruxlTMbSNC/Qt3kCc25OR2kJO1
L+mgXTQ9dXSJdOe1cBFppeh+PaUU8Y2FDTi0YoVbjF4R3Q61WS6Drs/vc1D7RLjKXZZlza5xxuzO
jxTri12qAdYJyLO0sBO/tQCnuSLu5bpqo2DvY4B4m5tDeEjNxPxqSDo3adSGhdl+j3M4+2FSbzO2
23UnBSzzZlDvfL+1cO4DmlA0SbEdO5F+bdhxF+0AXRtKnrqt0vYhaHH1HWzV2ougGLeob16Qytle
HCCJQYU97NlIFS8TbncglLP3vUFPWh2UCfFvkf9um7iLVmkjfwjYBt9rp2lpcgpopP9RqHGsXmmy
9a+c3o9XZEt6JlutP7S6MoxLxcXR5CZKq0CH6FqWw0JUqJI2ZT5MXM3Ciu6hsUof8szNF5k5utsQ
uuxKksJ6oMv71zDQQ61ickO7jaj26tS/2Sa3BjPVsyVBFZekkoapSaM7IItcbXa79BTUjXvWv0m9
1HrKaBhcGj42m0SF6Yp0x1utRzSqqKNPFxfn69j38O2sV5sryBBPB7NS74ihLDJnpImU1tHeDDft
r4zCFBS+BImUBMfKwNe8zlX836ElzC+YRel39eD+LgdDeQpYeo+6blfhCpZcOUtX4W/WjmYv4MEW
W9UdWsCKkFDxhMLUGebChRLT5ywoSpS5+AO/V3P0Y0wRYgc97xSn8ii7l4tOIRkXyYI5WW65j2cX
QBqfMrvOPBpVTNUBZUxp68/ksT2YA3ES0o2xCOhBAQOxoMA6rNNApqvzGd5TQ0HTwh/c1BEvHwM7
1NqSpB81Hix0gochNjgy4k67Vhu8N88PdUzQQUntajq6W+x1XEY8yldrSFHHVDBUTmXokKRN4llV
TMjJ5F2UwYBOr2NynR/01PPpGsI58nDY2RwPakY+bmBY3XtjwluEecspXZGy405qXHi+Y0rR/Hws
aEoYNjS0T7XnhM1/klKpvGwMhb9IfSVmc3PiXaKT0cQSu/wiR40MYjqF1206DBfGn2fFx+rk+/hC
UL+xHKqT6tGsGQNDhmoS1J6TKSTgcx7QKvvH8+/zuAQ6DyJ0JuYsO6fYqv85NQeN4wLdZOU1Dalb
uw+JIgJb+Deprk7eNOJo2rX4ZcIKrTbnhz41fyi6grR1Kd5ocxXsY0nFNSkiBrqo5iTJSIutiVw4
nhPBtqKm5YJWQnMxho2/Pj/sqaUvDJXYnC8LQF/8OayoXauwI4a1yzgFJd094vE5eYHFrEW3/p9M
WAQMFFuxtnZAKf45XFCVqoZKmeHqxnwo9XLL5R+rChyBL+wyn5hB79/SRbvADZyNRj1+odP0729p
TW3/Vr/PzdFvf2I+OiyUOtXAwdDOZzmT+hr6czKpJxV//u2emrTCdSzbMgSIveOSemKLZuoDFVC3
HRh3Jm4i1zJgiz0/yqldgE84l69UCp/H8EAD5E5rZGw977tAF/uUItxxoMUhlhc2nFMPZNAXBZad
rDxdIn9+v2SAPzzCuvX6vsTVpi9eLKd4Of84l8Y42kkjE50qB3XlaXpzPVlwdZ3sEtBr/vjHuwnz
D/skpqJpf5ocbuz0ld5UniR2vQ5aVd/r9IUsp66PvoUKOwwdmOrsYYrHDWDzHXyySzva56UnYC5S
QmH9uaQujnY01J90RxcuLto0H2CH2FjLXkvKQ6rENDZKN1/90/fKeBgDuMRRs8zhaO2VXKucEaaR
l+UDAYo13tmhZl8IJT7PRaECIARSajk6HICjQdxAa9Adp6WH+yy2VxK6NsiUgx1Tyzj/OCdG4iEc
08YmBGyTfTRN3DqKpnFEw8nWhvhRqa/EaD/IKn46P86Jz6TZhq7CA5ujI2PeuD/UulE0JsKt7MKb
oLlX6avipMsYgS39pPvzI332n3Mwu/sw1JG+ixyVNYNpICF1Lon73KBBpLcb6H9uB3Gqy6dHVLHZ
FuM/v1qVRuOs1IqWO4sr67qZ9GYdU/3d6jVptKwSJMAhfSd704nlvhEDHI0+nK79lHugUcImf++3
5l7VrFO9iZu9ja7wpi9aMtgjWMIlaTbsnqxouvCgeLIeLz9OcOp6KgtAA81ztDfjfa0Il7YbCGNh
8+xmuXqjdc79aFnRaza19r5NU+qnKY2WoDw3CIDJmQzWzgJ7FKE3XmolWi+9fcx8LkYNQPW8yO5l
71xPPomlrEjKdZ305BsjYUPPigVt5j2tN1WHK7oS02MwGIXhUdumUaIBQcY48YoUnn1IDLQMcYIn
xMB+vXKDfjnZwbAy2GDctRPoGOi4U63+sOe+1fMz4MRcw1ZCQ8HBmUXIfzTXfDpIiD5G3kuMK3yn
0RHEVx+8IK7oPRjoxvLOD/g54KEBysZbFz0lwrrjgAfkStf1Mis812no0ImKbF0GVXOwhGy2vhM0
h5DU6wPeb8HV+ZFPLF+iOXX2msSt5NOdowrGTglbKweONo7fOqvXXkrqPQ9wOONf54c68ZAIPNiN
yHXwr+PQkboo982xzT0sOaiKwKupSNfiwQ5Jp9pZdRI5y5oCO4pUGl/++TZFXCVQENLSSwR9NNXt
JAD9WuS5V/tFtC37/CEYZlBcPFb/OAww5k0Kmdx8vTKPFXTkgGhuQDzuQVR6Hse8X+nO0LKKhPjH
05RwA8EUwihuH59wmBIPxjbo2hRdQduvJovEq4hvaS60NiSefp7/ep8nCp2bPJiuIbJDznF0ogT4
gORGWvJYZiY8RdLgSA2Rmk6diuQSsPfzAmQwQhtCA1pP9ePjq0QbElptxpMpxkMolGfoWz/jQTzQ
73whBpnX8p8hCENxLbV4NPb8Y21thuX8mCsIMaCurQW5Uregn9VOO/rnZlhRql+KRk+PSFcCMrZ5
0R0fL4a0HXiLiVdq3T5x5Wsxag+iSkpgBlaK06Z++OefjsB79tOG2Uu198+j0wQmDVzQTjylbfdj
2nmGkdzSYXBhmM8Bo6GaKldDMfNz9eOEQueoQxTxV3udos+8S2zP5MCJeP5hPu8ijKKpBBuQaq1P
DFIAQEOOO0viVYKMFpkeWubb33Zu3cVlQ0HdmZYCeej5QWcz9U+zZN446IQ2Ac8ek2f9bAJwEpJM
cE0wnX3qkobLZQJFw6VKP+UUsesRN1d6CI0kpJvWlZS9aM1thjLYpdSRNz1h0TSa5T2cAeCpUhIc
zGFBOTNWkMVZj64OwxbgmXnh15/8MHCNmXEaSKTjD4MkIUypbKQe2el8HY9uvFcG8pzn39GpDYJW
9TmlRGPbp5AzM2jiyIMi9fLGxl+t6Dw10R4cu7kUtZz6FK5FbMs+ZHGHPZrNdipyWeZsRANeSYni
h7vBUofN+ac5tQOh7icNh/s8yY75nX4INyeo7APdsQniIYA9nc0xBd8MZEid/uhiPNvOD3fq5fFI
QI1RlquwJf4cDrSnhSckS3RM/J/zu6si6y6r/Ofzw5xaPA6r3UaSy8XgeBoPdZJrU8HiSSN68ZNR
o8Tmmz8pthSbKjCdtz4FIE62sL5wVJ3a81DEGsTV79ruo9OD1KkaCqNLvCDQb5tcARATbGT8JOPp
KwvxwminJjzXHp3Jzs3yU5IM1isSUsiMnkQkvs0s077rdaBz51/mJxw1eHeVl2gDcNAEMuejfdVt
9aGlhzOZm9/UpyhUi42C4njhx6JLqc3Z/WNMS8KyLZrutqQn5sZMbbENHTSdE4wuCsuxXGklCE3w
M+gx2ja+dLvVTr554A7zyhTYkB8tl8qvVRyWMk6bwaBM0JSvWuNiXy+cehfZznM7kJ2wZUgRIxfR
U9J39c53i5cQRcdkzXC5nqZxskjuwhoViakuz3H+RZ5Ya9S0CUGBTYBOPT4QU5vfEA2E230+/ZST
1mxUiZjST9GvjK/nxzrxOrR3jbE5J2qJuv9caDpwXdUA9uhNvvZTJeGwykz1tR7T3LPdPIZBZTUX
IowTi07TqNgR0XBifQqxuyodhyooeLzY/BZGtMrpqHaoY1TTQgCfeyyrvlyhxui8f/6sWDCAHyCy
0QCD/PmshjJ3yzi0DXFXuwFhVpGVTu/IxsNtSIKn0TGDC7HvqS9JyEYaAG4CHoRH2xhrBcadURae
ogb0iWsdqoRcNHc9TFcvs7hIn3/CE9smD0gMRXsU+dr3Ffphl878yggjKCUePZBULgz8pdSyKFcC
Rex/MpRLT4xjETDiRvDny5Q2Hkb0jRee5hb5FyybgdHZjXUVtZp2Yfs6NUcFC2ruQ5gz/UdztEMS
l09kBrw6ax+AFtMfXuJGx/eLgvLOgdn5z08fNghV1/FZoHxyvAC1gVqbXk+5N+kTGj+7v6/aaiXJ
A1wY6MTGTEod+0JB5pk2jvl7fvhecgJGpvpcAdPAfA6GYetM5cOFKSH4O44C+j/GON6VMYGKDYMx
EPRrC/xf5R4Ct3mvtxaM7LSveYsq5Ke+kpgpxMFj0Ve45JrUalsMYEn+taghc2AThTGggBOatsbM
KvUi0VT7yTDCO90NcIUdAVD5Us23WY04i9vtuEQG6+9COC7epA6w2LQZ1h5Tvr+f3AyxVa6BCy6y
utqqXem7734Kt9i+Eh0WM/sSV/HbcLDDrVbV4y41kWh2gi6+js5iz0nch6hI6iVvONlk5IqqRYhQ
0EOcmC2KfpJrvw1NxMJJfygMgS9ehNPZ+dd7am5yitsa80TMJkx/fkHIzmUzWsxNZMKv5dC80o12
awhlIzLINgpe5+fHO7XCibkJ9kjfUxA6Gg//yrykIz73MP6ec043vZ7s+ia/ELx+LqvNhk66IPFH
jsByj4aBpxzCGcCbDBH5nZRRhWbQeSuTR4rQ1whScDnUX4Iqv3BlEqfHJUvLG+VyfRyQuRLKv+xN
ciLFOH0LB5UuocpQ7mh0UdM1mhnuOKWZgVtNOjwuc0SCMHvZyEu925mo/M24V3ZCbZWN1hj50kcY
yoSTW+qdVLDd+IepYWfeD0gBIW4HK7ehXTLqbDroNf+rnoApdSazXAB2MxKgadDHYn4PZFv5i54P
7Uv8boU9QBijo4v/PpvMZVg38doGzfpUCvPSpzj1xWkUxXaSMhwfZH5lH/aISK3NLE+63MMfYaS6
tBh7dZtodLafn1mn9qIP4xwHRp3ssrSA6u/Br8J3mXzDMgvD9flBTh2I8LO4reKVNZsu/fkwaqnL
ooRK71F0Am81E9lUXOqTEE19PV5oOjs5GPlK7iwu3W3HlwirYjPKU9aKEkJRmLmwwMw3KEDRUjfR
hdd3aiOwSPtzWtCy9yn4TcdRWDEqKhpFqzu9ti3QEONzkVa/mgjNQmhdeJPaqXkx17y5wCIhsI/r
NFMtU94vcVo8pMCSJ13DgLPqdzq5+FUhlNAzZAnQUrriPlL90IM0Vm+DIsqvncBJNi4sgkd6W1lR
UL0h8p//0id/HhsiaSTyt5Sv//zS/eDXuJAS5vSl/EVTM0iZ7msq0JH8B+PgxkqjC6KNT8FB3Slj
KNHjedxEJdmc5jUflX5VtNWFg/RU2Do7d5Fimf/t3WL6wzoUvUsHB9pLr6FnJKyRuPb5XYURauxo
t2lRPmSpeyFRcWoCfxjyOGCNJwPGj6lmntIP26AtfrlGirjd2ldFd+HOIU7N39lnkFw0boLkkv78
Xk3vGHIa7IxtRh9fwMv87iPXWkL6dpakb4PljD9dZuzI66icew0UbVZmQkiqIbc/GyRVnv0SaH+r
07FAVxt9RmFTfQ0mF3ezPE3x7qydzWD3zpNjsmvC668RTCn1sMI7l9Rmof9We512FnCvg1Rf4qK9
QYoj1w0hX+R0PVbdIgIANepfJaJrDnvdvDCbTr0Fd+7UJcXBvD0uwKaprOuc/gRvwph5aiZt0ajG
M2zMK3Kmz0009hcGPPWJ584shDI2ydbj1y5jDYtsgiEvKkGqdrKt5OYdviqwVfYX9axJP79g3rUT
RwEhihncs3WWC9fMoy8dKCNWsk6aeVY2ucuwb62vRqh1y1yM5lVYpOkTdg9gVsEf0HdF5cEJIc1m
7QR7H0nfVulxDrnwGk68d4KNuQUa70uuE0cXJdcaHTDPIvVwxoFrU43WdR4SNo5xUT/DPZo8dJE/
LryIE0lMVAlkfeZd2/5094WFN0m/Y0XXk4+UVQTGBkGq2NQ+TAUs5cSCmYJy0sTlJajC5UhNhs4L
45LTmjixV8594cgxQBxQaNP/XHsq0gigM1FG33IMJfq9ryESkH3RVufmFW/G3jUxamRarDBhSEki
a0pGHRVccvelF726GUcfmu67fWYzqd8Ii/Nt2DOl6JhKgNS45hZJ/q8RMTZbdrc2rDhcoxU2ViAl
Gy+0Shtv7tZeOcGVDh/wayLy4ZZlSxPayEJ4Dp3W3aeq/V3F8+DCxfzU81MBowfdniv0x4kj0m1x
WjeC58cm+CsuTGhRrSF6jkB2bM5/9FNDIbxGa0A3OsfGUQBC0akss/lYwmMpXMnSmbv5Bpns3TAN
ns+P9f7djlfanP0V3F45Bo+v/7lipS1YCC4HcGiw5KJgTLMXvJ6tL4sOC6lUu9IK1f/SDHp/o+tK
cKc3ClhmkUrwSNCq33/Q/+IbLuAbBDUz1tR/owRWr83r//n1buB785r9+r//9fSrotjZfAQ4/PvP
/A2n1f4y2CFci5If1yFTsJf8DXAQfxkkeKDMUgiEbWAx0t8EB/Mv/os5ALVZ2NBqmI3/NuE19L+I
imauxExFoAj7jwgO86z9MNFIHJgzWYFfyCDYwh7Nakfr2inCE8ejQ5/+8TB0QFDR1/ThnXz519/3
0RHyUwREOMczvmMiUHQde+v5bVfCaw182v+5eHHGu7SHDn7xkjfw+1GIiB3+QEm1KiaIPOfHnr/X
x0dEpYYiw0L+6PLabF72n3sklUAMRRLHBWviQrK0q7pfdQN+u+Qrk/tY04tX9PfSBX4SiVU9jdGv
gXCcTh/wP6uUI4TGnjjaAqNNl6JUyj0OiCG9qSjTl7APzSUtW3Jd491x3da2f5/RrLH6Dx4CJQ2y
Kpei3SeeiwrLUWBQ5nrlNOhrtB7TJlNIJ0d2Pz6WQoXvraHOWysZ2GxNHaADubCyzQKLOHxd3OGL
levDl7ntcKF20DldNwQH7yTpDi1OsiFI0h4yYHabMQd5usB08CJ86cR34KSas2KIjj7lz2tw6u0I
hoL0j+xXlTqBaOyqESh4/Pv82/oUGvHFiYzQ4RCT4q94FBMAxK0zqTFSh9LNG7GY3zaWU+6rRpR3
qhlk/zQZx3jUmxw6aSjKfLqx6FoNVFdJGS+Iqjt2lHoBaNW9kOL4dADRqKRq6BRJ0lKTOdYYuRXb
BSRLx6v0Pto6vDVJp6GX1M7D+df3riL/sCnMKwYdBNo6Fh7y7+NNIQ7IWfXMQU/HRW832bW+ho0C
y3Pkw42ZQN2HqqCmNNkk92NnOgdulAkdzJp/H+IEcJWRZ6Uvf+5QtjoCD6lFkHI7jWbhIAXpDiJt
3EbMzccusFEpChzDFJTs/US3dsAggzT0NSXFyKt1q36mdT66EDn8K2n/x1NSHkQwSbKKa4vrmnNk
+eFa5ut+2sJbG6gmCFxugqLf2YFf7xSo1BvCIH1hieL3kFbKykyw+2Dyxh6wvHbTabLZ4CpS3cgk
QlHdYCiA8576rIH2vTHd0XixqRQ9m6W1rrRe/6pBwYWvBgB4WQHWftDVBCu9KSIL1IUQpoNcX+VB
NG7RhmlxF7ywnSG3b0zzNmh1E35CASnZckMProe+FoEVeQodYnSBRNk61IkLalE4D5VvQq5Q4myV
a2XYINP33zBKsJZZnQC7llN3K1OtpyViso1D5pTptvPnSLXTDVqs6aUBcFiky0YLCi+piuSpqXPa
MnNcvLJRuTVdOf7EL6ZewBjEQyBpxNb0aaGC4gtsZUqktVLsCWVwKFTodXX2bAdh8ltqYYGSXqWn
bYlTG7yvvlDFosjD4Zvt5MnKztCom66b7uIxHg5T6Vq3Fm6Cq8aJcnchsgjbGNhdP/DNMV/Vsl4r
Az5OoZ/8UhLFuVbyVKH1JgKAa1f7LLP41ZZWrhPd3UHzzm8KX8ILhUDbLIKKfkZEFVtVxof5fa4K
vAKW1D+VBaY9NNFn4rsZWv0C7Iq6C5IsOxi+HB+VNGkw38Cb44bMNuTusQv1tcr5soyzXmx16BlQ
ag3xCnCy/hLznvIdXAC8nuxaPCTGJg8lM6JDCtiWQrwCoC428HeVlZCDQ+ZZz6vHfKxpaaIrj08z
4F8+0LzTjy3Oi+JO9zHqZG/rdg3dv4sRD0wHKov+E2pNtqosTd7RUHQdAd4AK0bbbRek7ar1kzm/
3bRA59W91KEy051sYI83BHTX44kcWC8hhBUvbBoVUO00ruPKwrcredWzPF/1tKcvldhynxqi0Y2o
Ku1gg0zd52biLoqObqZMFcGijUuFTmW6OG36Qdmi2n6pZXm8NOJiuFIwkdom9ZDjben43xUZjvyY
wd+EJE9xjZwbcyu17JhcXW+vOIaSTRQ4Fj6ifQSLPbD0bVXXypU5FbQ9KgUNqoM5vmLLpIJkrm0H
TiRal4Wqx/J2Ijpmm6q18mocNWMX5kPqaSJSPbtguVjKWEC0cUs4MzQj9TrNo3YIKrEJ0Umqcf5W
dUYAHVRrf1o0oX8TXdXvgWp3u6Rzm0UXSLpI4d9uyyYBIOqr3a4F031LM6pctCT1AmidsV1ruzxy
7dn8sETrmakBZl3KTNrp1HyD+Cfc0QQi1waAjWU8wnt1BUh6jcLAIRpgc+eYFS7Mgn+ciTO4wVlD
uXelCtK1aMetYiGYKWvKGICGxt9dU/XFjQpYb0VBpUP+PaqLqtCT1fvNPIKOj80TNwpdbQEPd4Ch
eOJqb1uNvob/THtgqI5XU6PWz5PbG7co4tWbMVLpO018dKkLlfvHLy2mPujiAcg1O67eQnsINlYR
2U9h1OSHnFvzg6ISX6SFDG8TKuFLHwEw50WvLix6XPl14ICQaZEDXGOck9ynYGi/xbFIVgl9bqtI
IS5UTDniBggyozfKZENvZPtUwOXflZFZ/3z330ljg72n4iFLSfhlpbi8Tq7B7xqFvBEh3fiwOzm5
egjfS1rVklVczO2B6GbXE8ScW1fN+pXZCn1dIjhekzENbieYEfUiMSb+jO6m9XOAjg8AkOCXJK0L
IrRDIOUrlhbA5qcYgBFtbK6FG5q3EBZTfB3qaCsbeOVqjOzYtYFtEatgaurD3SWOrPadxXzVRDj+
JgbunqKuYl/Hw2ofoyuDEUrmdqsBz9n6uWJeNVWh3I8MEK6UlJMXj/GSnw3/5qWndR4YthU296ot
+U8INO8rVS9XJD60b1SCrmocBrZ2VxbbGmZST+O8Kq7MQd02JZsCzBBBcaw0NjIsh12WQNXu0jjc
FJiqrYu8fdB8RV/2DZlvM+nNtR2pGNzmbrdIwqDbVrIbwy2v307eKvrtwkNVZ2XHbDabRTPkLVa6
GcCwSuiVf3D9DLdACPx1sMgd3Qhvhl7HT+l/L6z/unZeuLDSR+YQyPzPF9brV+z0XvOfH2+s//5D
f99YuXuS35u1edQ/CWwJr/++seKZwv0DmiUAQYRphKj/300FSTKRvWvMtSa01/99YRX2XyS/qQei
Dppvu/xP/wA5eBzbu7Oma25mQ0FAXes4DZOrEOSyMIHUF2jmtPA7Iz8gQB4fM22A6RGwyD68nhN3
1/l6+DFMZEAbb3RSrPzyzxIobFjDRpms0RsG6jOq0gGjsdhGz48y1+KORqGDfG62NMkGfMrmNkhL
u9IMh3/dVlgR5V1SVB24LIN9Wunno4w91yhj5b7uMWM5P7zpHqc05yoImSZ6d1h0vNv5Fv0hGuZq
hmfFaDdekVpwbgcaKzapHcLuQtl/GHQOiYG28npL4z42CxLT2tkUNiK1X3MT+0oOgd2wwP2SKm8I
cjQAII99Rp9sYODz/yVgwWJEpApeFoOEZgX6qp4vp844/qYUntyL2MFYGX6GFxpAu3zbKvdIzspv
4K/G7ezGHi1koI0ESiXJuAUKITbYctAeaCKTNxWOog+w+UAACfbb3qrlK8jXSAVMwNEYQmredHna
PaUtt486HvKDr8HYAyUDVr0n+MIwQ0WvFWEsoQUqf7AfIvdQY5+1poTk37udnTWrrpZqseNVzVxe
TeXP+mQLCf+CjsdU59sSPBL9YSxGzKoGUgUmKAF0BDhsgATBRlTaXBOLlNspekioAnHDWVBbtLJM
+DVQOedIEn5U7ZNWL+/qDAcyekiGrVVyHXs/pjTRdE8xvpZPZTxZX/k6HGcURNe5jn92S4zwNhYc
u4FNej7q8/GRTsvie6tOfJmSBKFnzTxIu8cnTDS5e7A0JfLKkuOobwl1ocGOj6Na1c8WRIGDPwTG
DsiM9tDi+fscN31+GIrCPWQZ2feVG5dGvDAycBMLq51UemaxNaglJ2Gfc9AWpZ7cSysEz4DrPNy+
onozfP4xSLigLQMOpcDDy5dox2jLt6FmOTtKM26tqE13hcPHHe35VtjGGC5iUFIB4rAIBOSczmgm
TnUbL+CtovnJfUDP2cZywvLGoGMHi/Gg+5WoRAg5ZCjEHqrKpqEVL9FQdk/o86Zrt+z4qziKtzIj
NNIGntjtFXnjJ/NiV0rzVgkIpgyXZ7GM2F00bpgtgYAzFTvcjH5pCXe3MdKN28DgS7wHO0Yux1WG
G2eGX1jLeyXMe7VTXJ8GYAF4X2Mmk8MC8f17C6OBNxI/03Xeh+OjTuZ3iwcI1JyKuAdr4+YncYT2
EOFPtgpn+Mh7lFEHfMe4nV/1PEXTHIvIseLpJ8AcgOcnvoRhAT0wNOZ/RT/F9zSw/X1aJ997IND7
MKqy28D5zRWF63mkZMR3tZ/pu7A2X6Djld90KAtPgc7chBGSRFsdjM/KMNIXw7e7X42BUwIMaybl
7DA3hHwoCGDNxi8NeSvxW791m968bUdfe8ijWn5vTat4gbLCbLXhuVU6OUAB+uAqBiD4dXBmP3Ul
xsYOYDxpOZze6EsTowJCwE1W7w/nhCwCYO3K/TDKvFkNUTxdIyuqnyV14/sRlyQs5qmBLbVGA4uW
xuCwezXymoJk63Lwh2gL1qt6I2ehOszapLVBYTjlNy2CTAXijjSapYvyprEgkenPqIW0xPreFVwe
36KqNb5HIESSgOzSlBv0BU5KvqYzrG+vx5JobI/HQ2vcAxEDJ0Wg86hBsVsWVhvmCw0Tn1VZTtaG
eWjiQIuKDDP3oWFravObtnD1BSgbd28oyReCcOWuUNN7xWxvjExmG2An5t2EB+XCtLHSrswAS24f
CHkpVipxqBfoU7jL9OSxRmm7bmdP+dYYf0QO90aja39y2cx2Sh68ja0R7sIJAWOutfJQZF2/Ts1u
wKk6aH5qAJLWQVRfDU3pb2iP1cDLJe5KGytAnrYZoLoPohtjMnAxdYn/lhWRthU7eyWR5SoiYzAt
pOuXOxpFaKtVBuyFVZr5syhBRJOl6e9ATtxdEb1ghV4bpAWM/H7M7WitZ4p7FYObvEZT1oNYYcHC
KNOuopHG6tZ1gh14eAJzrVN3Ko7oXmZDwpKNcNZFT6AqBVfpLp+ZnATES13J1KvejFyvDbSvIvPd
DWqA+qDlrkjXOu/+rZZ9by1N6qi02k18QyplTefBnrI3lta/5ABvD22N8XHOvYmmQ1dD1uNaAK18
q1yNfv0mir7dBmbAmUe60dmAPuoWoU4nYpxb5T0Jam2hNUm9oc0oHFCN4orjOsOLY3Z0JIpkuMqH
mYWRJsl3sBqFvbQGa9y6UYdtLxJsZ+WaDu0QnSGIEEljEp3hAt2awt4hjNHV1cgmAr0vkWQfJevq
2khr7FgmH1Cjruo7RP71SoQhq6pe41NZLnIUAgvMuc091mDD44SHy5I8QrdENen16Up0SrHXKmt6
lalqIg/JpgcZywJ+XO16w2S6u6z1xy9RIqZV57flPskkeSQ9BU9iJd0i7YNkTd7XuLNrNFGFP8vk
gwp0lyqdTal0iAKh3i56U4wrwxXxN9sK4LqpY78x/BGMkNspmxLsJp2d2V2qKZzl0Ix3USQGsaDV
bxUoAf5LTqBt04gZT8Yu3Dnd4K/d3jeuC6Qq2Ez0yn02+wBp5TTux3dzIOPdKKicPYMMzIPol7cP
7kCj9tLoZ3OhlEYnukrCZLaw0XYSeWC5jEKrukpnb6I2nm2KbHO2LNJn96Lw3cgIqxP1lwR9k64M
GmmGlRqTF5jK0l3KTKm2UO5NsP0t6Qwun/HBaIL6LROxpV5rtdHNklFsGszv+oyi7oHewHwqctom
lAFft9nh40cRa8WySfs5LpDlHYyYdEV3eV6sAUpGVwo+L8kClFZsM/2ycEfDd3Vwy5r0AtZr2OT0
5Awhajl+vYyjwrwddT/y8OSTP3SJ1eiykmMyfxt8NOcQ6f1OntIIAF+3zg+uTr3DyWXz04n8HrOX
npov3lA1Bw7tqtxm0xT31lHx7yUyOdZAQphg+6rEbsec3TvDKMPzXpq3E7zEe6WQ8rvb/T/2zmy5
TiRbw09EBcnMLex5a5YsybohVLbFPEOS8PTnQ9V9ji1X2Kf6uqM7oocqF+wEMtf61z+kZrIb8xTA
L6ZhDUuKvGRjOYr0jGaEjpmsCU/vwAU63vb0V/HVpoZ4wN2s/0psVuZtDDvh94lypT+oeQa0Thvn
XuUtZdlaMOLEKC0AgMQojjDNqosCq8KDpTMPKldkglgXErbKhvisTWL3HO5+SdtdrbhDSprQdVxS
aVS201zFy/td+O2zqa0od9S266a8lPMbOTNeAORDeUIGibhhG6y+muSs4SsV4+XTUyaeHGKAooCE
Lg61HpQjERpxNCkZsYFoNa8ispzJSFw681mXGb+fLJRNvBoY1RRbnxFGlmE/r+Uvdhef3UEV+Gfy
E2AioBQq1fzmzU26V0tUb6ss9cmPnrBgncGpjKAmNQSXE7/9DT3/b0IHBCbw4OmEXTKj+MhG6Aw/
r+NYGw6xBpARwTlay2G3CluS37CQXct7s/U2kgfz0s8dLmdTxWKPg/27hkZ8HDmu/cx6J4xOyQf+
yb5mrAmrJPZ1OFgplX+IZ4Z9/Y5yxUSKnWaLgjDxWdkh1tWNG6MTznobZ7yhfomBXO5wC2xPvSnn
czU17fM4WtY1Nsbq00TFvft19/UTsWa92dU8BJI6cqKfbG+gG+Su1Mz+oKWmHsieUOu54UPTRZZc
ayNvHUcRL5iQvPG42yKT55w65ZWqX7OGutnFPfby1zf1TiD6sSVdZyMkZ6zkxL8JZ8HnyvBTDGrK
0mzNEJL9auI0thfLpIH6dGOyYWtetjPMiITYQyqorFnD/hKK6BmJ0l0GbnfCAwDP+8iuvzZp4d56
DminP+AcHmld3QbtYP9OTgT556duGjcIbxVqYsu7sp1/bGbtUUODOuPqoXArC2c3bbJtW/rzrp4V
u1OKlNgnQudNGjPhUp4Z7zRhvHpZ84SZrAk7mnJJs6d4MyIlvwSasz7LBifIdDHzs66X5ouBOFHh
fdJU8ozpokeiucg3ukWIdUoe+L5kKznEPu7guiBwrVMl9WpR+hcUkKTBK3M+I7hgDNoiOK7XHcbA
bf1Oxp1zr9nu/FZ6sY4DUmUxGDN79lgsjKh7p7o4jiMbGIHV1Ow0y/Qlcc7ftFjrG9JhoIwp21qr
q2ppb4kGWvcUfOE2FobSzz5x54GlpzC3iFbfAr83VzmakItsJKVeCiAHTIDlY7xoMbYAtlG8dCaR
q6ehWFx50UZTzCKlacyR1A9qa8d5oodjQ5AphoNmNuKxiRO91lsbflBlPNYRDuN9SxTt0XWWIj7m
lDSbaFn/j4iCPtroPezCMEpRKEqEXJ5xhpLbY3dnEiZmTdT0nZ5k1SYin1sGceWTascmjGm3opR3
FX7N2kyR/z7spftmi/Ws/knHKzPEFNEOe1vDzrX0SSxXHY2bl1jNn3M25rsuHdL9KKmu9HzijSQQ
ftgklTM+Dmnx4pKzGy5KNJ+9qTAJ0p1TSVPJ2vmr995pWVh8Dh3tDiNC8yg4OG5zU6b7CAFiFXr2
UBwH26tfiRutX61ZUBsahWEEfLb5ziQO9YZO1LuYWx230Ymm3ymq/olJW/+ksF8kiJbdaFh7uyrx
i5ARjpxCaymUDPCsGXdiicsjsxm6lso1QdZT95bp7Pioi9HYEnFev9or+o1jzHxuBN3zpqsWToCh
Fv2TsYL4bVs0V4Ob4h0YWewmQ1R5G9Mb6Iwiy8IBrrYXvpFeH+FtKMFfHPSl/VKvobFeyQgfM21i
RFMgd4jf7altWlA5BtQ44PvrEZqUbJf27AIAlUb7jHbXuxATMAvu9v5FLJrulM5udeHELBwk2XlP
kqId1l4lH+Hu0t5PM9PuFQGCWttclTn4kJvSJsOiXd48vtJlm3pL8zl3yhup3ObPYRxot5nzX4uK
8UA5JVCqLf6hlbYWzutdK8sHxPIYq3ZhDVH1YiaD8ijWT1Wt+7vO0GLTAJa82K0iI6MjIy3IIJlu
R5mCjKzNa6p0GvhEWXAKqo4nU2eUIu9ncVPFzDjBeuZzjgwqWYtecB0T5B5glV9XuAxZYhzJ1To9
f38NsXWjkIgr7PLVqM2X73Nws5/b23fEpzJ5fTBPKUIH2+MAD+jiiNNxeigsCqoCYu7FyCg3fIcH
tFhjGdARuyGAI0u/AnlLiu173gAITUny1nnLfLnwuVWhmmOKEcJti9CLQa/0RuV3bYNmJ6AA9td8
AKYfNf7e7YglMmbMPOJ40qGOYIMfQDQnaThe+ARRAQDBMYsA/st1xh2jVm/9jFcQ53UxbSsCDkKs
42ysr/F8p+DRO4Av2T9BUgQRxHG6fV5MC6DMHqb2C952xrbXh/lThVdrEBldcdTWSRLjEbY1Ovro
9I7UYMGlBx6lRhdWS8o/qTQAe1oG0tiRc/l3/Ob9kFREogGuEPNM1u83HRYK5bKr8fiKkmLpfZT2
16uZAl02FtBQVcNr0EVRXTTrJA1PBe/CG/r2uRaU6aKPwdTQm1YXEx4I19Ki0wpjncTaTjP6r5is
1C8qpthhuOlfTC77bD0lLGFit90XneALfCjzUWDwUgLlOJTnROb5F+v73HbrNozTRn8m4hJE0k+Z
rWV5xx/nEJ3PKbyrh2RFvalL1lOABu1FeLwS1jL2X8c2ql/Jy4yv3bEBNurW9we3XexzwSELh58T
rejXe3nrrZQg7Inzu5LZ8W6xOCYd9EsP72eDWOeEI+nk10TGrrgTIKrUbOvajTWbo2LyvYvWpwxp
59x4YJYoQ7/EmJ+A4eJI+LUMEycTD42DoXY68iDxjCuOc6FXFwSjVBe2QRFLrnO9TSgPP/eo9Jpd
t9QU55NgN7Ni+ThPlMlNDj6n14Xx8E5SitjHnuE1NZ9hekUn8AsnfIcE5QBo6eFJfoqrZNpkivKz
ZzdpQtqcfEcuGm9IrShOGFn/FVw9mCYoKHG5zKh1Wb8UhgZAPYEZm+TMHqyBwtl0mLxBSmFmm64v
z/s2q2Cx7EGO5nNXW/ETXf3ckONdrv1Er0ChOlPddIA2nxqXql1bJiAL2UsWU2d7SyTfUe6bnFqO
bOjxTN41TY/u1AReZhSqTI+VZbeniRTYV3fdKle64bbLzfya6BnSapzUBvUikMJsfc6HBMiEb7ID
ncZFYL7Ea0A8mK07fiOGVe0Hbj0gpZcPN/VpQhomtX/ib07J0fYLLIyKjyxtmI+SSvEipc2qLa5m
Hg0v4VOROWswFAyhKzm1z1QlmRWMasaCGXtbn7pltNOriRQFEUwt5URdR1SQs5w3cuSBzx6GD8wZ
o7v3//n+Yc5lxhGjibH7Yk+cqQ2HyhESgLohSmXelQkUvHqq+aBTqsrYXYPRIcfG11bjoglY7HS5
bJyFjmxyZ1KN8rfRWmpnm/QMld+BYrfH7pdYlrtprQJmRX4yY/Fl3AMk8Iuh/xQZZqie9Xnp4gSX
2ZU3BqCyHW2Xi+X16J2GiGDj90L7v9za344qMc//rif5iVt7iS3365dk7L8NQ//jvPL9T/47Is3/
A+q/gwLABu0S+vcRaeYfNnxT20acwqjwnXz7b4at8T6VxDOPMDTCCFcS3L8ZtuIPY03uY8RpQldE
KfVPBpY/0fa4AvR0JAqcC9zdh8Gab0KDyxutOXhp8ZZQ6u+xiY6C1EM6+93q3PzVmn3Psv27KxmI
7vEnYOD1k6K0qDBYW8vVg7cO+bFlf2kqaFdTlIy/mYn+3ZW4ho/4mA4R5sKP/VU8aNHSNXmDxWQ+
htGoX/eyzNBSLo//+CetZEeMariczrV+vJCE5+7X3dIcZr7nvMjfIi19y/jP/+QytodWkif+0zOC
14Jvm60aetLJ3/oew8We0yTMVfofLB3vKox+HK0YoX8U2scNYZskFTTk2ZXdhdJHyo/aoAas/jEL
1kPpy/wAvaQJ9/qjYtKVJTM0f2oOyTTlzOXmuzlWj4RcPDZSeptfr+BHuIXcOQ/5hQNrBR6i/9Gr
SxN2zbdZNwegRkA+jpJD5rVRUGvpq+6BVqWk8ARiJoPq1xf+m1cRH4HVvPNdkvTx83K6mm4Y9PIA
9FDfjzhlB7ZPbg2ek79jsX9kArz/RiARdgX0XXzVP76My5iNM4ZyDe5PBOyVzEm3maFH9//BD/ru
Kiu28d0gfmVYSI2h3kHzFXlKnXqU5VSdqu4/W7rvrvRhZ5ryMiGfmyslxThvHJW9LjU9wP/j89J/
fkroFbyVZuv6Fj6AK6vjux9VQ/rxyrop0bMY9QZmmpYHc8PZvljlvPUZu2+E34kdsV32Qe9UvckK
06eWsaoTvAjsEyb6D2LgYkiMDOK+vMPIbhaZxzU2cje6+duMjuIYL0JeNm4fwU1YeicwfDCmuuFv
mZOo3NLmG4zHyY9wVVtClvSNJ7LW66MdZdGLLClQplLZh8glfq6eyRQiut0j/1qRRNfPIwNuQDcQ
zJbachgwgRrzotois6ruiV6xTuRDTF/aiF1eDA73TojF7ZxZ9Xnyeglh1fWSejtbhf5nRvAN1jbc
j4YA6LWM+NG5HJpdTY4vqdhLvRls2CLgGlGUBWIk6hsYe/D3DtE4u1ZnGkbEs7fRukaDf8mvW0o2
rhLj9hByggGBgs0liVOUDAQVkImjxA55Zj2EEkuCk1VSRmKdUp+FPqC0LCl3PL/UQrfQjac4kfZZ
xSJ7ib26eHQmECUC0ZvP0BiNp4jf3gTuBDbSlNa4cE8SumXiNv4QmubMt65I300Ju+mKx36ChEbR
Xd5qWjq8RCwNiShtc+2M2ZsueKYjyQBPpZe+qX6K7gdnqY/TujUmfV+f52KdMXSUmzHftl8khL85
6g4HVuvIjj5ALmRgDtXVDCgDiH8nuqk6pTFGtQHZ9elVbDb+debE1ZtD6uSVIJ1x74wF4nxDm0Dr
31/7oieLj/A37yJxWLI8ZRFwgSBI0ErmsIRf+OAtBGXgn53mLz6xPUHZTvUGri3cW+aF9UJmU+cU
+5QpYXMpwJX8jZNE8jmJGs3fMrDsPXw983QJHBCDC4zOlycPS/wHpjvlm+Em9YnfOG9JAokCOFDt
AUq9/1hjc/1gEh6ahTYVOlEj0GPgriaJJFRFASp2GHjhUQCjPRgildukDzZxHZA1o+GOA2+3h2m8
aSx90UJpccQt5BER+9CsyRVkKCSPOElB5Ru9KnuF+q/t/IrvCOdWOD2pL4t9DxmZutmXz0u35Hus
fgesNrTOSHdZY9rLdoG80wZdH09j4Khc/Ln4Tf/VWPi2LI3B36aY7P6TdNH3xJlln92ZGOQSIMxG
taiZJ8hoKUPAKdVCkfMk7CTOX9rYqE4qInWH2ZUR5l32RgPiw9txzBM3InZkwc0bbe7pRxLoC1ek
kjEkjos1ooYnNJocfbgSA555dOBEvEb3mezGnHRQlXyrGt8+VLkDnuYkznJhifG56We5x4ODsCd/
5EVYJq8iFCJ966EhBa1GLk4vij2RU9+GsXM3Sa/uq9aAXiD/HJM5PZWVA0wUNc6Zo9C9TUY+SobN
aguEIC9h6Porcb7ZYZ4EJb1x8ydPNMuZVIRdudCfx4tqhrCc8j4nZClLA3MoeKnZFdVNUkAqqcbM
vzYpKhnT8dXnsI03UsJvN3uiSJeO3a2cBrkX67nbWPxuo8xe017zrj2ck14LRaCZKQeBSHoCTbAi
86RG3ijccaOX0Yc6oRdzvZFYt2ztfuEzQirg4zY24juudWgh4p49JyH/9FY4XQugXLzaNhtl17F/
EN3m3i4pyXZG180bqKqAYbY5erckU3WgfzjO4+jPazj6Xbsv9HLcQPtnEzPGeuNMXLoDmDukhG0w
5hfTlwRvjKYqKvJxehJ9MPPcdmlxbTakCiWT6fEQyua6b9e6ujbqc0HoNTt5m4xpUAoLww5WJ418
sAQHoOV914Wk9nnIPfFNn9it5PqO2PoirqA5p1eZDaMZWmvGHkclEWjaYBOXau96Bi0hWSpGaJso
YtqhVqFcnPoTdCIf4nBUbZTudqFF0CYWigM7d6F3HWaETvUgmzgKIbRXp2gZy9t+ZO/RYnaPyeej
z2XJmvv1uDMzfETiSqZXZmTof/piHM5ALdSj9Xjt5X1x6B1d7rMENX3px9rl0KXXZmrKZy3L+utZ
JcNllC1PZH5N0FegoXkzXq3WIuzD4qcLcHJbXjdaF90U+We3JUOKAewbAj2M1of0E9/zYyf1+GBg
r7lN4rINB93EnWaGA8GxGO/Z3P/U7HoMDJdDb5VeH7U0KR5Jb6pOXcWOo5cehCVdNKv5GaDLX5ss
MX6o1HkGO3qvKcgdwnA5t6sQE3Y1HpDlW90esDswgGKnYOj9rALrLtjMMpq8llck88sQdl5+rKZW
9wnocle7n67sNrNs0Q8VjZmWDELbQYeeMbVraKLxqS+N8jS1Znmq3UFvwJehK5hFjzpCYAsAIb1V
WN2d5+mdjAy42bH/le4U3bWg2bhh5Rl5aFYqy+Q0Zb5JJhspntI7QaupK/jXo+maIbU4GuxgwV/7
rZ+zBJmjzMtvjQ3RRqSxe1Rg2JANZ79bkRpbB3BU7Ouztyp8ydYchpvKcYnSyiyS65hkxBna+aSz
mJyOQjL1Ff2Ll+s5jCJV3CNdUvAJhQPQRHEN2aFxZ3mqiizfpI3+p+WNhybLIBDMJmiujSracPi+
2DjkrW1n2qUwKw0ymluSIWAZ857v1ECZkzEtHgtvOBgtXo2qjV7zxM5JkTZy8kKZJhEyKZ7Rl6ur
kTOa2UAMxbuyjFEL/cJcrvhc4y9x4cL4yEWvAUErn9JS046psnVv58ZokqCnsX1bMdUJ3ZI1BZOF
V8am4QcfciYizGpmW/6GavuzuBpKL4xkXfdtRq648P5YjPYLqbtjrxcHkCn2G2OSl3i76y6GQdQJ
ROymVzMuKFDeFuqK3CeTmg8eEr5Zwk4R/u8atVVo9v2g1VvvB4QAS0eMen+ye3Vjkm0xSCwOXSke
R+QXXc6eOrnpa1WMd9HMMffrFmOttj9cEIckgysJ6nFE7R8WwJJ2GQMlHmRLEVYRAssBxXFcVUl9
1ixC3n59vZ8dZ3wsmdxViYntG9kuHzqnqqPAsZwcp1GP7N01463epH0lSQbvylekPP4277G/cmxv
unk/dibiL519YkxiB99PCwkut19JM5R7RXjsb4CTn20UuD9UtbCwVt77T015g084ATNjfkjK0jqN
si/fapMYrWAaEBeVQWxRbBdFwYeUZGK4kg61psi540ZQaEOjfKWUqU6eAbthNug8+7SBHlzMo322
iPO7qLqsA9Hv/e0gW+YFAxPxQ7w6aJvES9dbyy2jezSf1qvp4MUQoGGRe08T7i3cSQ7gaFa4nqVp
9vJ+KlYVEupwWnJ0S795Vuuz+Phy2FSU8OwdG1LZh5cjHmGncnrlhwFLNzK++hoRBy4uk2k9tylR
WczWIarBotnZHWxW3NX/qS+tj1zeMyC88kh4TT/cAa5ok4NNS3rw6bf3thbX58aafrcN/IRYcBWA
CqzM0VVjGvahJR3TEeljVacHB2k1s1M2rqpxhrCFxUL4YE5S55zRPDABk8+/XmPj5zWmRIFd4a2W
kj9HPcwit2RXTBgt9ROq+MKCI6VFkf9SjpTGiBDt+drXbP+xsubH3J/bN62xp+2A1hatEbLJdN1v
OwSexeiZ23hoKCetvDtQfzMMhjL2tY1ENBy1CI/KvxCX/+LVv8Orhesh2/iFtAYjiNfq9Qek+q8/
8y+kGm/WP3juDiYiK4DE8fO/yhr2HFQ3HAQmThDYqq4uBv9Gqv0/iJXgL6G4JvOLtKj/Q6qtP9gO
8AdFcIM/PsqRf4JUk8r447evY5OAlJ1/m+gkAWw+wK3NUucwvmemUk3ji7DQSmiqU8LoHClzPiOd
xNwFol7MMCZAxn+JmkELizROvvYRuacBp7rBfE1fhWTJ0pZwm3vX+bJADdviKEDGFTzm+aLG66F4
SrHmvKj7Rf+ambGCozYSxxNgf+CuxHkpzT3JgfUndxhc49i3vpQnZabddNk1TrXFQ1xRGxoFMZmz
A08T0DUUY4RactYu9BH+GxiQB1k1qxZj087dixyNbmsYCfNIqYgynzHg+kbS0kgS1erh43sRgl5S
MJDPWk6SXmKiNRGaPboHDR/Po6zLrAm6tFK3stX2RjaiHTZ8SEMKM2KNOPcQGfl6V/OSPSm7R1U8
klc4zuoi8UUKJrqITogNSpVo2IzojhXcLbNDKMc5Am8H17c+XLQoxz+KJ88q68soblIjtU90Hv0N
VOXMOU8MNb6wItALqJCj7gF/4eU4dFavWWe3i1WOgBeRjjVBodx3XpPAdFbGdMmcDp5sgV3OLAQC
VGch5Zh61EqSwTzgHUw+PRzwHGDAPS+jqjp/CRHRCkNt4aOOWcLRFHew/QmbzoUvibXHG9ch0UVg
MZ8fY09z3Yaxmg1liiHFXd/P6qaAWq2++pXbZG9+Jvo3PIeMybwyKiwKxT1nn9g5Q+rWUJfdyH1u
4MhacBzIZIRCTAB7NTYsVJdHeCkVY3ZMLb8yCa/Jb4Wou62e0q0TEjld96gng/Wc5LVUeb2ZmxwD
MprIk5flNbxnfdlBPM33q4WHSBt1NzijBSFJK4xNumrTkbsP8cnzBtcKLZPVDg1ikw96pUtiZXC6
OmJl1u0WIlNea6MpvhhDK0wShpncB127JMHgRV4RxFAaTKzrfQGNcEBMbsbFKSvTTBysanxJMksO
4VJb9s3qLmwTodzEGGNa+hl8pNyBQmp7aRJg7HK5y4IAE5S7Qt1WCBwwaMq97NoSkQsI5QG5EFqX
nw0Rt9TQRi83Xu5URwkJ5iqlBzUCaMLWheNly6mKFj3AlX3e5GPyyj1mO4857W4s4isn6YFGRsu5
0F23f05UHr0kXeLjtEo50mSmtc1JyD6Nwm0+Zf1yBX3fvl3f7OtI9PrG1U3AxlZcLvCjA8b4Q+iZ
JF565Inj7GA2+luNb/R1befxc9yky7lrLSxWJaVhXziMzFMn3meZzPdRCoYbtSuGBBKyh6Hu38eW
hvkbJfQFfMnHxdCvKzNrCZSLnIt8kfZFk7YaWav9hPUCHIsgQ0Z/oVLT+IzGhJS0cV7qmNAB3bxz
oKdtRdWbbxqYLGHTrMYuXwhZB9n6gj+iH3ZpBKShjXPrB7l0rPvGnFQSGq6sv1jeHD/YmRXrAZiG
/edQUspVft/zz2i0Y+EVBjhoQ607Qq+YdKc+5SDOxKRkGfqgTO3MKvYOysZKd4JE6AWItrLdYMeC
F30c0rPwk/EBzkUeFqzPQ48ikNe6vvOMGXUS2LGdR/5BYzJNk8lk/+R1GqwrSLfeVzKckxu/8FKm
THX1FcGuTwI3Ojx6Yeq+7VxbMP91AWsxuxvKzjvONLSbnLf7XkDJLgMxzQb1lxmF07B88vRMbGZl
x27gui3wSCHZ2UfdfCHHGxw0GbWNmoSVAX449meqeH9jAmrd1cpPQ8vtpqc8wbPPNrP60igaYk6k
q77AapdbaZjDWwxHP8zRyREMnvR7ZRnms1Et5fUiUv9aQnO8mYkO3YkiHm6MrmvO4Ef6vSsAI0PA
zbzd1XUfb4kb1V89vPA2FmFHdxSyoN3zlJhhko1aYIkhflMLpjCVrNzPpoF2Z7Pwam0XtpwwocBy
Aigu06ZCq370JpwiXE86l0aLyJsv0txZsTA+xa3fkPlqJ6fa75qbVhAaPLS6ZGX9ZP5GzvVwj4Nx
m1FNRijWSNJsCadeU4NV6wQCHu9x6eZ5DC2j/YZG0dwKVeNzYRv1pcoa3BbMtrtYqnq6LYiVxzjN
v2wlbueBO6dJBAlFyy8TXWArYLTZS9FLWDrYWF66jTff65PoaecR3N1ZiBoO0hvUsVZRaqHBsNZc
7lS/7mSTP5WMR57ggHU3FWIhqDVReh4VSbXJ5C2fREcgPWb82X7u5LyNcNKB7VX1UPP5tXUIiUgf
jlWxSPhe7vgJKxl9DlKrrzZaalchbokwqvREv2l7F16t60X1qSKVEHgzn+aznc1lTvcEk8WrLZN1
HKZnS7l2YMvE2c+qlEmYtdFyEqlwvtDP6lpYR1V6Ew/JFDqZ7j/Ni90fdGvhoPcQB6+ExD7dOcT2
XED7bR7QqSHn0OwOtU4cealF7ru6GFvikPsGhup/i+P/n+5cCJ8O6hfFcfoFR/7X6sfq+P0P/as6
9ow/UD4DSKArxyPx3Q7tX7pzX//DQkjrk+pFiUoNTB3+7+rY+wPHepTLDkxvHZYFd/F/PA4M18jR
Wef6dJSYqP0D4fnH/AfGvtTFuKQxSsdznUL9R9SkVbittEUvzhWswKENZVym6tDZK+E30SsHWXIy
E8ie5UKbwINJ7YEJnjQwHP3GfnVTWRnsojqZFgq3aWchMIsgKCs7x0arFaTTVzSebdUjsv5upf+G
GLLe2XctPZU8N+ytrqR01TYNyI937vXjVGBA252xw1J3IsG3zAbDvJilq8PSmhkb/fqCHLk/XRKv
qhXQgvTi8DQ/dBJaWnD4jXV8dhz/oh5cLQsLSRO0x1E+blEI46N2EJ2O+GdqfWrO0ZKudfAduvKd
HSeiPkYu4vJgkSSOBZUTMWQ0BkfdeFWKQBNbCqYhK/mxMMSw7K2oqs9ZvyahMfAEQBF51DlB27Xl
EtqkfEL4myrWWnOkusNsjqGIWOzXoWooOrPW41I+s7p427nRisjbJBEHk6MxsnN4IiDPQz+OO7yJ
58vZQd7docFuQUXApToTnHAmJaLDTaURV53HkC90MXSKtzChp3jLxFPd6IlVoP5MYuNBwPVdgtTF
likgxr79rCWUybEzcRvKSD215ShoPhtyInfdwRYkuVZJyR35s20eQQRxjerwC8CavKW6fTAyThfs
N6HrXGFa72o7x52d5tmAWZmchq7n/Yv7YqEUJkL8bukq2JNmYainxhNKe+EkZOXSnnBCFIG1qo+0
TsCvkujLhah75BEA65K/2ow5d2dkEnhLLZx5gUYMerIy2Rm31121CrcQNKZrpqSNOU8cPY4zAwE5
dvxxCMJMG9rUuU2YwC6h3rcsUjpbPAXHggf2nCAZbw7Wopclp0JujqGdmixLqhUM+ZSNdOSeMo7H
ynloiDM2wUVyWtZH4q6L47dpzvNrzPrstxqDx7QYNDdcyAW8TOJpudVoT1XA9FgdaPqEBwc+FeQR
dTMfYYHWF/Sd+A13U0uj2CJ0jjeF3YpV6KfmB4xyhiugGQYXZRZBL18wJH+Ns8G+xPPHedSkK64m
2RQ3ppnHrwaTwwOsCssLU6NyX6s4l0+NqVMACo73czIhP5KTHDwqlBXwLoson0+GcmzEFbXrP2ok
BQy3RrpozsaWLq+N7FyWd0pLp7vWB2XjO2vHOGCFJa5Sq1uh5SWLyUjN0owv0Bl4dvTq1vQ2YzDU
fOa/lnjHqUndpaXO/A8DK0JNY96RHjLrGDJWEg8UizyeIteoV7Ro4tmikCjgGLh185mV4eNycSRa
9nlTT9Guxwqpf+4jW90BdfMhaIvLAqdGYzj7HFLo2Uaa3ASR6hmGyYyBfhZhSAizpz1gw0aHbOJv
FAduPXIVJsjZQqJSz9wc3w3WxfVXxdxoA8ZXSW50D/myaNqjNuKtdDEYndbdzArR564Au58+LSUz
lk+ppZf5HeU2SiD0ly1MATx8FrkirMtcspYMXFhLpU9gsr4fsxAQtLpDRAGvgNQivp6mxbcjfH+R
c6Xx4GpEq93GketHQc/NP0VN6F/YzGvjIR01LA1gSyXOsyq80bjOIpjaMOtFXn9xzUlcJfRhMVLf
kmtqeZypgxvFXfbSiQ51TWCPKLDNyBvyp44dQiRo1he7u66x4nI8gD8t8rduEWtgGRj7oBnldTr1
rcszH7CrvMqGxVRP3hi1+TfbrQyDAe2MFRzuU9IwrkvOn6WFootA5hhVhlciCawdXT8mhskADfwF
8otGtgceCQtkbUy4rioseJ9tOUZwHGjYCYlZrb3q8RMuF9oWSVqy4cXowTvi5GgWfoSBRZTmQZni
vi1MMdubxC3tA2NRZ83UwCkshWPCHGZnMR2rMkg6c1SxydTHpvH0x95u6KBK/UVjDorDHkzrfK6G
IE0m5R1EbsR/Fn3kflMx4e2V6KrroXAuxqlr5y1ufeqWGPD4xTZltcWNEF97Wr07GGnVi7CScmdU
OrNYdyntQB/c7saP55zwphzoHkew4jJt4uKTkfVu4Ov9sFu0gYJaKsJKOvQmMLKaa1ks5YXN+G87
Isu4ZVtvXjJ/TO6lVdxMrq6yfdf21q6dqad1QNk9Nn7pfdw7xSeSoPp41+EyekHWHeSIvF1OheZj
xGkyxJPEaq6qDUabqTTrBw6d5rmyyybZAAJV9NN6/ZQ4WNQJjh6GoI5NJeu4o7pqHGUGMWPKTRy5
/Vvaud0GMMU6GGtQ2IT86MqOe9faJLpdzehkKQc2fWdI2AplvfeKdl4pYGZ9dBNl7GJb3GZR3ex1
PJ43Hb/xGfUBo1kgIOdYMZyQ27l0x6t2sKJ7v6Fs1/ol39kaFvDk0i4eBtOOc6UlQ3tmw54BUqr5
OGnCxyU9n7Zz33XhQDMetuOcIS7pnQeZyuWrrhfZ2fd8MAJQqOI3fMUPMzdKIjxv+df7AAxrvw8z
hrYuTS9brSjV0DBrrFbOw2RyCFkafAlU2/U54is//Lou+sAgfL/qah+Nb5EwXLxCfyzErGjBZG6y
/VML3/4zdh5sDNiEUWP8+jof6Hbv10H9ihsp1d5KCf7xOjKpnbH3Y0zHIJGwp+ode/Yq2bJVxIbx
zy+2wtksp4A2/dGrWvANa9j0+SfcSf1tvUpr3smzWjr62/9h78x260aybfsr9wdYYJDBDji4D+Tu
t/a2JEuy5RdCsmWSwb5vvv4OKiuBtF1wnrw4jweoAmykJe6GjFix1pxj/v5SvxayDBBpvVCL64DX
f1aZ1pHnVBothpNpz+Ja4MXaW6QrMCbvynPrMJb+x9eDjkm2uICCBefop7mlALJaFllunZYpDp/+
2IKKWGfHsIpVctQmJNT/zce53nk/Fuu8OZekCGBQfHk/F+tzHsnOazp5whBFdeVgU0ooSxjk4BtE
csDMnJ8KtHzgzzqCj+kf36So5Cw+Z3p8hmHpP73pspC1PmVYPvuejvU44vqYxPh3QaC/PgpcBWi7
Z6+wWU4mP96iWWiMBT0++8RRvjnMCbhhx/3bkIT/dBUOlMxNVlHyL8NMuzON2tJ4L++yZDtBXoU7
6//jNrEISAQPxmlnZYX9+F7SGulkBUvhZIR4zUDrc1MMM5SuLXpnce2qaVj+5kj36/rFms4axtsi
2ozL/njJIhnCecxsedLK0P4s8GWhXRwoRXqieLYFdjjwte3CLfL7J+LXlYXhFXpyUpJJGPzliSBY
NdGXyjJAU/F0hyXrZGejJl8UBsTfX+o/vEVuDnT/1OCkTfy8WDpgZ7hUbmCeoj9LQHJ5Xlrkg5lc
1SHrCW5a75rfX/Q/vT+auy6uD+Zp6EN+/FwHLJ1m7NnilNlovIscSXGmu/Geg87fPunvI+YfH3WP
7oQlpXQ8x/31SVs1iTrrCVLGFr+VErlFnJqjZ/fVsDTXEtoVyqKZMnkaqesQxs3tdajBm+yY0EsO
FyVqPgy434iVMak6lwJxLK3/6u9yQH9dePFcm85qJkDeL372YRSJNSYwPbjDc/QdQRLi0FOTxn5J
hCu3mvIo63//TYhfn901w5W6kjk9JpCfNeMRPWYjZI87aa5GrTu5JueHDuDJN7cRbJlxFa73u0rE
te6z+hmX2iI2Jqzz+7o1QBvXUb/UO6okbFyYr+N/vDmgnMFWhIkD5L/+PuT/i6ZdrwHKDS5Pfb64
FN26pb6ICCUrMd5Fgu1N/7s2zi/3pr3GCKxJH0yCCf37aZmpk3Yt+uflNMhQvrQY3JU/1wW36bSK
TX7/8f+ni9E3IgyduR3bwU8XQ+rskTzpzaeJdMFbVYDGwqjPKcfSK05Jv7/YL18178yFCi900JEs
Zz89dXmqiaoN9flkAzO1KV877iweRE6Jv7+Q8dOEG58Yy+VaPGD2YUv/uTLKCCmf7MoZqSCauL3V
OcP1gUb2AQF15Hy150oNdEJkhMc3HmNUcVnFgBahxboNMhy9j5OUPoHGVNxEjIfvfHHQd+qaTSuL
rpe504lx53hepxyOR6Rdt10Bhyj/pwvxe8gxoiX2NZxRP5dCSQEqzcnb9mQs6DtHFFVnjO7JPtLn
f1x1cSnuAYkqgZbeL+otCClGN0y4fxu8djhqFe+/LmtvS4J4eZbF9Lf9w3X3+svCKNnW8BHx6KOQ
wZ3387fE4McUdWPJk11P8o282+HUyNB7em+IrDhmsamXzHosp8n4mw3A+PkWkauDCSeTyZVXRdgq
0virV0VmCIDRoauTAAiXLzCcXJsJ5AxCxgSDO4XuK6yPVG6GshXt1YuQKhdmEyUHo5tROhuGmu/1
PqeLuKRrv6Zu1sG27Bv+/G6ibXK7VcCgRHLrdLNW8JvGxDp46PWRcaauWd5ZTFefiJ5gu9PYDPZz
14jqRFwCc3DDbqdba5xojbUh4spzSuMIfXMNTJ8UHiSaF0vXSNPQRZrfjXQbro3daUzVEvu2nIW2
7EunQHw5dGDadAd62A1tab0IWsfqPT+WTXXTpRLImpORNLopCZriAL0kJ7AXIsATbzFo6UVcA6/r
oTF39L6BSZcv5qJWy2EmFM2jvhKZ+DY2bkpTXAOREXhTtTZDYWXFt8M88WdHq/F62CUtSiT1HmFz
xHdzKirqhf+61CSDvBefQxrSefGyta6pK561uMgsuKGAlscgFVHDwX1uJu9dgTDdV9OSx7eo+LPy
Jo3qobtrEcfnG+T2PN2lyKv0vlyQe2+avhP1DrnkdJ/q+PBAPZfpPSLd9tuERnShw6us5c1EgiAv
TS3WVtSY8TVDf+AHeevWiwXFaPm4ClDQMRpK3gwr94uOBni2XZIiVNnZFYgSZqIznatuiWmEu/ls
m1vMPfzGHpsIjonRLI71pHrt41QmXLpOF3YtT0dWy/gwM1vjQzEOVncvEi1uNym3S3zLeRWIhZgd
aFzYa+RxGJrWYYrfDVqwVAXcTNtgCbeWiDuoKAYOEoYzJs6NHEIxHmO4DyH7qkBuXjYZPS3mp+2y
nzLOsD7aRbqMqGOn5kEUVpOB4rC4wcjYso2rljTsDe91AD177j6YFrQaYhuJ2knYDpSbkEaIC1d9
LqfvXreEtxBrsH29t+CsrOfFmPEkHqQyrJckjONw2/YtpsU/Hit7tbToq/F8dMDDvhTkPTc052fx
ICYRIxFkV6wDA6IkxjDb4i6q3dWgH2cWn6vRrj1zU7X9K869cdhNGIdu/xjNCFe+hJa5FhKRpLZz
SwcXllBrJ7ahPe9XZD4fJqHTgX/f/hy7p8kY07tybiyHeQSBBgkze7BWentGh89jmlcak4Zslnyw
EjaxuVOeESV3bVHzQoRO72RXZUZ7Xyyinr70k2NqcPIcK03v3ZJw94s1ZeLBVqqQAMfDZH5zNSYZ
W8yUhrybRUUXOJ6pjU2ev9HJ2Y8ZA8SlH9Ou4F6RTHOwTcnOdD5RmKcdEs6mg/jlZ8lQoeYKQ0TN
AUu4pU6IjejWzxlNSdAQxeLSksANckIjMNFqo0PeuTTIln5Q4x87/v+KCP9WRMhT85ea5VfTe1IU
b23Z/SQjfP+pPwelULjdFWzGOHR19v4F0O0579Z13XbfZ6HvM9Q/B6Xev8BXIzqV9IQ4ujlsun8O
SgmiAt8FFJrOg+Xxm//RoBSV7o/7t07OErFlDj0MXqBOlMyPW6iJZjYnRFc/F7pWxjWMeWmjEBFF
CC5VTNU2lSYcBUQnVbObCIaGuFp15ts0ZYCCcoJRmDPN7QWiBJlNPhCv5dO0ZFI+CY/qajO24jVy
jegxn0DcJJFtfRqgFV1gjHa3C+F14S4pFaHsJVakSzTyH4PBnrxqr6k4PTSdKs6OAv2Byuouazrz
VRsBTp6ZRk0gYW2juxkURNJHMw1756Zd6gXIVWaPPSaK3Oy/qffhrdFOzMZK3Qckt1tmOIJL2s4b
s9HRmzhm/4zbamTW1IOuvqRmArQFr41T7VK+248ganM7MA0cgdsqC5NHEc/Yfph/LUiPFO1VUOsA
haCkfbRljwTS6eK9MalvyOnmbeIkK3q7TpQ/0NbfKyN5mOGB3NqKCeaBf2JewECGOaRhqCZk1JBy
3eBA2HZCe5lSOfnIevIRgJTDRgENdVtz9MfOBOJjQ6OytrYLx8x7oWfWZfCYR4mud8Sx97yaU//i
hU9L7jofK8cKH5puNtwjHmVT26i2sjJ4NZKV2WlC9XkAuLHVTMMJUgT4fAbVgC5qKk62V2bnrnIY
hPf5mKyVTchseJ7Hc9d3kRtoURWTN2Av93URyUTfhxHTmVQg5ugaukVGNxJBMS6o5FzSWAIZ1sjZ
5jA8yDI3PleLCYJqabXlwcucTPpdNDrJQWq6mz0lDQHwjxGx8Y6+7dljJ207gnVt2z2zkVlvj3Fk
FTmG2sxKxEvUQgXhm8uEb1kZctZWBkZdyeuCy2g76SHKN1yTR3rX924c2luPcW+QpuWogmSNaJAl
+q/YJjyEmqN1/WzRzMRvLQPy7hIO4Dndyi805yGdQI9axjHqm4s1u8pfxsV3kvIq66UmPzvdg2Yi
2CItdgWV6aOmxXcT7hK/4TK7aJkIchvmZ6GPy44RQrgLBzRBmWqPNai6LehKdVPnmn6sLJnuurA2
Th5Rjn5KObttNUxvuZySk6SVtBvdEqhoNi9HnRAbvqDMePRmg+A2F6SvQBCm4k4LZKeGXVkg1T2R
DqCOVGWvDdXEqUlkdK6ZTGyWJde3wEX3jM+CVlb9Ti4Vn48GLzjXiiCqNU/DyqTiIIrjN2upP2NY
hpLL9AGyhA7wSDapGwDzgN7XzxE5I0htacGSwaKWj12iEd1TJsTLGVYYyEaJW169Oiv0wKhDafQf
EXj0byB05o0bm3w4PGyHuhrwd7NBFtEC/b6uMZZZH2szu0/d5GYRIXVprwMtXx7Que5LvfVOTjTe
tx5MniU3Nq4+byNwq01kx4E7yMe2rvfuPF0U3GMQev20a6qs2w4hw7QolE82zkF/LPJ2I/LsLZMw
sIxitLG8x/3HRCNluRYi8DqYQNARWQQT9yIrFK4qR8Oou57wCQ6UdzpE6W0+NQXD0WHk3qoIfeX7
sPfUPW2gxV5/cJvs64JmzKfI9042y+Wpb5iYTaGprrHXKXg3xFnyVIi7KK7vBkW0ksubWsriOrlS
vWTrapb2oVNh+iB9p6oMeZ8YtX0qqy4O+MIoaabKw0cYf9a1lnLGmL7HXS4OkUOUUZsQfQXbbw4s
BpcnLB3mtmVZv+vMEdnYYnvHVDn3od3cMQbXdywT7rlU2uigQ7a7T6wr/cYYnHDwK7NTV2X0Q0Do
TrfX+aJ2eln3TLSs+N6cJu/STDrqBq0jjCx/hk1nBIzkcETmuwK6vY+2zvFJZ7lv7YLVBY9X2Otq
R+6Mycsr5UssE3iIMbtDTQ4QCud9orqHDI/wzsiX8OOYjpeKhLBgEp16RNbyaEF59DNteGkX77Md
AVruLZv7uK+AzWco6YxxB8vqWNpq7xkq5FOs5XWV6u5Ht/laWLO1tZoFEVtnPFShk3IDp0wy8jgb
zlY96tdYmPe9V91kbfxkpwZ4Paibeilnn5V2i6X9i/RGRq/SCtJ1La0099ZtzX2bqOl+4qvDAokY
MWAZdb+kYSQ+Z5ZrbxrT4VHTJCdWZ7hgG9wOdXridNztrKE2zg08b78e0NQGYPLjIJ0zd49LcznG
ZXfoKnUakjDdg4FKgsjTKkaV2o7NjPib0MNMh5ePY6Hs5Vep8X1Ba9Pc60zS212cr6Qyp6kvoJA1
9JlDuQUjH79Wky2D0ejR7NbsCWP2KORwKIBZe8PCxqo8bPRoKwf6oHiR8q/DVBw8d/6snDTbDrwf
hANlGhCZnJyHGSYjlrqdBEhqBJFlLdcJbhyQSXTFm55T2NlKrGg3a+bst31kPodlX93TPUoLX2M4
W23dlJVpyM3iNtIG/IplA0uwY1+rCFU4zKWlNkKIaoc+vb8xgP6h8jA4vPQ6TGBTe4y1cd2eIYmW
BP9ornUdodw8IdYoPuhRheZWzhm5ZSTlqv6+UJp79Np0OU2D+SgnvXrVmkGLDmGONmJnOaPZ+iYB
bmipZQmWkX3W2A6d9xW7xK2IHRykcuzuW6u4HQtN4wCp3eVz3H8AZPOpbcxm108okeHPf3JbEsGn
JD0ZGuIXGpfDxgAW+oXlVR5GvKQvq1dhiw6qOZqTZmxVOcR7G86Y77pVioBT8mbb4dmLonZb6K52
iVArPQGAGH1yvd3vdg8nvmeM75MGl72UrjN/dEYNIUnvPpupVQWERzhP8NCSDQpuPQCAoB4gJ+ro
KWieeg45xaYJFmOS60PEF6Z8uN9Q25h/81zz8iJOMNtcfaua9HXWNefe84rhk9kOW51J/BVkhIUt
mC3bUZVAfZ00MuZQ3Ei/0pvsjBW0hGSH14CpenQRRnYgzSsNILBC/eo91NZAK/FluHF/B2TfPSyO
XX/SyOEsu3l6GGBG7ISXIHL2AHrfEDHxrU7dr6zOGSwT29twhusf0fyf7cL09pWHH95C5LUFD8AG
weF60xkAAGPLoP2ilcpAaWGixjGs+gajxOJnXTvf5JIwy7EUE/js+msW5SLopywBLl0N4iMLZItg
rDcz17e7Mc72sojQVeQyZfNqteK5ZnR5juzZ2hGFmjytjneyA93MXU2/s/kxj03xSkPFfpVJAUR+
6SIPPwW+d9rmW/pe6c4AN4HWCcc63JCT0y8aFD8cv6bxIeSgYvLcFg2xK4BKNzmVB8CFZIjiAGsH
fclzg0Zil+ZD9NHTKETFhUIryGF8YjA5YsH9xhjL3pPW9koTBYgJMzMYCtEqUCkNf5ksz2ej3PPN
nVDdd77HaXaTlaUC5dl/GTokxcZS9X5BMM3GIgbMb8KaPTAtCZMpMBaEVeejdcsOJmIDP24ULml9
3IaNeVWxMpEK2c0+q2z3nMQ5UsKOmVPqeEjN4l021M09gdlyr4vXPospmtBEbFUePtJ5yv2sNjCQ
SBPaR1VtWqvB9a1CBrhzsXVqAuoL7r0chIXPcE0EpVZU8JAwaRCCxpKC+QMR5QAlF1/lksZfRq+7
sSnyd7rLxwy49hFzabkFM4Y6KMnPow3dQAkXId1EeYi+DdJ25FTsi1l5LEt57yEw2QMZ/5oV/SPK
GhJM7OUOk4JOyWyBx0MLCem921Ryjn0sGs1Fa6YB3qJmPDF4a/0uy/PHqUOyTj+T7W7WCAwU6OHN
En1IzFDVNxQ5fHRIH4GjoIpCqxUkZZh8SxuxEZOzwIDgTp8yG6uBJBlmcsNHR2Q3YBnktZGQYvq6
+E4BDPswbrdCLWUQaylmFTkgd2xj8uz7/LHBBrXJALnsoAF5WykpePDZ4tnSVHYhVcXwZ1hGO4Kr
6qvthq9620QbL53wD4/pdFfPyCG91hZYhxwqH4HJm+jHazHN/dVAxp6X9RgsbbP2TfT5CmHgpAlX
h1tQmoEzDAzhPWe8YfL7reTMQQzBs+EuL1Fl7x3R9jccdWc+jBR1zXIM3XTYokzbZ/F3za17X9it
fiNaVR0wvd3WiUnSQ8wSGddugIBB32G1K6lZG3NPqA8hkhbWL6XO8MLZRJUOEsZ9BEBIpnyyvExO
/zXso9eyTLl/SvOu7y5OGT4SwthBYCyiL5oGAbkHrQnjcQki07lZPPezWwHV8Lxyn7JB+uSakG4D
OdPXCl3cSFndqZEKTWuVHnT9Qu5ACn8aFkY5UqJpt0D3saik+bSwLaiQt8tuUCM/qOLdTHT0seEO
/jI38ZuJk8M3wxH7j2m0jT9K0DigTvPnrFR5Saq8yK9sWxLVXGlmFHklEBUCjIq7EWnlYdCmemXW
pHuVaFETVAb0Z/IwGfxiBkeqRwOUg05VP469m9HsjIcjlXUKByou9tjCiLGbl+gMPsjeNUX/MDcL
qurS++C5vbotEk18t5K2Py9xYp/ICmkOWAjTU086xc4aZfMgCwAJbmO8cI5Xl7SQHPIj/QPUgAFk
ZxndmHTtgh4V+4W2sdzWyzTtzRIqlBo4MQ1EEe06JhubJiGNzyzQfRWm3ERoBzFrMbNL2i7a0N/Q
GHHpJAb1SIzxVm0xJoYfbKTCqz3vlcgWz88NB+FuxidGYXvBo1EcGjUfrWZAujgOVyR4lBZtjBg1
9b7gIU02teug/cwx6uEZLiiFmgW/Ib++9SCS8OxE9kTJx8l/Jw2w2iTIg5KgjxkTNXOkdjw6a2Rn
luXDjuXK2rKiY7HMrWKbwYBSmN45ULn3vdLknuMwXRdzUs9DSqI0zGg9vbBdsxONnBiuc+udi7Zw
/SpVEMFDrB19mgcabW+/xLoCBqhdIyEzgn5TSTpuUykfNaF+7tK6O7Wl+b1eyNVBiuWv5wtjSa6C
1X2LiSe/VQ1fY5lCZvZSIrqybCT1VBM+UZTdJkXTfR6lwjyJwDEt80tkO0+l67V7auw6mAhC9dtp
2hVC30cjPY+sw/dZWfG8RlHwqxBvIn7s3payQk3YXWZ6+H4zh3S5TXTBNWctwywCcrgLf+xi3h7G
UvC2AfpiVmVLDw8xhk5yJiuLwmU+jTypQb/GU+h9xxppiYYgneF1cNQrfP+jK+vbCfX1MWlnY8Mx
8swS/VSFQ7GT/bTluMWdTKc/6IYWnx+hytdF9MbenUZaKQsbL31flNviHprO0VX9dhnsNKhr8EMc
dpbiUy01WifjOLo7gz4za+e9MUcz7whzY2qPnL7cEUs/R8JOwya4QDamK7ARYTKeYhIffEsWr0VX
encq0vgiXWtfj3W8QXWITUzIW2fxyGSqhLExW33XtZbjy6bBRUmxrAE4d2ay4xz1kIfxmyvqa7sY
59S1X0xh0Bl/6US+7zv3O36jiqNuAhdHLCpoc29TqwIvb6U2UCC+V91qjNPSL3Gtxdt6bf+vSKLU
IEQ2W1z6JYvyok1R0A+IBaZMVq0vqlS3TcwCHbR9Y09IfaXzIe8H46RR11dIazM0/wMH8wG7MP+I
nRzROzkgelVvC6Jrm03cOcz27XNFIhEwLkxIE/ObKc36HZ0cVDgZbmLsu07NDj3XPZSvpdlLwDme
j02iOSZZzRCEVa3DGy0aK6c8rgHFTFTl3YMGEaXd5S6Kz12jpWMTmIzZyrPNOWFm+TB6gFvSEzUU
eT4jK8SPDLpg1m96bDCvbTo5aQcfy2vpWvwxcv6f7tnv38rrS/7W/tf6i79SXLDOxd3//fGv7R9/
j97KtQP+w1/AmyXdfNe/NfP9W9tn/Ci/6N//8r/7H//Pf9O1xIz39934tk34X1UlPxqX3n/uz348
FiQdWQZ9cGvFvNr8yj+NS+JfDLzgzhroK/7diDf5478b76b+L5xJqAs9A1Gj7VjuP2m80+T/se+O
3NPyIEq4SBxMDwUTL+Svo2tawrWVVm16zBW5dk4EpR4EOc/GkiN6s7pYP3S1BdMNzwwbkQDVLf1h
TT4sOU8+LmQ4UZBGa5gPyyoUdk/MDBfTEAkSnTxi9mYNwUOVNotBPFDSL+cwceaeZ6MivhYjzsVz
cFfyKlnk5lhO6fU9II94HqbVdUI8RhObHo4bZBr32DMcEqfgUbvjyFBwpeq/5/A5KFxOpTUxhbML
wOq8TLItMOZXL6ZXLBiWSYMresaCM6JhFvxYUlMfsrmiZ/pRQNfSTi5VlqBGRGn5bYiITN+NnkN1
qw9hlGzzPpoatppYs55jcslL7D+U3fG57EwG8P5ITTve1obTx0AN3DG6Lp4Wu+TCzyK6HyPdRueR
5rX0kygHZ4TnutM3Wqyb1lHI9V9GYPqdz1OTVsWe9iWqFkI5sC/Pq6UXtzS2EoHJ0nTh3REknED3
t0PdwbNURK/5MkcfBmcutyWEerrEzlxXPj0j9zOu/E5jVRxx5Bc16Wn2sun42zqBB52t6uHqUDa2
QapH5gHfuKAOB7o5hpAIm+wOSXW2z5tcJ3LKZZzr7apmcBWRvzb7DVVBLWssrXgsuGEqh1ikPikD
bfbCu8Gep0c2s/SzHs+p72RFHJjYX4IuSa03rZjUPUoaKJXeVG8KTyPjnoSCY0dIy7OyaJ8QPAD4
x2mKY+IV3UmGEIGEyO5jeFV3w4QcHr1r5ASgvQhzHG0KgOI4efMDYP+h8TXPa1+tlcafk7CxmTgp
H9OIWG197PIzurl2i6eTRuiSZFTExADUmoj30VR6X+0opQ/ZhI26HbDUvEQD2y9FwKxfvdldXftK
aCcyLPipGbP/XdPSqx7J6nsyjexBaZXxbJNdEwVEv3xNAOg82S4PlYSLs2NLl2tQ/ECjeiKSwxzf
QrzjLwsdxK1XlbhihzjqXmjzbdXCWFnEo/TTajwPkszoDKTbzhwWEF02TKBDw0D6iAnHvhAEJ54n
o3evwinIpTPG7uiplEwCOXtU+WX70OKy+2COVnlIzdw8EyA5XXGvMNuKKusOlJa4QqJUn+siVs98
o9l+mnrz3JdLduiLorqmi8y+VlFnh0HYRM4paczltra6gYMNIktcKmLww8p1qCo6Bs6aRutcI6j0
4s6Neectug0khEfikE1NSAvfTZJTweHzQ09j4mZozOQTUgqg9OY86pcqHZJLF6f1Qw/i62OS2NUJ
p1Sx1QhbfaarqZ6awe7OnVV62paGtTrpi7MYO5HH+S265fBYAd/cd4seoc3x3F1TD9Z3awAliLBo
/jQpUg1oSB6LtMoJYAkv2I+Ij+lj3R/fx1hFdDQwcM8WDJDQMylOZf+tL0akAmmRHXQUb35hcWIS
oiXpKCmcHbHoE9m0dv1KLlN/1usx2WUSZJtdyPFOlRw949SdD2XTm3dIc+fPPXTPr7gIhzs+kPDD
hBrkE514Ab5wzDc8J92mzCdF0J5U+0oqm65HX6aPVYLIgq+dp0Ub653npNU3Qsa6PagOOghTqJvb
yZ5WPEbT3ZLvCoBqQEvChGKIfZfj9PfFiBml6HgmuZU5zNB0eCDTY7iAwL2t6BdejdKIPhPnnO0X
y6t3xBEhQyCJQL/gnNYvXpd6V40J2t08DT0bRTvj4iwF2Mts+pDVfUXOGg8qEvEIMh2NXpztIybz
BCnOqSo5VuAIAFTam8Wlr2nXOCZLDV1P/JcID4xaio/2zJAr0GGJ4+C356/43ybOi5rbJBSdSh1a
sJ6vTAwZrqn0xF6C4LgujS+KY/Mxay0UnjJJHkSj2vvI6Zwr+isaWj3SMEgPaf3YFr1Hy9dZLgPF
4UtV9oxqhRjvs6Skq8fT49wU4zh/I59HzQFCIWighTWetCgf9mErhuvQNebJyIzVc1PXTyOUy9vJ
4gwwE9e3NwGm3LGzVc+215evblc432cEPww8OvLNMZR9owOh1qQI+mkwP0e4g+d5aq2NI/SOhh+v
M/C0lmpdpGr09TYbXirQiRnuRryl5JZp6DRiWT+FfdFtSwd/lGvlSRhYtkq/FxINUusN9Sc3Kmx7
K8sofzWjyN0X9RReehG658EtwO9NS3OMPZfWdArDcTbY3+ioddm1k7r3Qbl5e0nF3G17t6VBXGoQ
JDu0Jkqm9Kwzh9PkUPSfXIDEMEvp7zLCI7HXb82xv6ui1r1ZNG9+001oOSs3le0atEAEHqbTHuLY
sp+hnLH0pAxZqHs1RYLv2FWgEpcw3Ha6WxIrUpjXhDkqyxIc5tSFUeOr0HL3TkeTjHtiTCAsehpe
XBFDHygd9yVFIr7TE/MFF0p50aLC+ujSkEZqM5k3Y+dJlsHZuEXApgfkul3WLxD3jSn2S9dDnSyS
Nb3YuIDqVMfIAPoFAqa8LSPDfHTcbthOjkYrty6tvWYrGokodLfoAQ0sW0m70Uqzwo6rt3cO2Z9f
u7jJQPl01bLpx8H7KCyEAUXdGjsdTdEDkOlYcl6s5G0a1oRlGMPk3WURGahIN8tg1M0bN2wgUdi5
1FEz0CaV9nTyOsPdovmq3wCaGh0wR9rBYVc7BwZQVdBm7RwU4dzeVktW3aZzVR/AsxmHiXjVgGAM
LRhHeDX7UDTOJ2oB42EyPQXg0SIDzc21/jknvnsXptVnq86craa8O9MgWIr3p3fUHcCrAUGO9DNU
p+BfVo12tAujxeRM2zRk066Xr0nV5HDziYU8Gf20sUq2t5k2Erem5EijUus2pDbdiYTNuieFRjFd
bhy1MeuF+gNFQn81o77m4Ns8FTrRxPhiZRXAq5F79rtiN4Do45TO0UhLhHOAluR+cIQzsSs4yTMF
mk3HV9HUrufw0FcqZJKckqgLJkSkRyuLRMCdjTmvrNAKNHJSFt6okvJ1aHENcty6t5sm9sfFHI+2
PuMpJOiE5wSxMDeH59DaXGI6kKmxT8nbvSCAoZieqFQLor308eOgZ9GjnpbZozSoASWiARkwbqo/
VGnnnZfUplqJrPCoOxVakggYAHqHkh2MlnF4hElHtwZLozqpDpkFIzWR9JSYXnng7Be1byZ479bD
C4miHbkAaYo34UA+IEqt5mRlTHCxrJsXmqTz1atpxHppAjIuqqdTXIzLNqLw/7zQ5VbSfohswKa9
kVzR9wvepTzlqSO+kDlv0OfIsqAOkTT4To7DZAFZMmtO4Q/QVDZ1T9JMZS4vTUy6sKPduRUNPS8e
7E2GOZ1WNhOasivGvW5q8Hdh104cEc5JJvJtpqJHvhZzR+a8DDip9hszo7jRsuTDIBPz0gKPEi2D
yWnoCIxN02yTpi69wDzjg8lHZgE57QE0UpWPaq84Mbk2mcG5uzgq5hODhw/xLI0ns8E2GrhTmQdg
S5qdwO8EXWvC0Z725mYpZ87gMsd4BFJySZT5PGvGROMRYUIOINsLLefDZMdpAHAMzSO334vWOls8
9OEDPAD7UIG2PtHA1i9xniWbIRplsLgN21wbJ8ekcrA/tt0SoG63gln2o1+VXXQt8LJDjFLzB0vn
zSk32yZLl3NOqJqOZiBKi7+cWv8DAeJnQTXYDAPhBbM7+BUu58MfD4ZxSPsg6d3kqPKWY502EQPe
LC6rtEW430epF/XXilqqYMsm1ef3F//JSsCp1DZs3TBWfxRwuZUT8tdTKWouJiFLlRxh3DRfF9UQ
bpRkMSRjL73//aV+MhKslyKskP+vp99fDYIJaigbUAKXqgzyXnlGZnzZc1S+/f46vzBk1wshiPc4
9AMmse31A/+L+SMt5xk1ihMd+4q+MUYeebT79xD2pLuFR4RdYvBiJuOzzF+qFfHKqkJ2lgZhjsM1
s7Vi+/uX9OtXvKrtIJ04zCYQLf109u/1zo07ThkoiIvloq/5saZaeRIy89DL61HcfIXyzfcsmvAP
Yuf/dGfo8v/YO5PluJEsa79KWe8hc8zAojeBmBkMkkGKgzYwasI8uGPG0/cHKlWVYlVndtq/+s1y
kbmRQhGBANz93nvOd5Ivqmqq7+2vvaC3/s6/GkX/f/WP/kzNCfwYYf+75tHyop/NI+iOPu5B3LrL
M/qvzpH9wXXR271ha362jizxwUFPwMMEHpvnafl3fraS4EcKPEEuf0F42Gmsv9JKgjvMDfw7CwbW
C/YuHiImuhh77ff+TKU7hEvICLKGLZhSguB2+nZlAW2ggetY/YuIChcQhl1dknoqz4vqciU9gBJB
6XfpRncTcZ+22TxtlDFmNzEHLFJoNJz+vqt2cMHMI0B5HalaUsu17eHv4rnwLYYIAEyI67Djqz4f
qpOIkJuuKiM/gYXObt3K9HaF8ONdCCpwZ2WcYoOo0AinZSnbzUmsDshLneuuWVr1BPtogdnhn1gV
A9mihEk4T0lnVF3gAhMPWAmjwIw7cOraMn4i6/1SSQsWdaIN46ETn7Nsrl7Rl3jXc2aGHBBHr+UM
gD1hQFO6zcLRuRnC0cPY4Pi5CJZk1sMC495nytC+DOzu390ajJmZlt6BKBT1LRqNUAZxUYN2jOuO
JAZTXazGGo5p5gqcDGwNRWCmxrdUVEgdbGAYyNZMBvIwRs6RKKOrpp61L5TZUGCBrKPFn2V5mBL5
3NN9IXp34W7EXv8xrtv23vdb0hxzbVafF6DJM63ljP6BzeCSpkbaoYny8dJ5JW5HPCsrQySUC7af
uYx/dfUqMWt0dD6GJ5Z6RhNdmX/Ok7bd+3PSbnXKsC8z8K1TItSNNkf2MVNtfVThPF/VYd4Hpe02
W3f0GmOtGF6TZjB1huJHjbJn5BMos7hKHf9aoTX00sz8atLdkKiXwuGLjj6TGj3sTnpiw/ezRbyD
SJ4/YFWOn7I2YYOmNWgyBx6ralNQYeooSjCqIb4yYc0R25yhfbS6684C20iWpTDJn9FBDcXz4q6O
UHsGQ1PGnF5MTnTgXYbvCUozzhzj4uYrcxwRdRqXtwlglpXFTPkUqWpe2/MEBF95xXVN/svJ0Eyd
QrIYEDjRymDYwTE4eiROxnAoiyLrsxwHq6b1YzM8zhmnV/BG9nM9Y55gcsgwzyv1M1gK/y4CxBoM
nrYhfB6FyNSvHQXOMff7L6S9Zgeh0CENKerPdd90E6KPeLyaZ2SDmA7a8qNfpeGzVjiRdkTiKdMN
/E39K4KyplvFYuguPSmE4aafMv2lpV/LZLCU3Z3elfKTwmcT+PWgv2aohph7Tu10acBceHtyg4dm
pTyOpIkxNWSkmzQjwpbUxlUX6uaj2Yv4Cuqb9ZmpsSC0Gk9CFLiKflMdld6n1BXudWaPk6C1l/kP
M3I3RGColpe80bzP19ST1daLy+IVV4n/kc7zZ00M9dqplUmuijN9s2uFVhouaVVuQi8sn9OIOVWQ
q5TxDG0G9dK66ARWCKDrA9S5dgHKcuBuaaCfYmNE+NCqOxqgPn2UhOeZUY6Ewq+sjYfliZgBGrFz
3zVoj+pkbSGl3MxDS+R2pbtHWzQAhcw49bgOdG+qrmNZQ1PjBppfi11PJuvF6DV7VyUiG9ea34YW
iG8lXowsBjZosaL2hqinwC8hglLg1vkhmkx5RlWFtcqvzPaigNVxYd0ifSIGRE6M/pBMsqKF3SGM
RvSLnjbUn+gSQ7Cw8DDuyUOISNoQU3NjNUr7UtkuqtFGT3sK4InbIPLR9aSm4ZNtYln9VvNi+Yl0
huGbzOPhZbJK/dqkgis27dB4EzzCSYWBH5qSA7UfZmviNIu1jsjz2LmtLwJd1PdR1tTwRv0BxaBK
ABhlcu2U7tGqp5YMkZKWc9zknI2T8JBmLJuVbsndKIoHqvVu1yiO/gkHGwQwClwJSJypRP0KTBEO
wfx1BldTbHrdkevK7Oj1VnEPjErAPx0FiSrdlZVLp2xR/A518jRrEUPyiaogE8/elFGqo/ZhNNGS
4T416U040qM0/NS50VNwQbOeq4tT5OLi6G50y7I4Ug9k84Gz/CPDzvIisa5eOr0JDcCyafg4AGZ4
NrFdoTaiKXuMsbM9eoS+sEgNPFbATstbQS7PLUA2ujNRQYZoklk4BVHlItRAS4dQm2WbLS8Yiyk5
d4bfoWpzJcVwUxTn1Bd8XCfTtnqTM8lvMAHyqDNFWumqcU7QqJwbdN7GtW3Dc12puQ3vLU85hzTJ
hgcGgh6GsZ4Rqzlr0w3ZPl2xazVZ4fObwrNf1fU90mX3EPHFv6DwnA/DpOwdgDvCjkM5f6I6H0nu
kNq8j/R8YuY4ocvBALCRbdgB/LFZj7pEn69gaLqHOKEhUwzprcw7CELSMG/CCgcAi2xG3uYcLvJX
41qNVVSR0GstqR9ddRsBidot1/NBVaN+Ij2W1rilubuU4NubLOt7VBHGgEfDn+OvYQtLKxkZ8a+U
HOHq2aKdjhNN1TsjU8POn3z/0Otd86jCiixo3e73PE/OhLugUqicXASpzUB6Kna0SaxxgUCR7Exf
3g2mKJiypKYfgK/SN7GdEHErc+sGuUJ4Pbv+eGjYGHGFGcOZcNQvokr8L3pjGtXKbmz5nKAL+ySG
MDs0lVbvMC9rJKj2LDXcfjGbtJWbdmAK4W6TPs1ukdQOn2rXHdZZqzsvRpV4N8ZU8uTFy6IJ1cRI
dvMwEK2klGFU9+XkP4MQA+PUx15cg+uRnR6I0jNi+r+D/5KAjb7HydvIW0cx1dybLgC01ew4mQ2r
TJfiZABZZh/z9VJIOG9xQqoryUT6qTLm6V7JaD36JinRZuy429p33CCGORUGaTTczbqBmL5VeVOQ
mKvFz3Zt2smr4fCIB9DChL1RAxYJ9J3OMsu+1vWR+n1XRURpdUduWUMhL+5LGhSvMD1fOPuOT+j/
yy9pPxqPPuaSB11G9REe24Ms3WlTmLI4uBKMttsRfeJW48XJ5xcWwO9WAru4dV7cbug+w+3hBGEp
DD+N3b24vpbuHdfLb6Webwar0E78OPgaiaxkKNDK7+ZsA7Bta5nRZUfWCWapS8jfoCFwZ9pDNgVo
QmO5qhXq1gfP6dSmmI35LqaLBowKPn+hrd7Kt79LqD8zxGHJ/0Oq/vnbZ/XaZL/64X686LcSyrc/
kOLCmH0p/4X9Rgf9bf7OXP6DsKETOR72tsXY9s9SyqReAjbgOZRZwDd+zw0Vf6V0wmrxrnSiCS5s
3TJZ3mEZ8MF+7Q3kZqexysb9ySxmv48pG3iAkd2Ylkyn8gTDz5qYTIFwiWnoLkt1tqza9rJ+N8tK
nhcei3rJx79Wy0pPK9Y5jW/Lf7vsBMbbpmCYCr39nHTP1rJnqLfto192Er/1krOx7C7Z20aDgdzY
1DBCAswG5rlddiR8uXIreq9gyxPlbbvsXP7bJga1MnvEXDUcFxZWtxqX/Y6BFxxHEWvYr73Kv+Sx
V1yU0TIEZa9sgEiihWT/dKQ9L1np6rKA2ba0mdmownbcaIPZHrManDywvCwgGHHcWLFFpythMPvQ
4VV4dd1CkvpVhcxmZoy6UtbNLYSY+EkWWTcFkIjrtRn1xtaPXf3etWV8sUcn3fTC6oH8inI8qWgA
Dy6bj/TjML/qcLhQy/c490mwmh/KtssCoY+fs3FE5Wr2GcYLrU9OMimpT8vabj7BD4UdLvkNP+ZZ
Wpy9oY+3WhvPR1XQD1rFhAWs895zF18wguiUUNpbw2/SvZZHN2jt0i3mwgwPnY1yCYLPXgwVHPK4
7E7k2BMpoheOt2pBFN5Py46bcQ4OWk4qNx4i4f1E6+ralWI4QVKe9rSfzFf0EtURyXt7T3JKPiL3
07JNadT4KlSM866AZXyNp1hspe5qa3hm5R1RdeZ9O1ntC37Q/PtEm/LB6Ltk7ZCccFM0tnY2ExfE
G4cNrhWnUVpH/q1svOLZVEm/pcNcrksa2ygNMmAWwtaw8amRIqJpbhhz4Osf2zHwzT6Rq5Qbh5kX
Q/ovWMAonWg/syxrswmackQ1vbHAkt+VTS9oBPiyhY5UzKtCVAgNYakgjrZee6P3rt7AXlhZ67Ol
9CjoSoHSjKDuIG6icTvqJKNueqj5p3rGbZ5HtbcXRPJ8S8sovRU1Leski+abjOlLTW5YqH1BKesV
qzBqdH8lBwdbDs3D7qpMHJf1K46PCYEUKwiT6XqxRj8jUhVPakzHk+NnYhNbTXeduDWlX1XL/k5p
0fwi89qwaVrX4xVZ5dEDOer2jYcihLyFaNf3LsUi7EAKAUIlMttsGbj0M2oyXS9d6kKJgzwG37l2
mtbNOJiUGk0Hz4HunabhwcDfcLAnqN4r/GB010O43GQrqrB4ZBmpAaIz5C8jKTZUNvYm0Wpx7cY6
PXfm/WyZ1DUb2vPypoiK6EbFlrF2pGN+yikhgT+g935qwpissdHrpntOCWYUkNqlEeWox3vA9MWx
m9ncV4VGDFrQa9LutyWCCYiWAKIwSZBaedaY8Dy6esk40XWqsA4sKUNWkoQZ2FxUX3NdiAVuX4zX
5uwW4MEzO8mAk/baY9Q3BCKlQMJCtHzRCLxHTzl1puQpbkcOERiXvHq8M3KhP6kmLLsAxaKq5TZ3
KtpS1zrdqxHljBkVNF+3IM2jwg+iYXLoxoyCkK/7ECnl5HyM3KJuL+3S6MHjB6+rPM61gTE0aD1s
dfXa6o1suFfpGHlfrIigiRILby4G+2OB+126G69G877Vuq5Nv05uXesZ2hldKTYuqNh/nwP+7Bxg
Io36Xcf734zx52/969dfTwE/XvLbKUDX2epNi21XcKKgdcmY4ecpYEEl/bTBG+z7gB9dAh5scDY6
h4+fLVSbP7IdjxvSInVqORL8lB7+NmJBtfhDivgfRi6o/96dAygYl7ehKw+3iZnQu7lH3FpjX6ra
vHbDxn2cBssmZkHXqFvmXKynmLRelLLVkZGJ1FeVLnEtzZipILbku85o5MkORWc8g3nOzhXdItoq
GMOwHdeSZaNT1kSzxeqf24z0wzaaWE9qaGGB33tsh3WbosR14pJc12HSL53ZVC9lH/Y3s/LDke5B
ORAcMisXWzpT522CYWjvqhQ9q8pIhnUp4HeOz0dc1TEbWhBFwC/WRAnC7Z0m19nGI8q4PUOSuVtD
7CXUuGMWvUJPn32VDIVvksjuC8RBxXgThgQ0rMDQ8t2LukA/BoI5cw/VpCwyWfSOpBqeVf7UbDCN
HUHaTcjQbDkdgBtjtCuKaUTWxwcEOhTORDHzIBfmnYG34c630ugyp1l/I3OGbCm69DX4JlIBwqai
tzsod1/4eSmD1KrmiDKyRdLodRlRBZbCG3xtZsZHcrRad67RyomqlftQt5NuV4QGLoodw7Is2roK
/p1YgyRWpQiy0hvPJhTZUg/IjtAOVqNXxBbXkcQnmMIOK8tsk3i5lrPY1rkFg7bPQO8o5mQMMO0k
7MdzJnvLh86bJ8pnPoijaMuy50WrzqSPHQWkNqYhASuTtiXOQydY1G4AG3Ixu95tTw3nl3jNPkBc
7140gx6SGo6VYC2tpl9uHHfez4y6EW2NKXG4WeEMeX9s266rxVmfirQ1IQM0TT+w4BKQPTT6c8Sc
yphfWFynUn1tB9kWCJVhLufh3d8L3puC+U8XPFafP17whn8cv6nm2/TL9IitlZf9tui55gdfIBym
W0dm148C57dFz7U/0MyEm8dMaJkU/a700UkNY20iDIAgMpc1819LoPdh0SGzDPoGkmbx15ZAmCS/
LoEEmiG9sElu8Dx4twwmfy2FDAkP3kRGv/d7DfFOqUxOfQCzsitY+/YVyUayv4/sBrWvSOLu0Cdl
exfXWl/sMuTzGYaQHhcoKg6kJmFHDmKHateox4jFiLjTO5RIAj9HCfPYJ25lpjtEBrSORIEJTPgw
GqX97JT9a05bPuKfeuhlaN+3WTXfNcp/oDmP1aVEALiqnDxsFvg1zW14I9cd63WJAcvTLw1GMLoF
rXj2AW7DQ9cS41KWQ3ZsFL6JiuDyH0P7wSGsBfPxeCYOEteEpuuXcDY0YBGa/70xFP67ujJRG/QF
eqyoZxlZIWxD1tzjwp2HxiduvEnR9nOh3hiXyo0/8/snsJ0aXj3oPadCZCjeDjeGXwVp0R1mzDUB
vBFe2NgDMxaDY1q6cgq/8J/6dJZRUOaeeHYLBNpO3fuBbfgIRGmv7mn0EmymEfI666iwV3iQp22T
tD6AefqtnFB9hT8xSQgPGhpzxn/kdQtIK9Jeus5EbtWCZ185namflNf4YjfYev44ZTkOqD7q9GdV
LOEK2Yg2DN1GPN54da59n+PBD0ZThscsHuOvWt6M55rj3O7t8zXLp+LOVnjc+f/BwJtTrkpSqALX
oem6FaordzR0e2ys9QzthYtMx7rdkP2wSLbbxDhFHrOCeNW1WTacIEnFMVx3PZv3HLiVuY1tMPo7
czaxjKTsJ7A3quw4W9WhV1YL2j3tu22bRMZzjYjc2er15OFAzayZ/lfBvYAN+ph2TbPm3TEAN42d
0OSH7EI4Qf6oyFe4j5lTPMs6bk4e/t+HFGDkFl+cctacQc0j/e/oKpRMsdKpBtFEusOVVvNje4j7
aKS1hL33GL2DdKb0smejKXcoYJEO2xKbNSwRZ0Ea0BIrh2nnWY2/y3PD/D44sBVQ8xZFBSEcePE6
MugMb/1UtPE5yyv+Lb/L661T4b01AotjBL3NXlUuccM09C9h4U/XyTxkgUmWxXpuRXhdOASeEHsy
eDu99fWtymPzkQDKbFd4MMDo+y3m37FNCm+X6aK5byvr2W5zHJK2eGKrnAg67uWSy4V9GIo6nPUi
Cuc2aFBYbBNvBtvhkh+IBAVNT8gpjb6cp7De5dVt48xEZmsmOv5pQgicWPqxi0piA3Fobwq8NYs5
u90YRKceEUxm+SpDQhkMuW1+HJmpr+xiQhtGLEizGhhnrizY2EFpwNIF6RZm2xLK4caoWsy0gvjs
oBsabSdrs7mmR8y0wTOzK2o0+5aULmz3cY/OU7iNQKJEakO68jTfOuUQybr1MAr3uWe2eB3qevRl
UmmKYYVUjYmffq4X9wIMwgFHbYWpfUrBywWC17zOhKGQOZaSmLuPqkLeS7xHKZNmPd50cQ8wRsvK
+SMSVEGdJuNzb9YK9G9dERRhTztDuoSjI+etwMxEtcApQFpIverzFv8ddHV84iVir4GFQl91+SDW
veNMV0PIISoG9//k8/1N4GUcGQ51UbnN2pkjdezQLuICcBbs2eBlIGYWFttKyA53SexWsALLWgUq
N+IHBw8IfZ4co4OhivSqZ/Q/kSWypNinBgQB06mbQPn9uItFVAbDVJDtK+RGJZPBhFy652rqtAeE
Xyz+nRHPW38YU8y4Zd7SsvZmxdmNXECX4LR1RVbwHW1oVqXG6cKXt5VFZm343R+L7JhXPKFkvejM
0ZenqHZYtEbGPo9qKLy1ozFhZxiHn5VsLXYYVTnlboxYnimGDYvHYTAujBJ4I+Sd4xrZI58k77P5
ehAEfRCVpfnlmW17OuMhrqZ1Vc3EiXSocJSn21d/H5f+j8elBcb8vwdMnb8N/7j+NiZfqnfHpeVl
P2tEsXR9wWaZ/gK2/aVGFAhxkKdx6vktfuqfJaPp8iLONr4HCf7deYmjFI0YussECQA6g8P9rkT8
o5LRfidfE2RxW/QsbGKTdKKrrHfHJUk6J9jLMj0pfH7Tq1VZNhxcy22tjUDSz2JnDmpIp33CyKPQ
DpURY91fstPLPQhRsWO2Mn1VqGhpmInaDkb6LPPVSKT8N6lyd02/y1Gz3JdtBDmKHSYfJuseseLs
dTDLO+Alzdcctw1P9gQay+YQMqexfyMSrXXv+qrrYbXVTgvI6d4s4X0FzoDz6QWGYJ5MK4BhuM1U
XImyOCbMpwMC7xm39uQvEioSzXY2xidGRrL27mPDnRc6FnIm1iwd8yrpI2isC0wtSBj1jUfXMxdP
iXTbuduVde8ZBcizArAc8dAZI3khv8Rao7aurKdb28hL5vLTkPJSZ9LmT3WJMPj67wfw//gAOvqf
PYAvHN3fPX7Li35WK/oHuiqGhxMV2+MPZdvPasX/4CJrs+iTOG8px7RlfnZsaMssDwVDHFdf5jU8
z791bNDD/T+AC6mIfi95s4B5o+lEJsv4Bt6x8+7p03tH9kJEnP9gbiYU95F9YyIqOM/58BcjA97e
i/YgQk262jg23+lHqVrQa3l6eXCBb57nfoIgzinjceIKnDCd/RnD+Z2cb3k/MMoGQQuIt6kK3303
DqOGW3uC9yuWgKtB1BCDISCSTjDCuC/bEF+DOXr6A3AR4+F398F/aIW9rwJ5c8pAx6IKZOy6LJK/
iGWlJhrKIVx/swKQU+QFK0+u995p0mcIVeHsP4aG+LOvvLTXfqdgXL6yzdUysdwv99p7QWzbEMA7
eC52vEIfb7M8br8SWgaD2V+otZH4q5xsCBc6NylvxwSSZub7fl8qNJgCVJX7WAurK3dxB06UT5vC
M0lYC3vn5Y8v61L3//oNXZsJ41LG+1xcUl9+va5To9MvDMd+31WjzGiyhxCC51kK3ASDBRJ+QqFx
9nKSCF1UXhd8cuVjWdfuAIcwm8tV5DbuBXKj0a1Ub3cQ1pZSRR/98Rns2p/cBbb7Hz4v8zaefXSq
tC3eD0ZLNPVRWrTd3nZJXnvQCkB9V02UM4mMqsVqKCN9OHIknnIm+a2tP/AMTpclbmtvCKyZx4SN
4YD2336NzEY5q9jJuZeQ5kA/Xyj8I/Ce+NgLgwwxLKP6uYCrVMDBWqIBaKlietZUgsl/MkgmYp6j
nzXlki7Q4QO5qrVpvMDfGG/DxAc8PKu+sj97HLEntHfz2MMDk0Z6pUx7vCX1An9U4gG+2Kei157A
9/nhRSqOvIAwU2ninGgmLQK3AmpM/8ZdOuKg0UnxHfH1+L11N5bTcCpFDFAf0SJdAfo8hCksC4Ei
GpXRTA/qW8NZd+tnUnkkgcn6pUsNTNhKmIcfrOyx7+sXj1ivW4EauQh8CYsqwDS3zFaU/eopUh9/
oJ2LPiQAjqnTRcMa+2C3nbdO5gSEtW8b5QGNyfjiVC17uGPpQMvfAt06S/FNKXxJ+s0b4NxMd8JH
gDcgxjtScF/zjuv4xnUOlaU/dIRpXWZP+o+DJGLR0WBrJxGTHolN1dzitYax7I8acQ5NHxIY93av
xmmERTw2k4FRWzZyDEmrRb1u82WNqa+bXTMQuRVoasrio++GSXFYUiSLduUYsF02LZabp7gf/Eev
Zj1dk+hMAkuBTt9ZoTqxXqvGgxse1Tz8svBP/qT8xzovCESyyoQ7gz4MJEvcwoAdlkxMs67GW3oM
ELR7x+CS8nTXL6BScDtGFd2Zbf8j0xBA36GLU+LcBrBel2SwfIZ2Cxf+7fpbY4vyp/OsTZy57tr3
gHcHsvTF+e3vtCHSywIAO+vGHO81vutd7Lb9eoh8f9vJhhs4Xh4Ph7yset80aRheYUwVNTiaoQN0
Mno+1DpcTnSpOEt1wJtAu55b6TSQR7wiM8Z7HCxCwaMhBrjf5imO5BANG9RLMGLiMOitSyopMmrA
3U0DS3M3iS4d1jICKH2p69LOV3Fl2xBK464NT8bsT5geAXf1kyZ7xGnNnNwO+GcGGt39FO8aUOO7
hpITaw2OKOB38MgrspMI4+1trnPzUJthvBkXOXBY+tPWx+8oYzkeBlNC8fFS82x76LTh5+1Dfxqv
2qgaHxxcsm/ZH/zs2nS27MyBWx/rz40w5LqOJ2eFDVQHeBW3lyGWDB1aeo2fWivzLe6vhp4AyMbx
qne1fm95OCZXncBLthLVfPZUF32VDcsmzQ73WCaxc65F6RM9OFvTielqwYx7pBcHUSQi8rue269+
Ei9hUFoXJWtubh9jezuWwLj7hvaE64aPZtm0Jf1A6yMMF43IY/la6i4wyxw9y14iPyOx1F1CBJVY
gmamDPJvTD5qv2JdHi9sc9zLBnGEyd7RQnbpmaQhrEVEetGLeVwgf+kCKgDXbff9eHkLrFoICOfa
0uuXCTBIDldyeB0r5rWp7bBgVkaGr12kTyna3Dl4ixYNRUOCkUtKolf7IsbCGpZrttHqwbEJf0xw
9jZ8jWhL8Jxn4zibhf80N7X+qVCaNh/m2Oq8g1koLHSBXjfknCsd3ZdjmOZnKDO2s1ElRblfh6dB
q6NbXIbxIfL8BzeO5WPeqtepGJfVP9Efob506xQH+BkFOOu8XevJEfGi8anTwm4I0KziJ/cH995A
hkJ10w8HG/VNvzYHCUE11l0mRZXytj5tnpuxM8ZuO2MMK2KvXldjw1S9L0j7RtwoEZ7mlt2vCjMs
z6WrWZ9z3eTv1+xY6qMd+0b42feGhCwQWYfVdoaMm0PSyjr8bU2mnZjfdFy6AiTLTIfoeXI9JNJW
iUcxNgVU5JaIKx1SIWq5sHmpRo+zSN3a3skcsGhmes/PKn2yMxOUkywWVh4pZD3NxNgw9c7aOLEt
FFC01lruNF8h+vpMCJfAlMyZuWloxYyXJhLewppabiXaY3T+4ko/U8SylkrHYE1P0Uk+9gafxmlj
/9QM/DTgnnzWwYI0HdA5Sw5XgiU9ovG+ZJCNZuQDpKsTQgWNjPVe9Wo/xT3rYE+YIKhGpqonn7Zu
kHoV75yymeBfwFd3Sw4rz5I9kMfjTuzjleKNzXC2XmfaXh25mCyTbtzBuAf9sNz6gyDEqB1Kj2yJ
erBOQ9fR4s9tMjtVqzVfSzNj59BNxR1hzJJk25z9sUls1uniLR9gkqTILzgnlxMDI1dSh98+lv4W
YCDjlJNEqC0JGS6K1CuZE+DSTwQKtz1n38Ijxk6fc5yE9EaJO8dMDhD5WgfuagZC+dXLAPg5vjHs
JSomKWq+69AvUQ0lDSz3Ysk6xxpLlQyEepXH0dKLHDzRu24QjRbBalmTgmOV9nRP6Iz94sQ6C+uk
MBBgrR1pluddumRp6tHDQI0Mq1EQbmkBC2lYF5E+5ZUmjnUXa99bJf1d3A3+uOIzc8pJNEJjjRFV
LRGj9BEC6bf6g6mIKFtFtBWzrXItMg2iMVmuqARTAKsKHVLQ1R6Q70KxVN2Hyy+apiY/U7ckmeQN
P6OmS6qG1piFEmsbS32yyT1m1I+6NqHO4zpxtLx3zETr7rHG5A6YwyGOYu+SZ57vsFWh/8Kz6UVy
SrZTBuBN/5h6nJaj3Ti0mHF1m3BmUaFmERYcTgjpybolvHo1OJOxK2iwDisXFsMxs1R8Nou2D4jC
mDb8xyzdIlkxT+f6mp9fXiqPlSXrY+151PzkqLVo4/smZuuZvGIfGQ50mBE0YN4NNt9DOutS4MkW
rn9lTU0YSGbLkceSbkJYIiEkIixk1gv8P6M8VD3isqjN9UtJSiyIehaJVUqLk/wWTiStU2TfCeOw
t15fhfhaKuTFreyrNU/gAPyx/F5iCwKsfeOP1nDgvuZg0Elx47e1uKFT3a97VE9OMxX7sbPlhrNx
eD86HVJsNtE1rV+g45Z1Y4nWuoYQUt7xa7Mvl2N+ZOcrdhYSMYzZZht4hbOJ/Py6y4grNrlUNwJQ
zkeiJLoXVRnmuerhBQWEg3OAHOUuZ06+dvpbs9AvnPzKjaEN4juCIPto/hgUFOjnESmXLtR8b6+l
8zdbOvwgVscjvLVtc4jXRSfyioO21pNLwg7crCa4DawgsWCFYL9iNWwZ5XfSwExuwre5brKcm7SI
WW0SR3FHzv0CSwsRjzW3UzakTEOWsLk/LqOWKumXOtGjj4XFjcYCUwCcqr9WURibU58dr97X6JA4
9PcjGTMq5E784/f5t+qHhKslNw+uDAITCrdf34dsm7ZLqxZMERJovDKuqz9IbBo5E0B9IXwtpcvb
cvjH7/tvpT/vu0x0HTKNLItK8df3pSTPzbQa6/2Y5s5rqwHQL5qReOPBjVm/iBWeLo4TL3wmNFB/
Fu1F3+b91YUSSFXMA86HYKD8S+2P44Luie5Ue0jCaCcxRxsPqBwhrL6FnyM7ZM0XtaIsWU7ehoW2
ffV2Af6WVP2ZwsAyTG7m/71lfgNU4pdu3Y8X/Nat88QHVMwwIxEQ2LpvmzTyfuvWedYHD+mUbmND
/am1+tmt0z/4rm04PoEDeAF52T+7dab3YdFEE6xjsrhiU/5LzXL9fbvOBXVG78NemoJ0Fd53P8JB
i2CL2faBB7YO10Y6Z4CkiPRFkt0H5mQzyzJTiGLkbm0BZIUE1HJe9kERfbRLSkHLSZsnwdH8KeKR
3/zuSt7+WD/+QSrFbYUkofnv/3r/1PHpDMHX5wMaJhmnNC1/bxD3mVuSruRbh7S3qlcbFNotnrhy
CS1YTmLoanZYxSAR1hXigz9+b2Ts7586mpg02rAUC9dzrDd37+/s6Yh3QBl3icQoFj4XMoRXOnSJ
f535jLfw0dnuCV97SfzI5LhXo+WTPpKq5NM4l/NXt4NEvK7nyTxGOXq0zOlyMO+qyzYcF5w7l9Pz
FEBmsg/hULQnvTbrrSVqKNoQoOkqFv4SEtYUN7ExUaXCKMKo4kksbAPV0LrrZnSgHqcXuTLptpAh
6RgvkYcuqqIaWM2NR/uMw/lGVXl3YWhZbiu8aTBoWtPLthGH5BhXWpwGJgnvT5pSGp0Z96EDcpMH
1ixZUlynLoEMjxFnA23goFOZ/X7SijDIUCSvUvAvjCvcoSdyJSS4oY6BmRXGOD2XwHDQ9Ta+frKH
NKTzM7VPHjhTpOqCgelK6PECs4Khv2ckPG0hbjsYmtEAaJYxNCvhGPLid1p6RzGV6OsUbRb0W+GQ
oeYKRfbE6G+GDon1tqfliiSWR4k2qBcxnZbSYQ+y4vZB76oYHKL7P+yd13bcVpqFX2VeAF4IB+kW
BVRkKpKiKN1gUZSEnMM5wNPPB7a9xqHH3X3fV/ayRbECcPCHvb8tp9PGbANmadbjo2Ijnu4MSw64
5hxD3zPPjb2gjseCysp2WgMFSrJulOFeB96bZKYEc+dPAV0ezOkWbOvRJjAGJpBw4C3Z9qubLx6W
J6d+KOpe4Vjr8OZOyA7x1GCSAlOijL2eE/TQj6y/sVBrh9X0aJRTc96TgoXjYJ5D7lT/xIC/elwZ
2DCLaKb8vOZeHnr26L4x02iPhICskV+2I5G/+Gf3ozkmdBw5Gl0eP0xKdjOZbgdEJcYl1jzYN55B
+5ybRFnIdGOxuHb6Q0h9vjfgodsBcK7qB9qjjWq8EgLX2RmZLT6oPKD682pbgeOSZBBy7z3RejNT
AO46UW6TjOPIJwICMtUGnVs38y62YqQyuYprI/CQ1n+v8zTOUOr3+cHUG/kdR1q1xTNgyE0DotVm
/Xbo/D57m7OyBPtfz8K8Hwb4Cuu0bsmxVj6/blM//2axzeZtpRybQI5Nqueu6LTxvY6nvAx7f+zI
LkAvkUUjjF4tamJvuWWKVS8svNzRiKZZW7OnxQI8cUREQV2vxTXVeFP3VUKKHXOtr8RAsLjDUbXR
lxa77pFCF/oR/U/Ko2Csb/pUZm3Y6VbzNjTuFo+wlFzqSm9OCz3so+FyaCYYFQx0oVl9n68TVK2J
rEf09z6/rd/e25IiocLbbcioQ7o14DQUw+cxc3K079nMq1cJmsOuQV5E6lr7hSkiPdOMRYI4lJm8
lVRyI0coJ5TG7EVN33RQvjo8/N4GxxdLapHWbJu3fih9O2y1EgHAdpT7vHNCfvLJjEb6BholbZwZ
+prrSzlYGgilQlpkMB1UDIwXd7YQxvJmT1Ovt2cP2Db/KJiq4cAGLpWIHNXtKufXOlFlNqDrsus3
UAHU6lCjh0vTr85dNxi84pmkY20vp5G4JaTzRM5gw7hf6pSpGbhhEObYbNV1Qi50L5qGGyuLvfK+
t0tCf+oEuXpIQNFMhKg74iOdx7S6qRg9Q87jFXDtYuA41SyKZlJ+MB4Eq2XHU1gPvfsV8hY4bT4c
LPtlAkwek7iz6MGUYlgO0s6VXxpDa+5SZ/Ehyzl5E8SeDpDQBEhSyKH5NhjjJ1Rnzmn2/dze1Dvy
OjmlVYYaBsn54KWbb8HwMgiGZoMaX9h5vDfQ4dym1hyDHdAwLqWA4Z/NYlJOQMNuv+Ohg/w3A6jd
N7KIcrNBTl/Swt0IZrcXHFApVFqyjel8vPKkOq+1I0/1xsXSSjiGCEzxQQwxQg+eM2RjWv4SQv+n
baDRdE1m4gM5SVNjYq1dRrdeDrW0MMWzqcv7kHMcbWxiCxyrHPhDZQ2f/1s4/jurXsvh4f+7kuMv
WvzPP4bxf14yMk3r7O33FeSvP/nbvtf9xTVpO6gFyXhHrMxf+lsFaf7iIDL0BOL2Tatv/k6eCuSE
LonChR3xH/e9KDGQktJHEBDLNtPHOfgfyC1YLP+lTGKl7CHIpJb9yNL7Y5GWLIIozzxJT0PlThfQ
CzwuaiQQF2LDBJkDI+MyTMnVo0VE2lIlzIgzRRiBbshjkTKviWLy4Xgq+v0TDyotYITtv8ATKA/I
NZLAysgQuTTK7vY4YMYCyFlqn4Z4dUliyad4RdstJGQIz+Ycxj/khLO/FKHdVurYxeJcewVbuX5J
embzXvLJqAdG0bO9ufKd/NWX8gWHeOwEAp/Lp3Wc1x1vacFirOFv5qC8JrIxzmPDIDtQ9SCjMdbg
caxa3D3aS5fd8CNGG/a6Ox/aRrtmcZsPYYpQ/NhbXXO7yqUO1GDpn1ekuJfc0pfnuF3Y4vRDupne
wFb66/bOyUgaIrNyshATT7l33M1imyLtekpS296blmp3DHGzEOOhcfGN7FNTNHaQeON864mFQUkJ
ELHTmzDhsOV+zsT4VKDkf0DzDlNTWDruK4cFE8XgxDsuPW1lZhL7eLlmEZntDAh46cqQ11xgIhjF
TjQ4vk2NzLlYWZ+nomiPRpbeuMx7D8aU3icsrcaQIlWUoYtNi3MPLmvNYSRuRqJ34mConTHwHMIV
4graiazHT2JY8jxos9WItNnseRwtgFv7AaWxL+3pZvXM45jrX+CHYNLgvURFPL7E9aKfeT5/WooF
6BmI2a+bkudspCRSIUxMQ7sgR8wY7RA+WvI4iNoiGNhtylsvr7o7WLvQ9XwEtG6ALM8hk3VwHgoL
7o2WuvOXuI/NK4PPPLIB/N/A2/oxmlaC931ZHbiZWfKwsqQ5K1ZT4NitHU2VuimdImYV78ThVGvx
1bDGV9gb9Y56rTileM0IUhj1cr4q8li7tx60Iib3bgKOMhtXp2rtC9Wt9VQ4mzHExuDIkd0RkYS+
eWQbVvW3k6l/lYS03EHQ1SJT6j/YTH91pWyGXWXX3WnOBcLgjCgE8jlgzVf94n3xknR6XjVWPeRx
l5ED7mWjWE9TddTFZOd7chexFZbgO7+mydroocGyuyW+rhtUUOS9QRG9mJHtjlWUbZ5DxEsreXx6
qt+0nU+Cg0Ihfp1b8wHB8pd18L/oENPZqvpR7+oV1ZyTtf5OkLjTH+ADmgedmeFnO/aek7j9oZsT
MRj4TNqoFx7I63Kevfu0pLQAD0DCauqYx4ST8ZG/gXbEGtI7qHgXvEuSSGPS37iYRap2U8IE/nbw
hzU5eLHq8TsyDKmw802P/biQK6cDdNGm+GGe6oaBbdHeUl3P4bDRhybdPyzCYtBZrHN3NSnLsefH
BjY4XH35pbBgp0bZgJYxoMyzYetZceRaTXpKieaJunbTEbuaFhpk33wWfbXYwbheEE5px2Qc0gMc
TtaG7Nr2drzMoPAXua+JZAmomYpXZVtLWOWdvHhYSUVNEjRANGMKyJfCatLn9jVtKgIunQI4Mo6c
HQtzscuRP8M6soiVxoVyoH5ktGdUyS3pHpJPIF/X547d2Mkevf5W6aP2QoZWOpUXapIkZA0NgTZL
Gi8iPbTa5+0FNPWrCYopbPrBPKk1XiObP3UhhqG5NUqLdsCGWMr2pulMptcb+/JUME3kpOq7q+X3
1rNn01o5DrqN1IbQvFvogQ8x42l355dF8YVIAVTDypUXW5BMyAHxlcF2Tv07pSqwXb/fmzZjZbXO
d+WaLD+nlBF7ytwfsXmCrNjNgD2peHiHSgEkxU0xYqbOVtCZOlCXail3TRP3N1k5feXBgtR5LMk/
WzFfB2VMeYULQUpnV1XZ+G4S2VlGLhbqG1HF/n5OjKcEddXR0ioEcrrb7vrayw+li1UqhawxIADC
fOp7Ue2yUzBq9p8mNqaTvhD1HftFenKkUBEaHv3ijHS6zHy8/dDqJnWc4aMjdMnzMUvC+tZl5w4J
3NLWp0SL++wngsWJSFe0XwFWS+KgDEg+vmV2p8438PnmALhDqKwPvQFOvFEmgYDcordpm2RgX5W3
K0r278gE/dA2M+PMSiKm4u4uqqo6nHFIAuymV7C+Whnl9Fs3YLMS0olFeupX/5vnj9UpsfvvnZ9M
0VTIb1Ulpkg3FrqniceN0acnrx+S4yRLK6xi724GJT4OYGetysTrMc32VYqsInlhuEuW/HHSB+0q
0/xB8bmeY2UzGNbLO8yk6145BUZjejubAJN5cPb2OvQhS+YEqOI8jRtfdPkkCDMN5MTn+tjRHDj0
w+NCoMmAzgyp+mqQ/ZgpOne82ksCxEI2KLud2ltxHcd+uz5Vme5rr7g61AI63fXWMLMH3Oz4yDDu
ARgvSxHRIRrLkTzOJwJHQaquH50v83RxNxcGQxFShSxCX3J6A52e98fy0Tzr09rdm3gnUuYC/frZ
aif1mZAodWY0bzCapxUHHCTpyitXOTscOfNZdwrJ0V/C4VdzSiO/tfRGxYlJWp7ztmwNP/o94gHJ
YLMCexsIeOuUnSudZA0GVxFEBrlHYMQAwZy0w7ANFYbF6+DBdgYL423mUAG0DYrO4gMqFgLUEYon
L4IYr9BlIRuA8hgoOipLHLOPuYa+2lMgm8lAVE/ApgS/1Vrkp0xVGo14hg3CS5fJh8mSz/reHjZs
rbekgGcHdwIIgz7sjKCqTsLVG+bppKfLdMG0rp20j5GMjhWzCDCg+veGrTkjdNO1y/YYMfyIUJmV
ZBBrckIY0vqXwc5TA4+gnl+9tAfG5ueMhXwHXHjDoJVgxphMUE93jrBSGSV1hZoZKy29OwTuNm0q
fd8P420CVX0Mo0jUXF5Xhl17Z7APFgQe0LAfEyyPjoifhwc9bAOuJNtmXVo2JIj5tOpOLA5bXCqg
rtxVDpwAsQ3M4m10lrRsu3bJtE3U2o/p2lCMOtKEcXzl8F4jiw/pAoX+m3DBpCxo0aqAb5RusCx0
QNt+X6SRZKexsGmG5D2ODtxU4aTVPchjz9g5RYoqx05vW1u2KPgZFcptaOh8zA9ry7Ovw8dUcbDr
LbPO6SM6c+sMNZ75I6q15TtDsfQrYo3sEwMi9xKLlJlltswurkdKs5Awy8S/rRB278zFfR23HpAA
9ASOPn0hvDtw/crWT725rAS65LnzxWrFLHdIgXpU1EQlVaXp35b5svwwNVCAY0fWL+dpds6kZkRL
J5zXGUoEVDeim+O91mWpF446ARjJWPX7pR4t6FCNFdmOrINmcQvSrTP/gPlgimy0WZfVnSVJSIl8
HNxiUzhLBdIPLlVTtOnb0knV0XU3JAlmDYaeFo1A1JnzSDAZu2AL0HOEmIUA0ll3v5u1qW7aIUOq
0q3tE4g2195xnuc/m9EYnv1aL18TIpuTEHaAf26WJD5nbkmMWBt3e5fr9aJ3iXO11lECnAYnzjqX
X4A1AgWKaKMFShy1v+5ENhOIHfMK8HpFWdV7ydz4kJcakQw6tXjrl/IZWZm11/Q+AqaTY/eFnpzn
1XyXo8e8cEgAiapSbhZ3hhrIjh2bLYwwJr9kgFe5Ey2CCKtdMUNza0DTUjGI/NJm1ChlpXcUUGP5
nhaOvZKJxcYz6ybn5wyA5ztAgdTbtaWvbhlmKmsve9Hs/9v//zv9v7lJhP+u/78vyjfKtj+0/r/+
0K+tvy9+EZtTlbbfwP9u+2wdf239jQ8ThkMD6Joflgn+16/Low+nxSbC/pWF+psx3wJ7aoMixbNv
bj/3Hy2O8FL8se03dIyyvsn6iFdgwAvedje/2470c+HVyjG6sxg1oBNkdY6YufbICbyrzR6gOdk+
nvOA8nfFAdE7E0muo03wOisvRgKKAeCKZq/ys/igEUPTP080nhcPXVn+MIKa/ooSwP1ir059To2E
jHOZm6G/KU46Pcuqs8nIak8BMYfjnNc3edtpePPTtmHmO7XroVoMMslwOyZrahIkPMve/zKjZfGO
nk47wXJ84VySavIeFtN2Q7ehr2UCh1PEwl4BQC8hduJt3kBd0wezq+kb/OvtBkm9GUFojsle4x4T
m9suo3wlf92z5B1ZA4ip915Xru0d1inebqqYQuK9WnIRH6FeQ4CJyEzUtQoDo7C9MujM2KfZRXBZ
xXeeCaBLBnHJ58ljaqkmSYKw7euwxueZStNIY0N/l7IcAJIXaWZTaRb1YOP+qPMG2Uc1kUMJmXSi
BQ4AnGnVToHyZzmfeivRESFgF7HuqN4TkjSxuZkpABXyzpo1/77GyzLY8HQA/9s4UJtMIBmBD3Qw
CxX3d5hgtZNOWOmDnntxADWetJ9ZcC4PaX1KNW0+JPAHnqhlqAsIMUMjhuzvapSkTTt+u7y5LS2V
LKdyRy+f4v4cUIKisrzp8TgfmkFUZHCO06GoZ6IvurpB7T6X08mbFSAz0kOrqm5Cy0mTe0Zk5Aun
pQodoCOhGBlA5U7SHAmTjq99JavPca2NAENjIvVWtBT3Ze58Is0uuVpJNzyQW+deSzJVvgA7UMSe
GIC921RduR6a/TI3GZNxFT+UZrN8RjelmTv0VKw6XDMOSZBz73y/iF9SMKdHlTravaZISg+QJdBQ
uL11EztxedByLVtDw+2L5aXdojfduHQ+dY5RPw0LJWhAmluidoQPWWqXVb2rds2yrqe6ZzwY+KSI
UoHX40myoDvIskhe0NZaF391NyUX5cGz8A3AETyUIfBMsHh+GlKwCIOtAHMnaeo6KsxmBSdo2iRR
QRzspf2cd2445JOwAmEp98ZA1UJCQYZ0i45kmu+nJDEvUOiaI7oIVLE5Sc94Hof+ysaufukJdDvM
sdt+kyiHjQ7OKcJZ78w3XUX4ccVuoWW6XZdSXWNnSM+1UP1zgqH2dbLWisRRqcz3vOn1i7bWjPK7
znLPslT+XuTtj9nv4iOOgS5KVYFrktS7J7/wplfycsrPCwuWz5YcM3tnd17xucPdRU4jd5ijjf0B
Na8ZkTo67rPWuciGAD1c5uUhhzJ6X/u1fZaKQEemO0XekuLpa+Ass4KEXuxarAH17KGOc3VWWsuu
CQafxVWMxjkFtEznjN4oJJV7iRo5QZaM8eTyuYyBy1OWTHB9BwdL4sn365BFuvkiEBLdMxH7lK39
U95q7ndlN1Qwur/BnGxpUYSY7Zo/Q+cQlwr59A26pDZgwx6HbpacfDG4t4vsUU410/C0klAU2r3e
vDsTeKBWrs2DFfvrt27DJZMtA6HJr2R7SfJEfEpSos2dDjdmIKuOtMLVT26FaUxfRjIF66aE8lFU
BLYWhrGyv8OtmrXJ22Cl2Y+SOPHdMHc3zGvkVqOpkHbdejXZ7NEpuybJe1IuN6ai7RdEILKtGE2N
O06k0DE6pe17tisoYXWvuRY5461dOxp+9CF6n4es3lrzDJVkCv9SHc1NXN9IMdDPJtJ6msfY+1bI
CpnPlE0ICL0SeSEV+PIotNi7aebafoOQ0Fx8B2syew6Dc27SYawkRo2WlHUvrYskD8Qlu+Z5gb56
5yY+22tqdxkalk025pClJzAEkC1bmPc3GqzGOxCQOL4JhtqNunonlrp+NJDRnRItHnb8pSAU8ngA
JtD6h7ET6kYbNxs7tpV30fT2z0YT37O2M28Mdx7G3dKxtEclGnV9joK50opbSQl261tFcZPq8D1Z
qr+nutkF3ab8Ekp9avT+CYyTvvPovYkoYYOYYcnfZ+wLDnq2+tfO6BuqWzO1dgLT/zHRSO0u5oTA
yywO+7o3sP/Z4pDTZu+539/ztfYeOxMRXcqi6DlBURsYad+eZV5UUY9uq7y1G6hh9lDPt02tJ0c4
3gtBchUZSlixmitXboXWz5cPGel23zs1EHVptkZJ2SO8l8Rh8M4rXEJTtjWdc8u2uCzs6qGKNRK0
zaU5GVDRdjpKkpBOPrvRyM0KnLpuDuOkplBMavxikiQSll5DYoZbfB0H41vekZvOdHi9mVGRg/Ia
ZPogvK4K6qEhwqNiAA1bZ/hpgKWLJgaaT7nu2NEsJDKthD4NtbqHHFGLn7LZGO4Qf4wH6VsdryLr
7+cktwzyxXx0/sKsPKwSqXaS0wWAcrqza/mtZ9D9FQL1tMfEX3yvkJJGpNfwvXre19Qrf/SE2pzw
Bbg7naYv7Gz+jRAMP1hs2znO2ciwKC9FOGfEdSIhNm7WVsvf/dyDcVum2gFMg4axPi6v+VhaZ7zS
2R4QUXfCFEKkelf6R0s0GwucykuTxOoUZjpfsqpB6FcqSPCjwTBSX6ACAB6aI8sd6vfRltmO1/6c
TWS4TEvqHOVsIaG1b1eBJ6JG7IiIzDf3jWG/d3p7nWCZBzVMP8bz64EjWgsWS3s1QC8Gaepk+wwy
feCUtDmF3ty5bX91dYTMQwd0tZoCvSrkphl49LQRygPIoD0oJy/Ajm8GTlaboKpxSqxlso9FeWtV
mvboD8SSlc7kHwkxY45gVVfM+g8Lvvc9wAiGDCR/75xygVoyGSHQx5LZBzFj4wpnTzDNJAp0Mg71
bCHP1VzrXhsVOZ++5j5jbsmOZJg2mH2NH+SygINY8irIKqjWZkZjNscFsdK1NV2lafjvWbV0KKq5
/EhbOjqQqK6ORoazP5J1N9sbOtZvp5Oq8KvBzdOCJFu9c0UwZ5nZX4HEf/pvL/Xv9VJMfP+2lwL3
39S/X6Ka4uNHfu2kDMP5BUMhGQcEDFmOZf7fEhXV2y94VtF3gj5lo7+BVH+T4Tm/mNie+DlX/w3/
85tpFoUeEgeM7CjDXOHo/9ESFeneH7spDCqbdhahm26iedI31trvu6limNZCTn72kBeINHwCa7fA
iD4pnHs/boW4Cqfrh0NT6kTwxLHPBIyCO3OIFZ0bqe46rN7AAwscjFgkCsYpnEQbMMvGMVTojJF6
lgpzXRzRPujyYSw7/XultxJ5E4dD5u16I2WybTKFYYLapGbhzYfGF1BB0i4/V3lt/LSwQjQBt7f3
TdtErgpC4NktRBc0TQKrYnTLRxuR14Fd0hpafqmDn87QBNWWM000OD0nDOlasHBWS2ifXF375gFX
w3FArDdsF/fOSYmlI3M9v1EMgE4uN9lXuUlVkMb5TtDXTvrYu16RMh1VC9ucNfZDcNJVH1kt75j5
8zqiioErGWK9AfZGjwiseotvks63DJ/9J3Y+aX5nm0oLB9KF7jNOdBksxNBlu9JZOISx0WCn8pUP
NVwfs+XJtUesR3wTy2u8cBxo1GzkAqo4eXIFNVcwNEzMdgsv/5Q5cXpZpVKv4GB4RDtC6aektubI
BxcAosTIK2PvjrQu7DKs9vPSU10mSYdbgSVsddaGWsfqZXvttKvi1SPjR7pTYJUb8Z7kS4QcrkqH
NczZE/YfcdBfEOJ1zgPvxNR3JgIrFfplqkKg0WSW65RElZanP92eMXeaZMWRxfC0l4nlhPaGWkEl
5167FaUf1jR2Q+YyUqc5VX9eGiKk9KozrprtS0K+Kmwfwl3Ah/e2853VBUNabpo7pgQrHI+lqVIY
BQub/H1Xa+2NIJ9rudXriV3K2cT/6LUcv/XgkcaWV0STIQMDxCmKjpHBStS0YEAMBZW9t4eAPZiq
QdxAliEENUBT5XmQ4eAGi7CCe25dpyHhu1qN2X3CQ0IUl6spv33BXeN28EGHjRFIUcjKgVnMzlJq
Y7EQAgYIliURjpw2Sb9XHfz/XV66hctTfIF1PQMjHXaxpygBNS+7mWtibZ24lm9mtaVcF5gGaW/q
ajmphJgVJsdmTbhq6ejpccnpFI+IL0ojGMkDNHbEFmnjkTg2d18nWfaQKVzbFF8z4JoGGCl3duy5
MW7JhdR14HwYs9q4neebFTZxF5qasHZNyrcZtnO1KUFrrWcdRM+SPGBKzCDB8BBzb9VaMX4YbP3Q
F+4UpmT2gvw1hAb+yKU4LzU3I5SyKWcweHFJl2PoTs/81pOvJtTgw+irLjkLfcD9NubrFQnmu7b6
NfeU5jQAD+18se/GxhrQHXZpNe6TaWleFXktgl3AlD6vVGfNQcRtXx/4j4zOgW6QcsJJtDwJYm2Z
ltoOxgTkfuSrlHpqypMLDvVkNW3/U+LvsyeMMxYrmvVpLsy5PcoiNQD/xIsKvVZD+zQM+u0a5+ZV
1JL7MRZ+XkV5wmlmT5gqiqXLD6uyvHOukV8QelJT6kYZEk2sNdRsTLGQHTwvHqLSSGJKcb6rZp/Q
fYXmKqyrBqJ13ltTWoaOn5sXeDZ+ZHm55kda1lYpaRbKeAadm4W6VZp8z4VI8m995+Zv8KG0T1Zf
zl+obeceAa4Q3GtCzTCJViuqDLrTEzIAsQNznQ+RQx/RX/gD7PANDaUe+x6nXRjAeyt2BjFoNsyO
BexCqwf5UqJAVXQAO3NwdHJWnD5BcYMk8Kh1vdVEMVBkkhEau5oExXs7eYEHy/jZWBLrBT7hZ8El
PAbZoJjxM+s2j44n3atjI7NNxngJRzPtTi5JJzoksNGMSs1mqN8oqR7reBB3ZWUiqGFCURm3sm8Q
uIyrkx+8rrFeu1G9JkrNPvYd1B2hkTF02c2zPmIBm3M13cKtBNawGMMjhpmcvprnV3I1FD4wbNui
XNblWFnu6AJ+prtj9N4R6uPdCa8w/jubhoBF8Pu/MjW4cHv+rp56TJvvP/7nNJRv9fc/VFX/+MHf
pGnGL8Y2fYayBZvV839Hi3WhlOCz16m4/pS+BTrWNMBXOCC3f9Ws/V9NZQhbp3T5IC3+B6I0S9/q
pT/5kTBpCwLcBa/L+jO3osNt1lc+8Toa1Q33TNowNqLXinDJomUx7VdZzfMtIPgMVED7Wib2NtBE
qNtMxB1Wa1qELUNIuoyqfign/QWLXsJkoOzyfcPlGK6MrE+94aKVJ9Jxny8ACb3BvWuhWgWmMh5y
7INvvlXdQgq9tTR5ILs2DsfeJjNKIo4vZ25MRtw/J33K7io+x13ntvg166YLdM1jL20jOweVygJR
f3DIyWBdKN+2+xCKaM/aB/4rTtCfA8nfYcVJH7mNd+da6iDhbO8ICvrpF8S1GvMja3f24tm0F2Zx
Oy3rA4Kri55s8oZcC6h83pZ2bMKGCFKbXq2cjffGdV67ZdjTVJY8XVLrM5A9FsWeE0gdEEGDBA/c
H6nao/VazOWbq68o3NnQ6X1xu30CYwUZgWyxn3lba7shGfO9VRKlbFUQVKfEpYeS83NiycdtlbDz
TCc59aX/ztPePxipOCbJcikmk7qghO6gyYEPRtcRmGVnM51MlIBY2RkCyVa8plZxRk3z1nc5HDT7
Dr8wZY8jhkjwhlAksNtbHgQPwP1ijfvOb1Hkio1ViN1CISVGtMhsz2z4oMyUxTamYDKXQWZEWeGP
OxzRzWVsM/Rl2vZZptUb0wXShjcm04jiANoDcZ6CP0CQ64Mc9IfRBCOerhfDS0BJzfqldRtth/L9
pwXnKbKN7LYo1AXFjX0kD8Bh7Mo7JPLqBdo/nfzolGHmW1rI5hSuRYYmIAXMd9OT/sxo+KUXXcww
Uj2zuw3VUstdTUhKGDfZWw3CIWLjDbR9vcxmsmmp+gxKrvuaKf2b11n3vsxYL0sDEcF4ZPHfHzs1
P6/EN2dZO3KhWkfS6WDP6x6Sr5HgOjwnF6dZWFiDWQdYb1ggJLgS1DoyojcrQsAH/aVOjHefoWxQ
KcKjxqQ8M/t67vrpWajyZ0U1uNPBY7DTVM9WTM5pkRHqTMVEppOjIUwG7rH7+NyN2mGyLl6brs73
jrBhWwqXKQA/t4XBpAhKAmk5rxn7frpzLkfNAIDJ4PErcQL+zs3TJWTQM18th8uuVEnMBI4x6ILV
4kjNNxPSbM8IVx3vpGaNtByoKRErYbbvVAB7oCLzmf5n2Jlaab2zG/66zL1zY3hFixFWNVknQjb4
bR76oChDt1jlW+w2RJKxT8HQkouufinq+KVSbELCVQx+FlRMCFUa35Gu9JVJ9LwDKxCxN1iIw8rC
dlzYXAuF+KFHFpwHGXK2s9eMsEhdJIxa+lA3oomok14ajRndMNmMtyb7DRBK/17XcGhqiv2oRFXq
uSBM29V39hVDDsr6Jn5AHTkG7Hw64Avme2M0EES6itJ9pk1UJtoRl4qKV7HhGrgMOxZNocI7hk3W
RXllctEthfvqag6ZS508xXP/U5P9RTjFPyIx/1/895+6YuHheoQY5whufTaWf/Y9kkMq4GcUrB5o
YgNr6satJL/L7I7iz3D+hePrL0JmfpvPA82CGQdm988eVl/IqXYWKHAJt3pYG8XZLK00cBgk/ovf
tO1G//h02ta5DAZNjIEMF/7U7UvXVVYOLPJojsUbVg2SBDiOc0MuOwsTBKNRuej/qHX+38/yrx5S
ficAYUYdqNP4J6/pd/vaxKr91AP/f1xQk0T2MD8DTyh3GuIfqREtvL3fslwv/cDp9rva4Z/Y+Ky/
OOk8fre/8aswnyOA+NOuGHeqXLFH1ceh6q0wZ8j+sOAX246LCzVgcdR99S4HhQ9KzvM5RymKnQce
cZ8SaU/3ltTrZUpwLePoOPp+BSOBOCHTkxcJrRJtMcBT1j7oEvNbJDD7yp4fVZW86HZahY4SdxOz
AcLOG/9A2Gb7JWESu8Mlu4R//07/ySVEyJpuYtE1dNv88xjHLDMfIoioj6k57EWDF9xfH6AUd//i
E90MoH+5goQBt8q1cYKC9P3jt+lLg8GJt12rfilOg1IPC2PZSC85hGs6lnDwitsxMaprOS8P7qhX
1zThGSrW5Gc3cy5vpQpA0QLyq7okGkY4X07Pmu/cWf18IPNyhBSSwehJUufQKZOq3jaXQ5WY7Uab
ydCQ9sNjXagXhaF/TwC2OI+ZV0USB9YFFtDPOCPmvi5KvkXlNQel5T/jZn3x4ACsI+I71VrHdLGP
aVpn6BHXrftVl4Ko+J05rQ/ughENd4uxh/XztUfYjduLGuvvv7B/csKglNjiyKDImUze/vg5rgx3
O6FZ9XGVxkc5oTjZ2FzDp5bW8e9/FxX2X74zW+c5hZXc9W1z+/+/uwORT6EhIoL9aBfzI2LdcwUq
+V/8in9yshBeawrUH4bp/4VmBkOnGEtdh2Tpzy0IaoUcP17Jizbfs9VaDiPWs8IUR18z72TspxE0
2DPr6s/Iur55/8vemS3HbWRd91X+F4AjMQO3NVeRxaFIkZJuEBRpYUgMiTmBp/8XqJZbUrft7u+6
7QiHQzZZZBUy8+Q5e6+N6AET1dAAvcjsA5EdHLIhu5OaijMI3q+zN9pboFHyQJo77QfXHpmyze11
nnrbIVAfAuRrjGSC+OhM6bQGiTEilgWfAJFX7azGSlYkxVl7cgq6lbDSry6zV4y88jxoeZIuzQqs
VxSoKBC1a6p1CaxnzeXxUpUWofH2/I0E+6e7ovNvViyfRYi6nH2Y+Cvr5w8Fo0qnq6koD2bORWFI
inSdEm+E3E/yO+OxW+Gnyzb5FNwULiyOqG0E7abilubIU0BbisFbSSstQi3ZeWa16RPxccyUvQkE
0lI5eDeLCHndR+5NEloZA1t2IgVvFw3m9CSs8XVuxSr10wdtUx0S45quG0OTOyueJgoxpOCJ2pPt
jtV5vMSut5hQeT4dxcbXesNIewXfQBHl4d5y56dQNcM3Wuefvkn/ZpFwZix/mQSDWL/asMe4hg4z
DuVhDMoNJY5e4TzYkx7eryIV/80nYpq/KIuWUz/gFGZbM+Fc/suarB17si2nLw8NqO6t6bXVJoiy
U8RJFZp8PvBOaSNPXJAIOuqQylEBxvkZFwbpuxU+nqoMgaYUQ03HlTQGSEAdM/7gSyvNa8Y3t3lI
hmQSUu3rsrI3tmpfi2y+6Hy6KvzlMOYxi235Eo1LlQraO5vFue7LDXGO1ppydQuMOdh1fKTv10v6
pjaCYv5H5Jwnmjt8hRqHnYr6bpXPXXLUQHzeL0FRqavNCDr/VPbjY9pxkQxkjCuj5qrnzuNj08Vi
NTkhLqgBn6B5VxspxBCqNZN+XlrKCQlJvzEK/gQaIg+k6oed6TTtdllGrXYJqxgfPRo5EGmkwXpC
EJ7XVEvwuM8gDoMNg7p22xjuxzpzWWJdVF+Hrn5FtLoZe97gLE/PKXFA8OUoxZ3c+Zglw2W0Hazu
lUu8Mz3qAVcy2SuMKFjAXZefuBST8sHJksaL5YfV4Y3dGSfj54RUppM03ZuhBSplNdN6uRihYiG2
smZmj7fsBrL2Rwvwz9+cx96/Wd7UOmQ4gO7gifo1gTuf7KxmVFQcWn96xcFywQh8Q33Bm+eyrJf6
6/2qXXWw2LuQSu99zZdJt5vGdlwRNvdaArEhYLIk/BdZfTA0tg8XKa7X5N+U21D30yE3EVIPqcRd
FGM/rnE/vdZGHp5VEyabGaTYlpFheI3Mgirft28sgz0GFfvTYFNuicZWa+Qm/VrHhJHlAZV1zMWQ
8zCxKz6QmDLbz/rHbmAHbazu0iDUX0OfPw99f3FcODBV7ukt9lZ7U4/zFUCuR8zZ4CBNDA9uNb16
7ax2DflNPreDg0y9m4FDhEtm/2gDa1yq+c7/fr7+DxvyNx02shRNzuY/x4Y8VH2X/L/Ni6y6nxSg
//jC7wpQxpYOjTKXAtp1EQ3yPf9QgBLVxM3IBsgE0B+x5z/nlu5vIXiQMKDopjr0WRTfW2zWbyBd
uUx5NsBtKDr/VTqTtZBQfixpAJDiSRWC8arJjZzS/ufTM0Q/DnmxNq7wiA/3TFjB2zmNeyzyWW59
RfSzAA10sXMPf3SFHt4cpvAYmDj1YlmNj0QLFzTz6W6bdRfwVIrBXUVZVq7LysyIqSgTYnLjS0yt
6NCDoNG/wCmc8mns5d1oOR0g/RiRBgKIlellmvN52TsLnFp4p+iO105uPXQlGXpKWUvgdIygfxza
R8aNyar1IfpPaDvfhME8L7A/cB35ais0lySl3E/h1F2yynP39UiM8crO+uKSYug/VSqoryYfxetK
k6u4R22QbrKc7MSJ/JJjERO3nMHHODkNrqKu7e11Rl6KB/tNiJvGMyy9GnFibAatVcE8r+amiZ9x
OsyiEVuhnAj5WO1eiyY4MCe5KGH6gD5C81xI86qMdMFphB4P6yf+9ESSbF0H0a4TqljzwFRbItDx
acWSDiLSUbRrSPdxll3NMBx3vmv4zHQRxEUVieG946udtsjDPujSNlHTtTA/ZD4/1JgLN+OUPIWo
Bj/QtvSO2sEpWZoVGY5wG1CZ2FV0o5qJhMO8StImXNdGYoqroYzs+YEQFglkPB2rwHiVuTYpigCS
GPOu99qM8V5ZtfNauJWD5cLp0HqiEZ4ugF8Dsp5Dshfws9ga++5Qc8BYLRRb3yUosyhJ1WNa6N/q
AqSHwR2nY4hroJRfBXNrD7SeUvcaswCZBSYpWVtDznQRuiEsgOv1jrwxJsavBmepJqpgz0hobppz
xelnJBAgqgV5teIbtX64VoMu5/LkR2XnNZ8qK3IvzazGVDIOr1KD1Mumq5psvAchUuzLugr8+Bbh
JdjNHZAVPEJ7Z1ZNh75lwoXxYXzP1TOGiRH6lhTGHK+h9S2AT3B/WPL4JLwDoc9jWk6E9dXvyX0m
rulnwlr0PX4HSpvpPeUPoxfoMbmE/zFwhjxg9C1tOSwexlPynhQIJADhGUA1fZbvWYJlWL+5c1wz
CUN3fCmRHSlYg24N0wNDxVP0LZcwmyxzXSxxhfMwejBPjSXFsGdUSyR9V5anaYk5xERqbNGTkn04
YpgEa7EkIqKAIpo4XXIS3SUysU4IT8xjYhTrJVDRW6IVu0Fx8CVL3iI/ACM90brbAvvPVi/BjOnE
ZNgDev3EVJLcRr9eMhwRBpHniCWeSJsl5DFZ4h4D5ZP86L6nQMYdyW7kBnUzPi1iIrFnkxjJbYX0
SHMJkkxE213I/SrvwCnEe792Vok5uLdhNsSP0XsY5XsuZb1EVL7v8v87EP/uQORg4xz68wPx8Xf9
0v44a7K/fcX3k9D+zRWhxbEVet/zI/44CT1gBwuWPeDOS0gWh+R3LwTnJ6Mpi/ORYRSODA6ofxyF
lvsbccYuyCuiCukAMLz6LyZOKAyWm+IPTT3uKq7DEAwZPCNzm9f6+Sxk6GsMdVXBAUbo8jwYjr9q
8+k1wOt5g7kfBbOBf05z6b/4Y3BuIfx+9IasfgAZ8FDTTTn16EdIBvbns1P1xnGKbC/aD1WW3PVl
bbwAu0N941VYepwgojMPNStu70rfnex7x0mlVSBizk3/iCMysG4YFYjqQ5vjD8RnK+fK3itJOt8Z
hbjwiYxgFqzxeYdDVzirKCIAazfPMRQDtMRNU3/Ig7JDOe6XRW6eklB75BZjUui2fiKcdodP21Kn
zonTnMEtKb5CrHCkgoRPuU6ZJ/yxiJ6nuEWUNNNnRljjRDrYB5Y/ucc+ZXuLmNSnfvYYTYbBSNn0
5VBvQCRXL1kZBW8xxjt/Q2KTbsm1IRBjYErU+qkge6YhxrjjR2j3klvZVSDsuV33XphcRZmJ6WNk
gNzuBohLw3au6D5ugio7FDHdP12mWKzz0u4OmaGD7SgC99M0uAgY7DghPDl9iLHG8mH12bm2yuqQ
WeNTVmFMyDChrDCGxwfqDthOdREnz1jrxng7oVwC1nqunOYqwR/w3MZFuUYRfmdjs0JYM4RECMXe
a6ejEbffiBXaZbIAF0hq+xhr+aSHrlxNoZmdgsD5EqcVqqZI9g9z0LerkrTGfc9bSruqWrm+Gvcg
m3GZWOUen85lmNMnL7e+VmQ2X81tRWNAxjczaBu8IN0nnGGnYqjKg+zAFyGd2aAVsVbthDReUV3s
GqZWSUzYlbTkkxJGuukbo8JhNvyOVtMjuWqO7sYQIwayBmyj/dJ/sKONnHq5dwbn3bJ9axHDtBkG
XBoxGmxAGvBroj5vzkE3Wluf1vsRm026K/XsriBdJut50ZOh6h72BaqbL0FSo7hvpmmrateg8puA
SWTx73ClqlvX6B7cLtUPCG/yPbVOij5VpYdSYpHoU+GtYDthwiMTbNdRjh7ZF5Jd01jhLi5cZ+0m
RrgfvPH3ypXFsUsYeWLigP0b92m5jnT6pUJZuwbxX2zjGAlwuNhtqwo2BcXTYrY2ICiLId+iIE9X
gaUfTbcUqyaXT0YeHWcyxFZFy93c7Yxnd4rEypY6OyU1U1+D4eBXG5n6534m9tqkdSFHDP4I672F
+yrkdTHI/soDKXzX901QY6uaDeaWHq3wATCmu6qwlUOqyga84zCejYMlRX+ZzAF+c+5ITkthFeUS
RZreKKYqO66PwTbyAa+tTYC4jy0IFbTsJqCENKss2hBEZa6ZiPJqPFh4LOh6vPZ5DaU3GoY7xi8m
8g0eizgc0DMFWk9vtWJT3cYgQE59l5aMMcZpRADPo6WXfCuh1+RyuAuKbuy+mnU9QjogHWvn6b5P
vnJ+h6y1Ecb+yhG1Gm9oA7U4fnlaqCodoqrMAft9UoYFo2wEY0ltgI6wqDpqyU14yry9n1TsEpqm
SyVihLw2gjzCyRcOZm1vsUHke2iv6coK5o8acM0T3AB9k2fGC0vq2ZpTnPm5rGDCdqfOqJ2bTFhy
Q/RWRj5Z+ha1QbNJLZU+FU2GEh/bZnqmdzHg0wFLtqEFSG+miD7gqJAogkM7vFZOXp3MEBOcbw/X
A/6JCwoF40E6rf9igVXm0hMCZC1C8hf7OGEZY36xtlFV6t2UT+LsoS6ELtO1CHG6DiFXUjHaS0H3
GWLaN8uqZczh3ZPhZ++iGtKwUefJ3s+HOzxnKSVfexhNFFWraJEo18EcrJi0lPcgnz6VPc0bZyjC
Vxpr9752kDq3EsOzHXQfvWkRQgvqbcsejqihApxopg2AzlQdjXtY2pnRGVcTSLtdsEivS0HACnR/
OF8QflFwm+wHwXSTooq/nQ0xnKc0RNY59UDFSzTYuqVKHXzrPWUgBu7j6JUYLWIMsqxfKbPZE/RA
79nuzmHPrkW/emIAH/IkQoI/orByoV8gHiXg4tIHmIdlUMlttejW+d1C5td6b0x1eGzEEOES12Ll
e2HxOi0aeLFQfPtFF69aIArZu1ieRiR23zQLNzi4pw2XxXDTdvWRAHb8gYb6qmv/Awz7ajszHtmJ
VqXrcQoJUHC4YiWlTnbQVPTJkPXbEmaW4yrHLJVDHxzdep1bfnlLs17gjOGDLcWU7cZF/z8vTgBj
8QTUCmIjXkPiCmMI16jVSDiXGVD0QrLf1d7nefEWlIvLIJHdZ6uS8spVUbQyyS4nfwCqmaIKv+YZ
IN1hMSmMUn4FTBbutJo/x2rJ8Hu3MyDci85wgCILWCRbP5SFL4Uyx7WAGH8XSStaJ4sjYnSCgcPd
wnkkYqho7lcV1r87XZrvcpeCYdDOcwEsb13IFtp8wLeaG7x/cA+6r03v0P1sEaQ4bKJoi7FnVG6e
3YdWpY7i3bghEYKM+Dn6IhIbNtOKXTsdnoOp4sDo7Ic0JclviCn4M43apPfS/AvYRgu0JLaR3im8
XTb40xpRf7mj01hc07OGyjTNznqwpy9tAvZgoAuyGkN+hjGRcivCOngi3WAG94NYl9MU3voq8XtN
dJ5U/PhDJ7NPLHvZnRdw+mPtu3wtrKYHgJxH4u7HNR29GMVpPt65XZR98jPvAWLwuMY8deNYVXsg
oCIGipNkiglrxBudpInzIXQlGV4uYtYJbbIzR561rlsfrlA/jDixFlNQ6g0AP+PKenNLXbqbic95
ZSmzuh3MGenorP2Dr93g8yhb8Qne32umou52FjYArYEcxUOmOhvotTfAXc90yc6qaJi4yYSYYqDX
QcOTJ0IUlzoI3QsD5las2TUNSgxLWWvXafOvbWODHmGhxnymzK0XFknj7ZUyXZYMGKfq0LTh3K8x
YXkb9IQPCGL6NXfv64C0jI8tyLEvZVyf8jGJEChXSbyuY/sN1L77UBKK9Ip/DifqjAxfgljo9VG9
m9VSmWTEX7uTfhWLrU29G9wWq1vE5nkGQJ7vw9K7wwx8BUqm8yF7W5U+0N3MeJy9wX+LYp+MD6v1
b8POTZ9d1Thns0/dDQ7QfOty1WfsomZAkbVfbKvOri6N7WCkn3grbrS0AhqxETQtEJs9zpMm6Ara
My1WwcU0GJsNwCQfM6G52AoVPxfTNM/YZ2D+ij0jkvSZ3Uw+c8T1H/NRiweZddFBZH56FO5IxRvV
3qkuB7TuKQNXcBAow55iK2X2PxhTsQrnpDkxmWNBJAIYoOLyfLJqLJVJoU250k6pYIrHpFYK/Jcd
Ct1nARXkzWXacAjaKryqsqy7deKk+VDZbiNZfxUB5jZcdlm4+ESprhgRNR0JCFwf2hEnJjvsmntS
H27mUNkLE0xNwxbCRyevaC8WxTZYjKpjFMzex1guJtYh0JysQe+ELMQGqyuJnDSMHOl4Nx7JAp8G
f/QMipX+IZ/LydzgCjbOdMfSTxG4ql0TBaDhilnnRyytxDoEWRysHEcaAQhC/Loi0mCl+F8PcGv0
CSnfA+SLkiKs7r+Ui/MXXheaoG6Or5p3b/C7TbgrhuKRBj5TRuFb+3HxE2eLs3gqumRTxQA8lDHn
JBQ3yt2NiyOZuIqm2bgzXbCMBv52yEyiVssZRpGVlQfSb+I7i4yV6RL4WVPd6jihuRDGWtSeRK8P
0yl9K1QSTgtlsbcssv8oN9MlClD69eg8VN23mEBk0oHftIcsTIpwBbaMUMFcO8aaPpi5xSleNgDX
EvZRdBlQ2vCIH7rEc58tkJJoh8ZY+YdGsha/hF4QbYSRRfF1OgxpveIRbjL0EPGIuL0HFi9p1LD7
dE11jX1dHXo4KBddd9wFQKbuZxfXxdBNxqkeG3VseCY3fWen1yojLTeyev9rgWz5VZQk9cIjhSaz
14V6bGUYpZ+Qd+JMAJR6Rve7SAnm2d0w9Q1+pzUVH7wePwftocRY12njP83ZKLapx+68Ddtc7lqr
nV8EhfXVSAjVKud+XPlK7Cu+7Wm26u5eqVR9TLRTXMbRdE+zSse1hVdg4yYmmB8zKextLJnqVQIq
s6gXWKlEFd+gnL9xnLrYgFVwPrRUkdtOa/KgSzPbxpx1FOcYdrXVdNs+94+GKodNxcX9QrMw3DVS
WC8uOuxDIRu1iiTCjZxWLz6NKtmnMcCwplqyRtLC4+Ntk/FLHuJ1x1R7a+skfMOdczvwk9ANFNZa
WdbCE8prSqk+vkYHFhAwgc5oy3NT71So3W09Qa4ueSihSmUp0roI1g6ajoTbiCE/08RWqyr0i4OR
RjZmP06ScgRtxIi+a8mnNCbMeba9qyIHBWPoG7edPU8XNSaHXpMNrGUPiQ77CfDD0ci3+ZQkvyvl
OecoSlM22jo+AMVi7bZs/L0iXThP8vXcEP7V0HHn0Bmn+6QT4c2gYwClZeodpJe6Wwvl/kq0VXVK
hXkXBAVmmZaMOiIwsA37ZYapeGKapcw6uJFI09e6EHJr5pGzyvLQ/oTPnpb2uEQzFWlSfDJU+wnz
NzSvIdg7xIqJVaWGN6E5WANksMepgMxrcvEkZdnteqa38YIPsOk++DFE7jl/Icw92Q58Wiur1B9h
dV0lMQlycw2GOP/YZowXcqsX1bbvSmjH2ra3HnYs0HlhdEJ+6b5InP6rIhbempqZvFujBPm/XTJA
ehT69TUe3ZKnpfX3ppD+2mqc9DqPY3lH/0GITe/oPtgOUMlv2o56OxNAW+ql/aODVh3Dus63M0En
hzgLxO9jyRUtIyT7QHAnicdGbeH5pN8sVfPaJbo7+QWwXAGY+0Rfa5Mkk6LV6ZEzgkDhBBVquJ9l
Eu/itP7CfY1SbCqZojpzVhzLXg2SwPZ2esZADVJ7GM+2XURPlFKPKUSmtd90/lXi2eO61jOFI0C7
aJxraBW90WzKof8cmjX64cleJZn1VBpsedmAm0F55KiRQxY8Y4MoVjYR9ditggHlTuQ+zpUkQWmW
1lU5JdepUX7qlN8epjZ5aDxsZOyku3GiOipjBVC6skhTM/OjPZTOW4sTeyNiZGLKKJ407PyvShWM
C+Iy8PDW43JfExHY4/nxQGJNHTOeKs5IKlNB9HmAL0XUzjCgwAyn8VLjZa+Yp0YRbaduHGFWIUyh
+C9M7jga42xvhxcI9Ugile1WHr9ehNcqaJIOjBprwBOyOVk0kcc5jTVXnWjDR6X8s2R2fjt4Dk0C
UxLcbZEXBzvTApyAFIaB8LYXibpBPR8c+Rf+kyyDr1ZsXZysYvMI0uQEvF6eJpfDFRb5ayRVX++l
IeOt9nqAGz6ZMW6uT3PqS5a6+dRwJAEHBmXRW0svUJUxWtbeJ/PFW0KuOqq8xXKGDsRZx63FluDp
ZhgPGIoO/lB/htV5Qjcm1mSEiKOMjXMUttQ6OeEoGMNPygThMtrS3/rSy0/Kpf2HW7ddwyWtcT8j
J4qc+rqJh/swIz0JrtoGhKPLFLy8rx0cuDRm/GPpgDXwjS7Zc3ehgTgXxi3DumfGNe0V8FS1GRsP
0Vdul/tEqHibVoV50BmXs8bt2yPJuoLORQdnTbpvCqHSfU/E9CGLsDAn1fRZxiadsw6EKvMdFPyd
/SVyB/NhDFyJ3g9GAgLBavzdbf3hgb0Pu7HnggsXdX9qappRmPDWZmQ457wJDPosaWptGyElwMry
7HQ53q/ZdlDMpmPYb32EdP4qE4k8gUZfm0TR7GQ6qZfWrKpPi0KvWEjK8ytjyEgvhDfjpcI9d+uL
3DhkHHgNFA5fHwKgmoykuCIhe82SDeS7U0MS2NYupukLdRZLK1bFS5qZwW012hHWmqR/NVLva9yA
5liFJPWeatrQ97NmROim/liuVSrGD4F2+zvLSpz5ZtHbEaPnF9WeLmgBdqGz1QJ88HZmlZr+xpOp
3igrBW6ezpMCj8H41BGRcWOidhrWLofBIY2Gxyl2P1AhuA91FGOPqqfuwDqYtl7TEn8eBk9j4LHD
J6X1EItcrdvEvg3MNnopNArxDDzgGkuuBe2XS7pxNeJYsq/zktZq3Q3JFTVEp3ex11TYEFKvPzkl
+8/KY4qZ7eMIoRFNIkxqI70waprCM1cllxvKu7FSLuPhqnlqlFNfMfsMgEdUfgjRW9Djm1SG1pt9
gSRGHdo3Y+qKR7yLprcJ6n4GY0vuPMs4omlEgzpBYTq1Z7tX/bW/EDbWWGPBAtRlijlfqWbDgYWl
iTQwKqYJVZhpdQtBr1sqIXaZT4X0/M9OkwQs7T7rDirAKlsbuqZoDRx89PGCDGacrx/cXnU0n4RU
yNcnksZQrIdPOcGab24Cq2NTxhGjPHpq0wVWoJZrm4W2neuFwOC3XLy1xRFNCVqozWCrryPl9ZYR
wT2J9UDPcYWdlPQ6CMj9uI/TqL7X8WA9Z8t8Gpw7G/bcuOZdW1d4KvN6CC4tXgcq3iau7nIAOc8G
VpGTjfG3XxVzGJybyeieSXYUN6IYp72l0ItxeW3t+xaZ8yU0Iq4vjRmFV4aRWF+mPJWnrg2GB8ta
pEva6lmlVcm2uircAON/0CZAf1wmwGvyjzix+pGu4MpuUGXd0OFf3LbQRHNE0dbk7jpvdPmkC1jR
XRNnGy3buzluYc97k7Kw/pJpKGY/PmVw9tZMM6evOTazT5HZUqjNXocQhgYTCryQ9NA4S+vn3nOr
3Whw6saVw2HGI7XhspNuRdxme2WQNUbUV3HVRNo/DqPotqr15LUyS8LMJHrS6woh2gcwix30ek0o
U2KMztprnIjtpDPulazVDQLI4FCAr9q2w6z2uEKcta0kT4nRII8K0Ot+pHsL5hrG/6Ogvrtuqnrc
9R3VP+1Mny6NkVymJBvWQRhj/GOWAXawLc59F74ag2nCOy4A3iRutzGm2Twj/CQpM0Mumdb2sUrM
4A53DYGQkzsgTvMRKoIjApPEraOnYgTW2jWnlnSLM8wKeR144Zcy0OZ2iBChZ8H0Ek8FZkMHx3cU
ZLQVTSCrm7qZnkA1RTsf5/hWWRgbDR70fTKodj0gBzjKtqJnU8lysoBzz7AdtblBN81A1kV2Z4i5
+ZQiiF1zVZgPuKDRjsIu7u8Cv6IPbIZ5vilda8gv2k1SfLwcNiD/KpC48yCv4TFuRpfxDT1WFBFT
lexMiSgwJIHSlTN/LqL71tbT7diV9IEH+RS21kc7ZrN2jXKbIvPb0Cl5CUuMQrDK0s1I0NqmNXKx
Ibuw2lmmRBzvEAMWZ2SxkmBAlryL7AqcVRzPt6Bx7FWe1c+qrbM7L+4PkWFhwqy7/UBMyGdDMwax
IGbYkNp3YqZC1sj59orkgpUO+pcizOp76Kz34PnzaSWqgKPdXC6CSW7cBqD815GwkmONSfMaD8Sb
Y/j9+d1p3LD/Yw2ZEdw5WGS6EXJnXOhrBuoaE1X9P4r/f+SURNO4sBr+fGz9oXtJfppaf/uCf0yt
oeT9JlwBXEJ4KKXsJa35+9TaXPRb2D9wWL+DJxhNf+dO4JEE+2eiL/ljXG37v2FtE/YisnJ9Bt3u
fzOuDn7RopOdhiMDje23STUGzp+H1RWJhdRRxKOEjBVnGhmjmqYdYS7hE8Bf+yg1uC16sLG6YizT
vpnTlO51ilBwqsvm0ICYQp5ItG/W9+G2SE19SabJvWOXbYWNwkcT3YFlB50Ld52i8JxoRKMz6ZKr
SzjgHf1ApRTCu+0LeAZePBJKshJ5ZNyGBTOKE2IaOo1rC9ZQgCDLn9L+MOIw0cMx9ntcxccI/E2G
AS2ohwew9cJ5MMrKpzPnJJazjbOxwXnHwJGKRFKUCV6WY14xI4wLK16EmjPqrqZwCvyYeXoTFUVC
G4+NbD2WXvRYFhZmdpzuB34p3GMYPr/A3k4fg8yhQMAEnt3rCi+8pks5wwvYJVXUv0Sp+r22TNqb
6ULp9ERmr8NqAMuOnHb2rfKUwaNwEchA/CBbZBzFUF9Z1Miluc7YeG+SWA7GUY8VvWGJqmd6MICB
z7TKY5ktgxblWv7eglfRA6wRVVcfCFaMTDRDBfNzqS8gedLmrOAykH3AiWsh6j/+T8fyn1insTpb
rNQ/3xCeJ2Ioy/inPeHb1/yxJ7DwXdvyPUFECOscIckfe4LJf6L0/6dw8/uW4LIlCOsP2sySAvJd
0ykWFA0Fh8DxTOAH8vz/QsjyLxsD2xXiFnYl5lJsEoug+geTCtBJM3Wjerzpi7e4zTmIvvzwbtx9
E8T8mOnGm/WjTEYEv7zALztPo+28UJoXCDLmLwHiw/AlHW7SkCb321+/1Lt54wdJDnogqD6YyW3b
CYFo/uqzm8zWzN3cMc+Zy3Q1IxbTsGzhMVUMLFm7n9tMx8EryzboBGoCqyV7p8K0kpYnduI6Lt7Y
KBclXwwfHQPJPmpiscfI1v+eBoK27HXfQGdwroSn5mPehlnUsD2IiSBKo4oep7rbZVbqnlqKrbsM
dxrD0iyqy24Ngjhm1NnQeLAGD2szOB87pGbPizqRD3VoxUODpbgkvWLDD8FlgxaqhQykt06NqdIP
k86Ba0d1z6SU7WUEcJqCC73yEVBuXIqpm8CU7vjZIDSNjKcYrQRa0QYo2bInUkmo+SrruFA+jIg9
nHJrD3EUIgNkDoZEhaFyk7b7/+0a/9GuQQ/gLwFWzy9twq5BhsxPG8e3L/u+cQCxwoHDRPEfcnCW
1veNA4jVN67VUhj8UUdQfAiWMQAE18PbZPMjfN803N9YENh5WB0+4mx+uv9i01g2hX+uMxTlDBy+
RRAhfbOAO/y8aUB7qnuj7dElDHkxr8tU9/fwcjsPLGTdfv7rVb18s19eDCPS4poNHUxuvzq2Ylc7
uZ90zn1iTOpT6VTW44So9wlfDnU8Wy72TuE7L+GQNYf/w0uzyVLQLRL6RXL/4+aYGtLUHWOK+znU
vHQI4HU7TCOp8n7vmY82tyYUVaKBUAkcgWi1v3755dv//Jv7FkROgT8KPcki3v/p5S07jUukwvZ9
DjgSwYAxQNERXT+rU1otL6eLILj+69e0fnZjLZ8tL8qj4lCQeqb/Lnv84UAoFel6MVTAe+LILVTz
gX0koGgGg47o7El1jEOclNi4VW/2EMrI5+3ePNjq+xwipb2uCXbbKz+G6tlCeIy280xsuYfuYuEZ
D8K8Gpask00K1w/NvjJh62ikefb6r3+Pn4+db7+Gh4DZ9TDnLoXvz+9dMAZ2r/3Eujd7mi2yxzXL
/kkmQtBq8xEcQ3Wlpdv+zQn0s+n6H6+KvdBDlsULh798Yp6BzlK7jXmfEd/5yJgnpcIsk68i03Rr
zFlfXEeZN5QEaAnf45z/+rf+14Xp22ZAQx1AHc/Nr2uFpLoSJJw2wRZ6+pIuC4Z+MVTUoTZv/vql
frHtvf+uYMpZWYHgBf/FkhxNflcK0Zv3gPv1xaApKHcgLgGxRrbdvsFzc14GDkpWpyiKtfJHFouR
+dwhJKPCv/5p/t0vDv+F3ZISH7nVItb94am1OH7DmriJ+x5LQb12YC1X17TsxEDYpQz/D4vEZ9tj
XfI3GL+lqvrh5UyVidSwB+u+aWk1MfXIyRBboph7X1RXKMgcphttRZ8y5SkPiZi/KYZQ073PTGTr
ZjZXV4Y36EuMpgvnhbCC604O4dbsuHIlCd4HvmvGKqN7psdTiKMg3/31W/ZOU/hle/GJKXao/1xY
e796obM8jvoA9el9FGWi3s1+08BR5rnRXaE+NQ2uezBh7HsTb2BBZ3YL7hJPeTuF9QGLMDSpFBhg
vp/HmSGOGYn2LWjE30WA/5td0OcijW4b3sS/FnUGzcQBuqx57+LeTlfvb7OpiHsyRWQSeNT83ZO9
nKA/7bseNfniSqVNw12eQvvnT7foYisTcmrvR2VXV25XuC/AAZd/2NDNemHru8b2Wo/hS0QYuBiy
pFzBQw4fUnJS1coup+7NrgaedMEOIAwWQWo7bJzLM/H+FsEz4/AiVy28bqn4ribThkBMWXa06K+B
y+qrv/HZfqMu/Ph502oTfM42T66F1e+9R/DDQzsHMvRrSHv34OAQCSnSPTaZb2S39f9n79y64ta1
Pf+JfIZlW5b12HWjIEAIIawkLx4kJL7f7/70/VORPc6ichq63/thZ21CpWzL0tTUnP+Lm1PoLwEV
TajGjQBIHImy3TYZkSg/aAQE0w0kc9feLnPNGT11gNcVvTqMJ5m72O9QRi1FRNvQCiU4ILDZ4Ons
eLK+0NWL+p2tqgrb3JNynqdVDE/MsVkZaYesHluAUdgzqEsvqMtPg9HeC7oivUaPt7od05DKX4Ac
LaBBJ0ePFrsQjGyX/KeddWIH/JkyM14lGKksmOs8L9Af/at+ictd0rN/X9laIpPQuGl9h500soC0
7hGZQFIXTyuFjecGtymrfhzKPJ12bqjUZw0v24YNiiAn/MuxQf5MRijwaV8vpOm9E/yA70lTFE+y
PjuuSOIAlh8GD45KAyvpMgyEd+1EAxicegyvbERHPy/TKABPIavffkJuQNAXl30pwYY5Geg63Gjr
OxUVOZ1z7cXhLkgpz+DpxrabMUcUwGs04ioA9w18zwg/J1fvFbQX7q6S8gmULWkCNkgCUIQJxGPN
au6ShX+2qC6Pd6FLmwZVkJzeP4aD6ppGczawMwvKxjWwicFGtdE9STj6btVcI66IsGPEGRiVxzqZ
McOJkhh/JN3/DEBhAxN2Ys5SCd6iaF9Ft63j4XiM6g0nqfrbZNvrV9EF6DeBIcJmNaBZ0FcVjaym
u8BvIjxQf6m+F7qTXyvXkpvGr+NnJsr8KxrCtN+scVTu7IHXs43Dvrxoo1pCclXjlolV2HhZQbGe
Qb3itrpBNefZa2jlz5Rn6gdLBkkGLy3oMlwhS2jgD2pEuFAzAdClUrtCFYGhiCG1Z/paMC9Dh/8C
LnQgSiNIaiFXlCwgnLGIzYSuv1rxCLWp0FlK0XZpliI4WLZJflaJgnmWMdI4hFVIbQUkQ0Rw76lB
bA9RzpyKGziDMP8yWx1vbAl7NoVlwbZ3VNqoJlbEimRhVnJMFmymXtnwHYAm8F9vO96sL1ZeKjBu
a2vDE9xNemJ6lREohi4bCdmJB1wRt6t+uy6+9xTKCTNrTM3mPRr9RKNiQjUoXPXj5Djdc7fG3qU/
IL1oecQh5RVU9lrUjzYNKzTAqsPl65dGcnOcOCrkrKLwcfCRZcmWovqQlZnz0CC5woeqXF/3/Uh8
JpwBVs09jcOyED1/E60gOmBLk/g4AI6RdFYU9Q8BNp5PrcNOvUH1mk+0sUhvaWsRYsBqBtdRU+hr
rar5/o9+pEVEPcVIcrjgOpRsoiptWvAsQYeBmRlKjdXlQwf9EjNkc7eYH0L7d9FXuqtIO53NIJPl
Dvdf/m+W083/WAL9QXhsFLeoHwlI0mSGizOJB3CYeu84kBOHhOOGm6cOFGuH7bmf62m3mOyRA7p8
EsXCQ7EkuVIWj90zTJf5Hgp990xfhN5nhPr3pZ2N8umkY0+ltnuuc3ZbTNeab0iwk/3OSbfcnxKF
NWvK5QoQiv/kzOT3kN94tQ03MztB+uy5uUJLU7n0ehrToANqt/Wr0L7tYCVU10wj3p1j7hZhOTae
rsLFLuSO7NQmCa8wpt5LkdXfoGmwmy+ZY7X70NFk6d2K2PxYIZ512XQtdw6dhgwKxcZlvm6sFuTO
KcEBdKH3Ga5szy+HH9ekPjgngV+gmuKB6gUgjWptDazhZpJLcB3DxsDMHJXMC7YdbrB25nTdBFY5
pXs6d+EPhK64eHlaQiKU6XwYKbSSBrHzIJE6fQq8qXvOdcc7qvEAgIPQPWtIJ+2+9CSxrTJHFVzG
kwuxCBIDSuGXPm/6tuxwLeRxqg+gX/17AKxgrqF8crdg7dvjNLHjQpIhL4dNdWuDWAVCjUxcuwd2
PKM2ny7DTT0hs09rD6ExNCrQ19wg9Ra4e3oB3Axm3XggAN7iTxFomD2JekgzHGH2Pe41F7C3mSMg
reQTlgeMKSxgnv8UBJDMme+pQTEqeZYgUbtI97JBWOhD7ZvLF1MfbDGhIx0DnP8tBYPwAWfR9ki6
3+B46/JWE6dD7JWNnHGYSEF1mYSPVrzMd/MS+U9gW1mvqAUVeyeB07KLJCu+bTvu5DQTvTkV4PMS
QoAU5Oh7/O8IPl7URN2dxhl8ugwq84LSBhmzg1OFzbFohX5MQKXSKOc42iHn1pMUOQFECMwXouIz
NTj55KapeHCsgDMA7S+2pjkQDxOC/DiVOPRCN8R5/FUhD9Tf/Kgme2/ENN+dnpCdiBy5M35sbYV+
xOnAu05W/W3Fo+gBKxuQTYRuezNxpH0YsL57ABTAa+lNlrYiTp2/ZIynbXNZbWZUnaPk6AYxz77K
GpEGJ7AgCDvFrh0GTjJm1Np6nPUunQSG6K25ndjnKbCM855qgJMuynv40+dZybJaF1hRyl3dA1Bx
gR59FxGOEKpPaKIGRMe4a7GoiZnySLXRm7iPk9B39xOSxccloQK4l0g7yPu5xWEHuJ9HK8ZqbfmE
GSKzhk/rx3K2Obbmg3eZNRU0La2DKYfg5fOv8yF2ms+UkyemSJgx0OgJitskPcW+2UmtiyoSBHlS
kcgcyQG8oEZcMCdOA/ASi8zBfUwd4oIJrJgzsOOc5i7gBLa1ucf8bVbJ8qNlG/p0mp8e8K+LlELA
xVg2XnajhoApEthoC3oyG6/iaGmDPxMCmG/wu1agJbdFO7ZHK0VhNwcQ+hT51FJOs8KfMxYFxARx
SyWUhdyU4hYeL4OQdcapHrsIgVadLIlE6DBaW9U4FCFQ7ElWZP15IGsqmH2gWtCwxAKiu1hIhFpc
exxxKzwegSknHmTsV9iA5BErS4UNO4yiqHyoaibNkFZEezcRHyXNoU+c1JnUNu4gw7aHJglEmPWF
OAF+GFWoGGwATmb77lNGyQWGSzGIDQhiX+QuyDqPPUGhijBGPjRWoAlXg7nbdEB+Y+82C9eF9Dbf
F4vXYmTHUQ3280LiJ2lRQxMbASZMKB9YO/pQM1BTcqH184jx/Hzsh7GMP4outavLkjB6CxOGu5BB
zxXgEzLbbRGu7UMvB5KQyMr0oz3VyUVZz+Z58ZS888CWfR6CufiIVP3P2AqtbQbYC3PeBj5NS2Sf
sij9HUGj2CgjBuhCD8y2Y+WygGe2xxRR9Wa7JCD1ekqemgxl8R+zdGGck5oXWkmIp3h+pe7BLgP8
cKOmQmlqnIvLpK7TG9frhNiyaxaXnOznY0lLHDGpui6hr7jVbz3n5Au+MxMMSTIR9+4ciBXz3PX2
VWOC/xXQaAqROo7JqQYPtUknL/NLq3KowlDwGrZNHk7W5ygFoLJti5o/cVhlkFy5zndUABFzdaf2
6CKPijXXSI5TmJSuiYP5Pot6Mjxa+dvB9EFPB+UsZxZMrmap6rjBz8Zuub1wVRSbYL5MOxqg3Ol8
2kzCmLhNy7DKICJqQlKma71PzR4uQHU/hugd0R0wZ+fIRqoRYb60NoZlxLTKn1WIpc/cHqHA6etE
R97lVGtxG81SPwqr756dFborQHzvkjMY77X0HfZPIFbM1iIiWq1QMR5Grrw9xU2dZgRHzYaJVyPt
XSc3+WYd6uC6aGlz7JAiJ0bPXv0NCQdsQXviXkuX87bPmTxJCBbVqnD2MoTdzboCud9ytouPDsCN
X97o2x2cpYEV11uAbWXW6GvrJcNoqJFY7MwF6EjvUqnVVpcc2ObeKPYAxIQHeVGhn3GAbAxVLOh6
+WRnq3iADknJTmqiEnUehkSlFtsGpBtOEoXPxuKjrvAQU7GGYaPcyxpE8W27RiYcnFJmaRe//Qgh
DqpkhX2IskIFe3/pnQNXjh/idpi/IMu5XsdgRr/ACcl2HSuE6MxpZz2wIRrkpV+A9F682rprTwLp
pNOIpbuti41RJK2fQ+3KZzyP11+ghEfYuXNHuj3hB01ehbNW3dnXwiiv50aD3XDLWyCVRpq9Qfa0
2TfV3FxJd05u0fQNdlHqJ//gDRx99snxcb4ucrrERvB9CeRyq906/BJbKvtZYW4HseGkDQ8EF534
9aQZn6PQKwxjBw5iq0f//+sb/F8BRcAXUBb6P7eF/1fOmeuV0s/Lv/hPb8fR/0XcAVsVKOqW/n8L
/dAf/i8YgiBJaHXAxfmXPwki21SJ+Di1HUml0zQE/vR3JL9CL4Hfui4VPZAn/y/9HdMo+ncFjNth
PwQZ6AscUugzn9WxsaVYimKwvV+xvdbpb5o8oWsDl3KsBqXgPnWWR8qHSX/oFtq77HdYHf2cUdIo
r+H9IzFyqC38YDdZE1jgt0od4psLhSGL5y+tjTfFwu5c+6u/wdU3GhFJdsfGG7dujlY12mrp0Dkf
hVK1gsZgA87DStLk4zkpDQVXb9EJllnrgHbKhdsBhpeYSqdSt1uIWBa6OOWYGu4mEHSsAN+pNYvX
KkhQ1fDCNDhu/kfrFObb6/ogTB1BiFrlr7qbRmJQgbR1jiKM57rZjY6k5pKzSMrid+O3yfKAnBPg
xq0TDy3PU4opmr/8a27dvRTx/t1kd/66JYWRGVVLGUgEX/W5cq5KHYQmujZ6RjFGZjcwz6OT1HVD
bSK2/ASVu0IlHLA5odbBQLVtpqYExLmuMhTGu6VBAWnAluUqt8cODew1jFZISPnMq9j3kIvXx7j1
Qwuncw6o/u2KbxwfK/Cok80GDOUAufXth3oNTfCUzSBLj0QWDBSiHvqsph/G2UwHLi9/2RMVmM+y
TKzqvsDSfb17+0JnXRsuhDovbVNfmt4J13v9PoH9N3pFT/rZ5W0Ld1+TRHt449is8NlVqfdx6ipp
BJt8mVv9thaRGu+zRJbp77fv5KzybO5EUhii7hy4UJWNaP+rvgKa7kjjpv7zCB3dv5UwfZHaphJP
y+OKcxA8rncG+fyKaMoqVMOopyCFbFT6X19RNmniwPOon1ALdlG2Cxeqjo9iVUay1Q+jCYTl2894
PtqCAjQ0OYfWHA0qNvHXV2ybzg0iRvMJ4Bas7k1P6WO9w+fPH+8jh2Pfsgs1eobojy/8/AtStd1+
NIrt8vLtOzmfYARYSXPQBGAlBf2y13cygeRFNj1yv8d2L5YPJDAJ+i2lglP0zjOfj7IjgZkQs7GV
Iqlzz5cnTPYmcEUqviN/pRDqrXPzXpMUX5sjAkWUkt+JUWftT2V6jw4lZiRvCAYE8dePhlzlWgXT
0n5vS6ZUvG/dcGWJiyFeeK9h26DMxcGSpA3Z9AwY+rJ/Z2z/GlzfpahBXVAp5HbAP72+gwVSai5q
VaIDZePus2faoxHXNWWssWpJ4na9G9u4JT4BZUh56etiR8t4YcmeHHWP8WCJP+P0MjhFikUeyau0
FkQpK04BAIrxwyxrF0kDtMa6XeD2VoD4mch6EIpqkiNzC2PgCm3vOLR7Tr+uw3ab7no1RMtPMbUz
MhVjViD0GMxZ4vSXCbsQwOUqs0Yu043Q2hdO4tQo+22XNDnvzK8Tb3xQndvy9RAFcG/ZKohgLMxO
5RaCklnmrJhGpGCMAOsSUHrUScO0QFljY2NozvgHUdq6IzXxmdMashfoub0jDPzXhFP0eGwf5KjG
TPqvqT1gghkDuF6+VXHjFhQ46z4E8K5RYkYo1A57syO8/cbNavlXe0mBK3G10d0kqzFQ1rNdMVU0
kZoumL7pyEcDeD8k+F/dQBdwMuvW7mCn03LJUXpAek4gdZTusFI2d/P2bZzPO6B2rDRBE9isbPRl
Xs87FPItVeXK/ZkPiI2CW19q81aYDSHixG9fyzzSvx/ZJtcC6KORlHZAZ5+7jkCoybM6kc7zLCKk
GH45oD5jOHX1wEYaVY3ZM/LFN5DZty/890OyKdKmBE9MDP0ralNG7VoOcd3P2dYmhjL4AaYfcJOZ
om9fSpxPJXqGwnXswJcOW6Q+74amVSWyaXSK52nyY2WzQ2Tqd+70JF04p0FdqT/Oeg3t4rpK8Guz
93KMs/Ux7VTN6ixyMjxmHJx5/QkBQlq9qE6UTn6NYWkbLMdh8jwm6Ns3/deLkYEwMpnIJglb/AV3
Bo2LVI9jlz/pxLbcBcCdLP09igUR3KoqfKJHiDjSu5NP/P1iTiuAiMtuClj5bBGElrBn/O6sH4Qq
4VAbUDIZuq0K6hhdQoF1VJfDOfMy9QRogLI5vIq2JUAU9LnHh6RYJ4IGRYe1/xFBYtYHl8P88kFS
HaLC+84oBefvlhtU8rRMQED+3emW0VS3xdBWP/Beo8mygf3Rr3cdJEIm1Z+ArLu6828tN0xYTV2J
GKe1xTfB7CoaE6zlJxOwSH/7L0GQCimK0fgmewhrvmSUWIORLsl5iPyvXaQ1wXQsVMZMHeE083bK
tvc5V6BECW91Q5XZ5JwWjCEu6CxzHnxCErufv62LORNt4K4i27FDC9BlS6PD7hNuHa8x4uNNPCXz
HXTntPjlT+DGBSKaIfkFy1/Lr5ibMjVbODXcIygOXeLAVQ7iK9yVOoVU5c/5+rj2rhofxrYhIwEy
mvPZuEzNfhJTN+SdOTE4t2ZDfyxhg0gRlWShhwgy8DAVCmQQdOk++yVyklPq8EkfADsfSXyF98iF
HOe4/9RD2GP3Wxp4kGwvLc5pC5ZmmktbsBD5+ApHiauBCK+R6afy0XxrgkSOx9Abm+Qm9yimXUwC
R+4PcWMtwxU+upjhbecgNJEvAY2zfAhGaOvsPC8hH81Qh9WGmqnJ7yoEJuBA/nkAmcLLwQ1V2WaX
tKEHMqDSLpl+yIOaIJYXCgP7PdqUPv+hPrEU6barITn+5zuamjbR3k1CmcQY/AQVnD43XiVjMODy
x6VnNqb0ChFRnil6GVUvy0BaULWsBz4wTT3bYZm3A1uriJEELfZ4TnMMXWrK5hSxF9XweAR6M10q
jVLzbzerSiZNGvppcY+KXaWwaCIRY7rUMnVYU2OpNbMmcuiSYbsx23whuCYR4jAT9VngXlkeRgc/
mwIzs3pbzSOVwK0kMIrwc4DnLWOyUuDOMUDxy5EyFM6a5jCaitlsZgskK/MQqabpftO44VhG+8pq
zXtXzkgU2LcrDSikSJzQzN+WriQ/RYHbkAvojpQj3VX4L7IUKJWii8+b7ymYA0BArhpwA0/PX05D
au7F07ER6EY8kSW4BKC+MFpafZ+E0g9cbi8tksAcREPcxpPbDjST/JoMHj9stbsobivF4J1nbLC8
Sn8POBwznCtkLL4p50zrHdMe0qk6QI43U9TUCsaHOij5sxHoEUDPTun43HIWNimbhwvVeL+0y2qC
R0yP9wlv+9YsaU+bL8V3U/AmZMdBmCp+LVwyKWQMGQWonHW3HMfZ7tLiZgTDzRc2bUeXaAvxbzCz
GtIubkd1plchj3OANhH4FftBxzLR404EHkrX9GXyOF0Pvm0dKNtFtXvosyXybLQDV5pj0WjX651c
ltmkYR2KaYhUoBezlCQKU4WciZRj1qLHYhxTOQClbvKxErRgOphfg3nDZTIuyOchN9RB20g6GzDh
hlZlX3XbOe86a/qQhR3GKLDDOt5N4wWUtp/KTpgUFoP5JcKcrGhCr7yt0HCZA0gjiYdmDYGYcLPv
3ShdKKjWaFzBuiS9nxFCdlCJO4YoEsuIUnFGmPV/rhM9dFy1BBKp60GncHgS9MLjOY6Rn6jwRVbQ
VXRnJg+iV2YmwjIlAcuW0MxLe5g75lDoJg15KPzGld81zji0QJCkS6gkX2eUdmgQCzoaM22Qobnt
Jt8xGS7iLLylErgRewGmChPfBQrPRMGBwWfm2gmiRePB7msY72itdA2/w5PCxKXMxrb0E20TcxSK
vSEiStXeDDb+Q484LHrljCJrQTgwS0nl8TqkL83bbxb5IaCr6R2DvFtNAj1bA5f2BDX6+kC4ZDsa
F8y3XGwSqEN3+8DLzSbb90PDdJyxPqzoHQXtQnxYgtjyPs720lJyJ0RJ71g3QBvjPZgjUEuoJpoU
y3A1l59F0FBewUPMFFaI+mZwpqpxMZpBQSSgtR7F6eRal0O6rkiKBChM7ppwKkPoiQgCfabZxMMj
WJET7Q2WmDtWKbzU8QDGRrGwU6g/TJ4ggcAEFuVlWhfJZH4HOgT17O0KEZA79yvjfbrtrIBNS1jM
SnfvqhbTOOBQeYQ+srKihJWLfKhUELhjsCS3Dqhi/GJ01vYWVH2x+N/pwuftZ7uY8wfNGQnCdds2
SXPllyhKHPxqHOqf8J/Q/W6jAhI9miUKf9KyTprvCTF3PWQKqftnL83X9r4wVPinaRX59HHVsCs3
CJHQmqMwPuF3F9D4A13TcPalzD9N+ITetg3sMET3CrsQ1zSxEeaBo4HCS8M7wpgK66JmTdmFx9ZD
aRLxF5PSr+200N5VS+7oTd1aS/9NO2LwPvs5kJ5om9KTNMqVuM+H1aYGLSNC5mkY9UhBspNxclvz
aV13OsmR4T6Ezkp7Z2Zx4DPfZzegl0R9GLWK3J0kQVsf6B+h0Jcov0efY1mGYON6vSO2C4KDiIxR
tej0jq6TUVtVCvJFJPPoSG+xh9Nho9Mf4r9pX4hJxM4hrGdRon+t8hWVg9CV1l2dVYX3ZegahG0g
qCiUoPe6suf5Ye5ndPKsri+te8/yuvWxp4GCc2jr++2XVdEKR/ii91VbXyANAOYG/Q8AGDtIaHl2
ESY9HaEV5jPKjjqrXCfeqnbtkOIURRqUzzHsvnHeQSNfml+anuuAAIqqK7Vx3E5Cl+nDspHBbshs
idFZCCLdvwWbZGWIofs1aW38Kw5Ko1i+rYIME7+dkCi0+Xvf7V3LAMN4mPTuT/ZtL3noi3tAAhXA
iQk5OLalunCLWn6BuFzX3q4OpzYEfGJDg8uOy6jweOpCe2LBtPPC2QikVZuyDGm9GIcjqQkkLO4m
MOljywbOcog930S4QtomwwQQHYoQ78Z8ilDcc7t6Cj6sTWSRksq4QSXvBgOplF0GWF7krBeLUnzn
YZCVyf7owJiTg0JvlrtdoC3iwTI0ReJ/xeC45FZETStGX0RWT/EUdQ/Ka0iQdGT2QUaRzbnwHEkW
PNnkbni/LFNNLEuDxGwaoTWZI7pb0NzZj3jhre5Re05OSlQ6FA6tSxx/TUmBvAREChpeRWsCYpE7
7NHg3T1SE0CoPQNUl8rsnEEzUdjYtlGsuPagVlWtn0eKUfyuAtLKl9nYIrOWOlmZUgyMJhMnM49S
BrZMqdDcEbWETmBt2WKjklzocCTaOP3Q+j8mBBMqGrOpKq+jKgXdf+hr2O7uVVkrk7LEujdjBA3G
78VvOCNAiXdTLsYB7L8oKYQCEkIjGGClTRO/uCGGLyZFOtWv/a4wu9SfHcwTFeOYVbYpwfp6Mncv
3NBiIOvIS3V1sSTInP1GbJ6BJcxAdqq3Q2chB3j8z0isDUtoQ4/OVMNA5vONVdH7qJNlAssYQD3I
NjBkiU0ecC+LOZRfQRhTTH95jWyYQjxy/Bv6h6AJZ57YxSqddzQAfENxoITMiQTiOqV2qL+NGa62
2TGu/aiYLj3SURwXlWOyWNyzTTW9bYeROleNFQDfZfdAAyba/dhCI2vvN0yWggaEmLfJZLeq36G0
QpYSOaEp4Ixo2LfyiKJKNwZ3SIc4VXLth8rmfpDfMuvAdVubRx0zksyHvPPMEmkwcqGCT7eRD4Sj
ZxI1genv16QRp5pVOCSYNjWOysmzo5fdNR7HiE0TlRVTG8OhhizQd1uTb/a+mY9hnppymc0I4Py1
qpIf+Hvz6Zdy35QHiu1SoPzHHhbHqBHRIfIHU/EVbm3u9mV5ZL3kveTDVPFS247AV1y7M3S172Mw
RTS1IQFkeCwVDXMh3yYIdLLOvNYzczcvHV3eFJOIxn4X5V0gULbowTKS1E7VwrsdrLHgWuXa8gh2
PSamWEGdHFNHsG8UoZVO2qexHRIjA5wNNUJ0nC0999qbRJ/hPi0d5hl9YHMITGvJic3GcYAXghkF
6SUHT95zv8h1+eACtYQeqPQyjxez4zbZ0xiLmUEJXzKfLrJHco2uClqeNpkRcV72f07EwVpqEoM5
imAz79FZdPkp4syCGaxlWfNPdxxQcbbxGrW3gDVjjiNj3EaddQz82h0ekMhyBwsnVUG51Yq1OXSD
DDdZGFASc8hXujWJfFRXzI+wCyPeWo+fNOn6HGAEvk1a1JHJUbTEzI1RNxF3FQ1n3ktjXzt15vzA
dPIll6dXEa4mVAKkGf1jrSR1+32pZqb+UQQCe78lQ3n158vSK8fcpFa5VdCRB2la5V2z68fRVAWz
cjL1Iyt0Fxa6ixj8VH60vRlGOQOymhO31FbPQE5CmSXOaTmqb3w/8wx+fkqjixDB1uET+Im1uwyG
WeRoJjqcKdjY0HONOAT2qD8dfGCTfI32esxoL9KmNJmo4WsSZ6aXUyMAqIxV2qQjHvY3JPwD5WEq
V06+R6TDnAJfDhZ5iHoMNYAVETWUMBsfR69NH6yceL0xMFVuDkk2s3+Ky5JXmlCQ59YHOB5RgSfo
EPb93prRU7pRNcURPohez3q3OJkJWD2vEcdU1FCSpNz4Fo0TWp2xW2ZPboUOpd5jNmEih0ZAnTEs
RPZ+nfd/qBnB+IGQRoeatsl5gTWYaSyEOp9+zGFvzplGqzOWO8tbmlxvuqHled+pQZ5X1ShTQceQ
cDI8HMJInF7XdJe6LAO79/sf0p9MO/plauQBQn7vVbH/vhQ6DOS4uGY6gl77WU/IAYQPu9atfiRe
aOJT5XsueO6ZYE3serv+dqoG/rt+LCgdKzhLpnTu/91m72wBLDzP3B+zW4Dt/zDEhcNMlDQrWIZx
i5kTBjt+RdAYALniYjWMeYOLZ92jrHRLFcK0ajVHXhN7XiLzn2Zu2UbmiIBZAH4l18gPTvz09u3/
NVQ0eOAOQTTDAxNrU/P7f/FJ5jaEKTMp+dQnSC8jZQgRkjjM5soR6u1Lnc8518U7nAv5WvBHcGp/
/+tSpd+UEw2a+FtWUS24Soq2L7442eS0107Xv8NsO38ul1hmaHSej/gtZmRns81HXCGJ6677Pjag
1x5lqkygTNPaBKK3n8tICfy7g8C3w9WDQecrCtUodJx1KyJkY/O8HJ0vJVi2YBdy2u9R96PqQGKY
pBODuaHhXfAfxfmG3W42AEFyGwmy0iiHcmIhQzD9+3pyc8K2WD2zryURG3qs6OxBeE9jcwqcLZM1
Bz1Iz/hyDHxTVckKiokPoyVcHs7KJK8uiixTWBUjzB2SEAFrsrlE5ylZ8kOJ+Lr3jt3g2XgzBpqM
x2bReXCa/2owSBn1uvABXw1FaiZyWFHZQy14qkg03x5vI5vwerzpSkrlA7jwA8pg500qZMQoQQgv
fAi86nStQVJpMCoaPOpA/5b8/qX3ngPSYRQQZzZFhT8/tSMim8aZ3GZwpafM8Z/UqSawOwW0munS
ylLMjq47+m+YeyR1kU0XEBPIL/bogZJNJoDG2cX/1MkprpqaqwVcn/xjDeyV341VYV74KlOuYp2a
Seolkx8FBQN0n2Rs3mQqWOTTRo10c6td3yamDvOn4kybjbmbUiJkowxDDgXuZhGIeVXvNNGD168P
bxYIWw4ukbCoJHI19tkUbngCIKp1+DMfXfU1bZFwOjh0E45+FtQeJTG89SJv1h8WZJXDHU5X5bFw
svxxhJoyonQ+lBeIEmJ2by1Bt/HjvvkSku51d0DnxniLN61zRFn+U0Fl+udYex1C5S0o7S2lT//j
KMPqQ2wn3Q1t5tg4dMRjtrO61P1npe0yXoXtlEpQ7tr24D/J7NFaLfy++nyOp22n2zuPVjNsG1Dh
N2ppR5Qll2ZPCyl/jLvcA4vpUFRLDfOZzvBExbsX+XeajPLDMp8gumtji51bt+rBYW98qmM01Ddh
68dk/FHXXaDiWD5AAhoeE9eNwUHZllci3iWBVw4aUoNVt59xk+/AOoTDMcWG5EBVbTFejfRitvOk
E2uDDvp4lZf4BUwaF9AgTtN/hsCHOheEQ4Z8XFs9rKgg7ojWVszh2PK2CBJ98vrF/uEsffcdLy5k
eAY5bOPZL7De7ZI9WmzJO0zD18GaCUEXhmAm2R48h+7/2YSoOC2pBgnaZ94XOH4nLLO9n58MzVvb
//L2in69oF8uBgEXQBZmPzBnzoJ1uHrgNfCOfvZtVYARmu0HUVKO2BRFdjN6rlHPi6riExV1lOLe
vvZfM//0mGB1qHASxM9xYIPsdJV5bfHcoOcP7TOv4ZcXLvJs72wTp2/670Th9JTAXWlno4RAl/08
55oxB3BGWsvPYsIUB1AB28WmIj9IdlDZ1H3pFOF90qG0iaaS1PXOHRETv0B3yIdd3wP7Aqznf2z9
Vl+VVqO+sN/iZ8IxvEf/iTTT6Uss4Z1eeJ+gs5a/iwE+akk149PoLM4/OiWt24hK2DXWctFHtwBq
vbFU4XPYyShdi0lzDm318ozYaU/lbWgPIpL2kz33wI95f+8AHM5AeAyJSQPANjAuWCI65ymBwIl1
9oJlfcY5lsFHmi2+cDFzO87r/FQiJvfNtfS8G5yIGmEDVvfolYssd29PAWkm86s3g5qGSYIAAwIc
QyXidRIksrCg2har52igzsbpExH2OYDgv+soKva70Svmoyp6qB+JVRcUR6viWHHMu4GciZtgriLr
4yoi74iMM+dM7AO/F8ghym2bWTcYoqnrxV0uSrdwHygZ5B8ri5eGoh/qkNu1n6lSongeblWt0WV0
yFUP6Cv+Xvw0uXUVYO2Mwsoxiar6I6K3eQ9noRsQbIyHL7Z0sk9WGbBB+LOYDq7TT8hjtkn0MOU6
TnFhgXk1ovirMUuIqJjBtkupG7InfvakFVwn8eL9IygC4dieZWjHvj24r7v4vGLG1iMZV2xS4GTP
WfYDFRTeuwoh03jy1oLA+1gnmITsYMjZt2ICIPTOFc9EDU6XJDdwNO170O+gO85ep+3kbcHW+Sut
U++KU6ZVbMJhsT5wrkfE2GYt7VyYwM+1a+ePKAT310mi7U/WqN3DO0//99Qi1SR8OhhkgcQ9BwO2
uC92QVSWv6KZehy9qCr8XrVrPO4wkIApi38NB4KiMgRKydF6l8Y+9urAYXccK7SGFYg7Igrmvvqa
9PloKiVUnEqri29Q9O6OjevOt/4QR5cR+mTeBrC7g0UMNMmTcFoxIPEZVNsAJkR9YTEshzTrrRvt
Y6qHuriyrv0uXu6WeWI7S+F6HKKJ3XuLzGh2XdAVIaN0izFCczTHvHFEA38/0iN4lCM1DnKR7nPv
4PQSF7nbwmuhu8xMpLq69Tkk37k6KelQAEBBHX+mDNv7eR5tweTXN1OtO1g1CcLUW8avEhC61NRe
2AD8/0EFP/k6lFgReYmDZWMHhfy9c+Lf8Ud5f4zEhc/7OQ/JrkPjIJun7BfSMbba6EmnP2iKLhTZ
eWUApdTz2hkjkdL6sWCtDh/IH7H+fHuS/E8TNjAQZLY+RPQA/L2esAALuqJbVf4rLPxlQJWfF+Kv
Q5xfJ7nfI0I56gfUuocDXnPhvtbh/C0O2rFmnkCqeOdm/ocFi/YxpRhCh5E6dF7fzFoM01jB4foV
Kdv/3Piiu4ewb+0UdZAP7IvDLUZT/VXtlcVlPrvipi8VGxlu4/NdAhEfQHI5jSiID+5vkPON3ATw
6D6/c5d/pQzKBx6G7JkDZppD5dmQIWqwFLrxhl8UiZroC5kFtmwcvJfNAB/y1vFHTFSnbvWxkGtl
9TuGo/K/2Tuz3raRbQv/leC8U+A8XOCcB8vyFDuDMz8Jsq2QlCiRIilx+PXnK5JORNpODxXcJi4u
0Q+N2C6xSlW79rD2WijaoZpSnBtOnH22vMi/VlEO/6Sn5p6EIrcA3TZpxHL7K2eKIAFd5c1b/7+O
5McqWf77X4sHSPROw4wg5T4/psQi7yqCtJcbLS4WxSIMn/mTx04Ly5y44G5BSLc9E2zKRxYtW52Q
T+HUEOxb/AptEB3/nq5P8C24CkBHmVB8uqCYu1YLzZ3QAGBhlwkHSUd5f41Kq78bcRwMdOk8UJMk
gFyuO+FNH6U2SHlE6AL6+ocsSxIYLupNVlHR5z2nNSqxiIzBFhGEUXqfOPTbB8FaudW9HS6BCb0P
xO6uNY2yEl0OlfjzVLG1aQ6r28wqYQQAk8U4tuJDPgctQfhulYL7P1ESOozjoFyf7XGvZgk4s2td
wVkPvG1B98W6Oo/1an1br4z6wvMdGAk0Zb8U1KFAI8zCfKuUYfAWzdYwors1LxYgLaoFmBLI9v2A
ZZsGdHWEJ+k6rc+cSKWjqVKSu70erBbkjKp3yhoOKNrZq29VWqeQkRAzTI2qzpeH1NdO9ISOeZ/s
03s/sN/TRRZCKBFl+qe9UdbrP/Dhmhjhpw/XfAW27cIVTu4BOgtXdMMcfQUbEiYrZZ7ZH+rU8C4p
fVozenVpxgS1wkE2dHRUTkJ9473j6tGvt7TBhCeJ7aJwGYJiOK8DLjbCovgSqaTDTT23gjc6XYgP
3IPKF8qmGWSp3LxWuFrd7K0cUgk3yKPPUYRMgR+kCY3DRvzWddNPMCFYF8j7XDt+oX/UAx3dO+9h
tbN3d0eH5F07u+OOEaGEeuS4MmnYdMQGhqpWhe9reHEkpEf8uYoegxlv5t808e37QD2/gmuEZQHI
PRAGI70EtpzPzGCL0sSGquZZZqzqG2Bm6l2y1lgGzyrKtz4J66sCBaIP84r/22FSl9STtde+ohdv
A7jSrg1/V76z3PlnUgH6uYcUyWcy/IepTSPlRbgtEAZQUuV8fRA6UzFyLbW6YU8buXp4rdbGw9be
XxeprtHyOrcuKjfl3jDntAqV1XpWWmhNqokXnFnhtyjxyLabcXEP5S18zTlSCwkwLGQEI5hsczrO
5zAs0ZiLZmRYlLccyvUb5wDDSATLxsXaeIB+fZXiY6d2dkpHMnAT099MYbgt96dhSBo2dlbeOXzW
BE7h3j11tvSBU5iwSStsw9XNJjB211QT9S9Vvk2WbrTb0PdTpDQSWxY9+/DCauTts+zCK5PwNQUY
9WYu2s4R8T7c0C7J5HRjT2v3LqhXUGUHKzRtTF+/BeBbvs1yjQUFx3FGMqm+AATE2UTwFTq+Ivti
BtnuziNKuzYpiE1Vvyz/IEFq9W0WKR6X/JnIVwpCQQJvo39goKqcz/2Do9wGuVq/zz0yOGjdRp/x
BMG1OXtvCkKfvZPG9X2hu/U0y7ME4ZqiCh5WsAi/SWx9frXL1d0XtJiTU3gR1HOkmb/Ce7M+3e3t
zafNjlHWB/q40WlCNiLiu7+O53SRqblfzzLLL2eQkOi3pZqiqEPixptWe6W6gTgHNAVomDMK3bow
qPH6KrWSXJuh0anPQnW/Y8zyUL5JUWh/32zbZIUqKzJ01U26s7RrLYnndG666ldX2WREv1r2BTK3
3RukYmmjRP4Jv9owtuEdrP7nuzhVIMZAnZ0Wg/3ePjdpTXdmazdw37oqUMXZr4/uoNlLLD8sji5u
lg3HHAlkcbSP7FWx0zKEqtP5rZ4mtnKaa2B7qnSnfFjVHjPQVjrItV2mfFxVIZ66VSZeckO5PCjP
XRJlFaCVkpXRo938yoU4ZrE+2Ckkqbsi8WluSuffUpOO2BOCIe1yF+6VP4hsnpuAKa5XPGfuZZpj
+hPY1usMEnnfuY3sOp/h8Zdvdonvn+3AUKZCebVG7LLAXujUuE62gaXMbHo9FjT+Wq+1wp5/5+wZ
GOYqXhilo13b4ByugLDs6bFH/eUjFCkkYQL0gtzWD7sv/8dfxs/YzQFkull8+i8dCh64j7o5fPdi
gzpWbRbWbby3LGi/smz+nd08d1HKSyM6p8L6ZlVm5dvIOWzPcwiG4KLfbm1kfMLDVbxxUZT09PQy
sor0MnZ2ykfgB965VyC4OE13++3b2s2o2OjMv9iAXTrJsyL7TlkX/iAvNO+yebG/VOsa9Z31jub1
vVmst+fOwUmnycqqEV9AxSpHrfeLTr/fheIq7hXNK8iOUoo4izLDP0uioPyW2tv6PC0O88uwCtJZ
vXW27jTX9XJJ0hJ7pW9M5TDNEl2b1UYCED1egxWCS4Z64w6Z2yS5jMzD/NvW4ajjE9CcL44elLL+
QzqHKGlGKZbXg/Hiqi5T/RbsOxHKZmUcUCjcBQ9qktVniKzMv7HzDksz2ggLIpZm5cyvUEFFF1sV
NJfmBsuXhKl6UpEIo2Sv1/6JubPDr85mdW/EG+hqkGm7pB6UTVPoupDrjPRrQNoZ/F5R+YaQkrvk
16cQJ7F3g7IT6PvAZ9BcbLZwBwduA7YaGAGlg1sanRBaq1QO2Eljm2lC3Z1X8x25EvhiYPCAxeoM
VyxZ2Hpev68RKVrP/E12GZCLg3J5FV3twigrTqqNGkKtoKzCDYoD27McqTOOq+aodxXJh0+iv+NO
L8zDch86pnJKS+PGOc0CF+4OsjLRzQHs84w4umIfmFsYGiIjmqPjqUF7hd7gZn/h+kqJQFbiXKK3
9gnWcc3gLbMqmio66J6drbwny1oVp9le3T+AdsRErrcijbCLL0qtzs5NTu0F8ofC5RTfa1KE+Zes
XF9YyvpQnZYwzMw8o/qiJegDGbFL6UqtAqAUKw4E7AVs1pWeIZ3hus49ORh4V4DzXcXaSr2oPfA/
JzbwnPN6B9buRi/npjdN9uvgM/dA+DlTVkJtlVqXS/i/WX1BbcUDQkBPqn9BI7xaTjcG1uAkAw7x
oMCjfascCuHgwGRxpbolVxUY/NMUSQnoOoJ9PsvLYKMy3TUmLwKRq4LaR+4USV3g6CdVoNfzqQuM
zIQTXtt+9AH5Xc5VxA9Pam1l3AV0RlSoX9vJ+rWS58L98ar3UEbEyqz2d+rdBkk5f5rvNgiTYdmF
xFitXftWgRYUG8EllQKjD/XzAF40zTC+ajCBueynff0erCRgRA1W0dsU3/IiF5396K7V9XeYylxg
DbUC/wtqNKCF5hpEXWldzMzDwQPdbIPBt9M5WlYptFknUK4ZSKD56WmOQqlygqqsehoadfTdcYrb
PN5BWGPhts5PCuCcdFKvN28c5ITe6RsH0VidCspJ5lX1++Yg/Z+JbLuJnC7yxazhfn6/X6bV7TIj
z5o9kiiLn76Lw23+EVnfPMyrv/pLvx7o1Z/iJKBPixxiL1Ru3ql5l18NEVGiz/cPxOGGCG6pW2oQ
CLyK4i1lgebfFQc9Cq5rj5o47PM8/JxPOlqcl6b/65m16/jr3+m9+n283+Zi/aGv6ZFn60Js489M
fjDC0eS9iUXdyqF22p+8B7E2YBBo5U2oYHjajMT//uRfTpOoKk7Un5n9YIij2esTh/YQ8hCEweJh
wOMd4NoTYkaB+YCtoHn+oR0wmEF7NC4f/v0vkuTiEpZbBXcC5oPEjwPhuHgY8HgVPHdi0NwHAopa
nHhwvv+Rc/DiKuCNkKySWwRnolumDdqm2wqDRQC3NIEbXKS9tXYVxrYIVEtE3Vl2FUBmUcQWpAjH
e8C1JgKFRtoE1lbx/FO28MU9gKgseUS52ZuTpqpOcbudJBv9eBE0TZtgLuAZoAu5OyjjOgjkZ7vT
2UZ3P+7ov3AfmsaEbnIbnB7+vngGRhFKHggOuBcfjSbZ5XGtAsQwbF+prWCKSQLqADrVLsLAHMBY
5Biif1hvN92Y7kWEbSRnb1A/ECQ0NIu2B2FgDTz4mmiRt8jEtKszukVAumJYQvk7fiEsMZZKL1/z
DLaApgqBEdR57dYNGdEWoAtf6DDInQD2gKj34hg/uwe4EUimA0Dixmye0TmINBpKHwQhL0OOCBrI
dpK4Gcc3gmNNuCrBQ0Nw2zyjOwhQGOiybrKpYg5wjbrD/sRBJFCipOcK/7Fdhdb6juhAAKEWJTCp
A6G7E5JeiIYZg03gYg1dSDzgQ2kNxejsAUh1AVWXmr6hT3AwdVJL2rPm0DXg8AMJAXfeWFcB/1ja
L1AnVAM1k2vhx1Y/NgiuNwGQgm4SokLt0yz7mI4CiXxpg2ASEQLnYSWeXQUN4U/botGDu3N883dd
WVNgwGTJzEX5/Me33NsFNtESAbMNlqJ5RhctQTOoSq8CPjBcIDCdvbAKRMzcPuyBzoEanYcgQKxt
MkMiXELJFrQmRJRdoozDdbwXPIMMG+kzDVbR5hndKlCWtGUdJVOfoA6vQ/fZfdeDVcBRYieQZXwM
rUe3CprH/S17R6JTKiilYG9/1i54Go6U6LVzO8MxOrsAolvAOqU8BdOCs1fkSR6d5kEaxfYm0MgC
H6WNpnlGtwoI1wrosdwqkCsChkuZtNsKgxhapFEEEknkk5qn3Xwj8hSw3NLWURRXREbRGvjMjj1x
QKNiM7o9MMLZQ3Qsuwf0CSljfGIi5eYZpBDYAzAaUmDo1nlEXz4e7BM517+aQTGdiSCtgpGTLIF4
BoaAsGQCJS5uOZ2g4mlvoTGtAtl+WXNoGNQX2eckZZpJDvOproiuiZrILrerNLqrEQdBOnompcgK
0Ppttqnz4SrQ4zwBl254LERz6ka0C3R2gayzbNpcik0nWxceD0yBZ064ew3SFKOLmIgVpKfPPQDr
Nuni7qSL4KPnJZNDcYS88+N1Ob5DoEEsLHsfgCigooCy8/OxAg3FJFlYbVtgEXA/xnQIdJQbZOeP
z0MF1aB81JrC4S7wJrjPVKIfU42jS6dSDuoOqETEaBIxWoKJHf/i+BBQVALeCgc+ZrB5Rjd96otG
+1J/f/okTyAhEFrtz6fQYD4hb2DhEwmcPs/47gOTOFb2KOAVQGhKqrArqA8c5NY3winoahhjsgSG
LfpS5aIjXENaXLnsu60+nL6qUlkRSPufkfTI7CEc89K5I7LJeDyeBQSyeQb20CGNSnqNpp/WHowP
dSGI2GSPgkEdlaYK54dBGIQJDjl11BSA/ne3xvh8A6D9smECRTYYwSycxA6FNbgcqDJRXsM/Gu2J
wCxI11fwE8HjkUx9PBEDN5lgycZ/4ND8DKZGZhfMpjlIyjqKEwF5JVnl1iw8QeQ55JRFtRGkS/uM
zVuEpEKTrrURMmJeaFN9IX3AHcG5I6rqknUjuiPhteqQQRKOkgX6FF+YJtlnbwfQqUKdyYIm7MfP
x3UW6JaTB+VpOAKClewxfTKwCACVQSkL8GqH0R0d+IBkuN5eWRJ7gVmSSASJ0pmEgafQQBMdKgu6
PbrbkSZ06Wy6gcUjXayKTFnzDG5Hh3uDLUA3eVd/Gl3oZNBvLe014w/iL7Oej4XnfgAJ+gDwLiAV
mCofV2lkFsGGQVM2dqDW6KH1BaVFe/kNKitkEEgra0SY9Ks1z5+/Hf/EFfKjAWYKBcFD0/oSLrPn
ml9e+oXH1o+nP+/aPgSyX/R29H5RsEa0n/2zM+Y/PTh0ky46+uFj+qj5nO7Puwk+/ejeZz3O6vEf
L8JlukjvA2h4RadP95pvFhv6Z5D9vFtsFj06igY0/PNNnpBd/PCO/mDg5/VEm3cQ8/mb46YhhDT9
F27A49IvnK7RtFhkvaVo0LiyI08XUfg9Trdh763btgfpseMoThcP8fFbt/BZ+ZGh/bnPw/t93hu8
gWfLDn66jKBBSZfHI7eIT+mRO06WV/H3V9OYTsK7/rK3PWeyn3LGqocPve+zQynKjny+jFO//8od
AFB25JeJZySP5OXDIuhtQK1Fqcm+8GUUhds47J/IFgYoPfT2IVwMrAhszfhl0iPHRX9btCgl2WFf
P7VNbfOY9MAMsL9fV48zb/vSmmYk2aGv4z38EsNlbpE6smPfLMJtz3p02Bf5cdMqWmwfjpejg1LI
D51li/tgny3zvLendbUBK0iPH94jgLro95i2vQTyQ3MXZHHe29ldYVV+7CwL+S9Jwt6itxjH3zF6
vE+HQ4uSqPTQ8TYfbG69LTPKjvxmeZcO1diBnYkKnvzQh0X/3uqqQvIDF68uFpskC8L+tc74Ajry
O8a/WqbZsmepADeIPP7vGPxmWYb3vWusQ078jsG/xen68TWb+KBFbUoPDbFU8Gq6SGNuyv7hbFP7
v+cDThfr4dlvq0iyw78Nwv6Kt6l46WHXER5JP6qB2lnQPkkPnS79YRt/U0+UHfjdcruFtOSwGIQJ
XQuQ7PC3QfywfHWZPbnbWrCk7PAf4v0LG1Hkkqmu/J4PeLoRu1S17PAfWf0lfOU9l6JLA8uPXfaj
yi6xKjvup3wRPC6ssCldplJ22M/LdMPN1hu5xU1IjxwS2Qy2d5delB36y4J7B/XS/tHsYJDSgy+z
/NXn516+rZlJjx9m9zFqaz3Prcs4So9dxRCV+r1vs83i/Xrk5zJNPxBNT/NPj6woz/1ZP7kmfuM+
Wi7S//wXAAD//w==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D4F94C68-2DDE-4835-99E0-1E115B6882A7}">
          <cx:tx>
            <cx:txData>
              <cx:f>_xlchart.v1.14</cx:f>
              <cx:v>profit</cx:v>
            </cx:txData>
          </cx:tx>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axis id="1">
        <cx:valScaling/>
        <cx:majorGridlines/>
        <cx:tickLabels/>
        <cx:numFmt formatCode="$ 0., &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85D99DD7-2F18-41FC-85F6-1D41E2153D25}">
          <cx:tx>
            <cx:txData>
              <cx:f>_xlchart.v5.18</cx:f>
              <cx:v>sales</cx:v>
            </cx:txData>
          </cx:tx>
          <cx:dataId val="0"/>
          <cx:layoutPr>
            <cx:geography cultureLanguage="en-US" cultureRegion="IN" attribution="Powered by Bing">
              <cx:geoCache provider="{E9337A44-BEBE-4D9F-B70C-5C5E7DAFC167}">
                <cx:binary>1H1pUxvJtu1fcfjzKzrnqjxx+0Z0SQgwBttgu9v+UiGGrrmy5unXv1VI2FAtAyeaFy/EOdGEJaVq
Z67c09o7k/+57v9zndyuyzd9mmTVf677398GdZ3/57ffquvgNl1XB2l4XZrK/F0fXJv0N/P33+H1
7W835boLM/83Rqj47TpYl/Vt//Z//wff5t+a9+Z6XYcm+9TclsPFbdUkdfXEezvferO+ScNsGVZ1
GV7X9Pe3X2/L1GT12ze3WR3Ww+chv/397aMPvX3z2/yr/vHYNwkkq5sbjBXigNiS4X/87ZvEZP72
dctmB0oxpZXD9d2PvH/o+TrFwBdIcifH+uamvK0qzOTu94OBj8TG65/fvrk2TVZPq+Vj4X5/+yUL
69ubN5f1ur6t3r4JK7PYfGBhJtm/XN5N9rfH6/2//zN7AdOfvfIAkvlaPffWPxD5I1lfrdP1/eL8
e0Q4O7CVEkwRTe5+ZsA46sARhHNG2AYYff/sDTAvEGg3MD8GzoD54/1eAnNpmjp4s1zHpn5FdKAv
gisqpG1vVt9+rDaUkAPGidBUice4vFSe3eA8Hj1D6HK5lwj9UYajyV4RHC4OmOaMOVTsBodSGDUh
tZLqTrXoY4heINBudH4MnAHzx/e9BObPwcDt+PeL8+9tmmAHAATuhMoNMM5ca+wDKakQkpDNB+6f
vbFpLxBoNzA/Bs6A+fPbXgLzRxmvs2oNX/ha/h8q42jtEP4LZDSDvdNUSulsvNEsDHiJRLuh+Tly
hs0fF3uJzX2U9sb8/WZhkia9Cl/TtDkHmgjboRxu5VGcZh8QqphWHDhOPzO389+KtRus3d8yA265
2EvgzhBQr1/TDQlAwrmk2hY7IzhK9AG8EGVqAnOjyRs79wJRduPzY+AMkrPPewnJYp2Ef5sye1UN
sg+YFEppuo2r4fwfKhKlQIXazKaCbjTpMTYvk2k3PA/HzhBa/LGXCH2Ik3VgXjXvkQfS4UIoxAB3
PzN8NEIE4nBC7iPvWd7zEol2o/Nz5AybD6d7iQ28jynXN+Z+//77+I3D+2hHSiLYTmwoAXjwTlwh
WX1o0F4iym5Qfo6cgbL4sJegfKnXwf3avAIg+oAzbtuKbbWFzY0ZMh3bYYwpdf/UjYt5To7daGxG
zZD4sp/O5SysKtOU4f26vAIazgFXNiJkgfR/+pmhMQXRtg3lkNsYbYbJSyTajcvPkTNszvZTSxYm
y26v6/C6qV8PHkEPpC2pREy2gWfmWUB12twBa8Bmyc0LpdkNzaPBM3QW+6k5y9tk3a3L29eDhusD
QhyYMb4lBuDUHwZltjwQylGC063mzBB6iUS74fk5cobN8nAv/csKPj+8Wb8eNMw5kBqkDOMzTBxY
M8fmgk3B2PQz8/kvkGQ3JD8GzhBZ7ScBfXRrSv9VMxiUZATsFMjlzcLP7JjDD4QQHFnnlquZAfMC
gXYD82PgDJijP/ZSVb6GwOW1c0soiiaO3p3x286B0rbtiPv4eWbGXiLRbmh+jpxh83U/sTm5QVr5
ekYM5RrwYsRm9zn9nHim4kBJzW1kNvdP3cTJzwqyG4/tsBkYJ8u9VJSTJAkzE1b3K/PvI2VBDiiw
EEglNxzLDA9HH1DhTIHyz3jgYT75Eol+AcyPucyx2U/vcpLdhK/KWiIUAzWmbb1FRs/dvjpAiOwQ
pbdRtLjfFluFeV6gXyBzP3AOzPl+Ko3pXjEKQ+WM2ODEbLHbs2gOVowQRcn2/VlqefKMNL+A5G7U
HI/99Ch/rqsAxczaZPf79RXMmH0gKOXSdn7RBcAI6pkI1u4ZAXr/7I2uvEym3dg8HDtD6M/9ROj0
tWuaDhIUYTNEXDvjZA26xiEwZfdJJ3o4HjqZ5+XZjcz9uBkqp5d7acdOsSTNdTzcr82/1xoOBp/Z
nCGjf5zlOxKuBWCB/N9EBTPX8hJRfgHJj0nMQfm2F6BcP9kQt9m0G2AeffK/bAKE65dQBptIeI+H
9IsGPUMdzlGW2WjSzLvMGvR+Lc9udGbDH01hP7r/3psmrF45DiMH2kGCr9S2DDmLwzRFxwYFte9s
A7WZsrxIpN14PBg6U5f3++lZztZh9opspZAHHBVkIR84jofqovQBo2gORMS20449K85uWLbDZpCc
7SdPebauqvV10FS3df2aiSU7QO0e3Je9JSURcT2ExkY9jMDIcWfm7F8sz6+weTSdOUb7qjblkKyz
m1d0/SggT75fzoyZrQ5sAuaM663GzCjLs/XzkvwKmPuRc0yWe+H5H0mNzv+z8DoI/fVrJjFo/YO+
aDSV7eZiJMpiBITARAtMPzPn/xKJfoHNj7k8miUmebKX2Jyb8v9FqzmSTKE4Qc/fZv1nujO1miNg
Rr/zz0BhE4FtksyXSrUbo8ejZzid76sOobpcve55AIWQQFP0yG5rLjO/o8UB1SiUAaV7a7pB5yx8
gSy7oXkwdIbL2X5SZue33ZtvpozvV+jfp5pTwznXTEzHZO5+4FcehQPyQOEdiWBto1sz2/YSiXaD
83PkDJvzb3tp26YOk+n/eR6+HjzTGSeGuv8Pln9m2lAGwBENhqLMFr4ZPC8UajdCjwbPQDrbT67m
/PaqXFfx+vUQmnpm0Ao7tZhtFGje0qQPkKSCY7u3e7OK5ksk2g3Pz5EzbM73M+HZONLFujQopr0i
QhwtlxyVS4kY7e5ndhLNRinNkdxRaovgTIdeLtcvcLoLen7Oa47WYi/N3fltu37NLhpQaxyFAFAG
uwuelCqYOsBkO5sAAvHDoyDuWXl+gc523ByVr3uJysfbLKuGpF2/atcGitGOxoGAbeRGyCx2s+0D
hzvOVEbYaBho64fYvFSq3Qg9Hj3D6eMfe4nTFPwcr9McFbfX7BIU/EA5iNX0fQPnPJqbGjzRRIjS
9Q9n9RCoF4u1G6nZ8BlU58d7CdWH8tZ/1ZIoR8TtoFeTb2s4s5CO3pVEHVRNZxbueUF2o3I/bgbH
h4u9hGPaY+9uy+p2uLcxr5AEodmGQyck392WbqP3CSE4bq/YmLf50cGXybQbnYdjZwidv9tbhM5u
+/D6FdvTcPpWMATZVGxjtJlho0QdUBx6QmfhTGum9X1eml9jcz92js3ZXmLzIQhfERXEBQInnsHr
bPsHZqigARoRAXrUfkG8PSfNblQ2o2Z4fNhP53IR4IKWNyfV6xYRkJMq5jB9f4pGz9oIUOORFGH0
dMPD3Q9wexgGvFSq3fg8Hj3D6eJkL/Xm8u6OlJ853Ga1/r3n4QgGCGo6jG49z1yDpsgbbeoUh27v
fma56cvl2o3VfPwMrcvFXqL1GVkQrlK6fcWKNkgER4DEIdvsc35yDZcNccFxbvoXkfWLRNqN0YOh
M3g+7yeL/fm2f9WbOSiqO9wRUJJNUjPLTtGbg8acqcltew/ULDt9VpxfwXI3izkkf+2lxvx5W9Vv
fh6ReDXzhuMcgqEn9z6wnkHjENwkwG2EbT/N30NH9GKxdkM0Gz6D6s/9pHj+DKtrk1Xh6xa4FUqn
kuMqtc3P4yIQqgzoRsQZN737INuLRPoFRD9nM4fn/1Ok8Osr8H5cD7hc1+vDu3sFH9yC9/S7d7PH
ZYezoduwa2dn4kYRTm5+f8sEWtd+3FY4fcWjcG3WHTgbd7uu6t/fWkodaJtzNMjj8gHUYQkiiQ5a
//tbtAMhHLw7lMUlLv5wYB+zibP+/S0CRY7rCnAge3vot5riIAxBlwqcHWISitqHxl0gP25z/GiS
AXzJj9XY/vtN1qQfTZjV1e9vOYKcfPOxaXbTE0F6aFgCZqNMj4N7eP96fYFmdHya/p+ERmVGu1je
OtSrG33IcpFbyYLkbTh+lbLJ47WwSlmtsmKoBrGsWS+DfmEZj1z5WSkya2FYH9vvdCCHZhlrKyuO
O50m1Vki09waXBP3Mr+ScR31Zom1SiK+8G1b0Fu7N0NzkQS9nawdR+beNU95oc59FRY5d1MaVhBF
5LJMPwSU1F229BNZxrlrOpmm76k9FBDZT1M6nLKUZ9HfVtUajHkA6Y5FQpHi0RqBnmBCgyGfiFgs
F3bEwzWyaRo2gQqcW68zWVQc16lIxHEi2qq0j8fKr8NuMYY5rotJiBcyb/X04ynKWI+fj3P5U0sy
R5KNQxR6ev8BRmPEnUoRFd5ENOZxuKgNlzxwtWZWEa3KvvPLelkGtS8C1xLWmGcfO8GHii2oGFXH
39UqyKrYNabgJT1H7lLgvaeFxBZ+KKONrjWOQ1F6uncQvTj2TMY+CC0WlNy6UVbZErb0R9u3i1Xi
iJoTNytrpb7Hkng1TM8PdXsem+m5QqOPHndMMPQwzJ+bN4OxjcWdG3/AnlNuS/Kk+isQHst8t4vC
JvyQebhHtXaDwOAmCvfpx+t/TNtG8IMDr1og1YYOPYbGl21okT7gN5ad2AVfyI4ouYYiWfWJGUM7
OQ8taugZj4uhuYwrQsbABTOdYFGelgS1zMcASIazHLgCbSpK46bUGQC1Ckk0xJl37ekxk+WRKfLU
Gw4tL630cDQ4ZQ9Unn7kPyePipDCwR90+U6ZFHk8+cAOvCQaSHkjVActXw1UjTReybJrKnEYOp5Q
38sGq164lQI3/t2QoS31YRsaknfPbAQ6s2RoDMflY9ASKCqOU+LwxGNpfD1GUue1dQXe306t474O
JoVIexPgztami8QoFmFaDSx3e804pJIhCZrLNFfRsMgsWmaXOg3SMlsW0pTsIm3DrLp6es0me/rA
3trglnGEgOBmLdz2AG2Z2ZKm85ySFGN/1Zd1iU1AmphgsUjfcWm5fclb6zJncTEpTd2Z6VeY+81/
u1go6eHEFsdBOUdwAdP2eLGcglX1UClzlSXSgg2PYL3Gzm0HUg/ylHsSdr/yG1z1l0Yyg0Ut87Sk
8tixIquN3SKAtZ0s/xBgVBaOSXsq+jg36TNmhc73GJJvXFvCpntiptb/6VTGQ9vX8y7LdTbyq8pj
ykoPo7rKk+ZjMdZhni26YiggnGWnLd4zQ5GaYenE42BddnnunVS6TCJ/kY4jGU7ToMhqz800UV69
aCSxkguVan9MF7hfoIdJZFY00OwdGXWCb41DryuKZ9SUIex+uAEc2AkHm0sqKRyOtGk2oYJn6Wii
jH1x6oAX+arO/bwKj2qLNxCOD7iP9CsaTgZCV17QW5AUN1YOkKPMC8BhBRTOjvZyeskUMRouEh3Z
4jjskh4vFUNn1LlX9PhUGPAKXzP4qapWsWWXfJU7ZcurxYBVxUo9vbURecynpnH1H6MMx5YkDtDO
plb3MbWTxgxfuN/GXezWZaHaizEZQ3NdEydmmTvUphi/2iybdlFqGZqWx71KE384HFNFa3+ludV0
X2DLSyxHZ0ccgPB2hG/PQkv37ZHokhxvVU2oMGuWdwCuht7igWHtEfwLkQjFUqS+wFLUtR1Y9UIm
TYStGmgW4V+b9fHD3kz9Kk/5o5kZdqBUsEE2kw6CM/IPh0C7UahBFdbnNrUNHODGCbDA6dt4gfgr
8LNnVITNXO/0SIGiIyMIFcErzsMTEhkY2ry3P1cNxQ6pBzS1h0fQEKyPiHJh5KHXWaavXJXwAQue
tF4GxYaZwip1ZZ/UH21VOV608mrhtBfw1ay9KNGrFq/71JJ4pc8qdb6FzS+6DEvZJ06GKG2syASH
H/cTEFYUUvzSQ6TbC2JSA0lkHGNPx6qeormnV1vomdXH5G2FvgX0l+JKvH/GHTCaleWTfvgcBINK
PLduYp4vvI540blioyiHwyIoVe64mjEdBW5ZFmHxjiQN76WbwyZYp6WfWuLMSwObL4rO9P41CRNy
3HmNUMvYzkxyI6JkLC9So1Jctz7SpPsgWkr6celEmZb5ooCVrZpV10mnPS+LwOuNq1KS0veclFQv
s6zUdBH1dVN6rumdYozcIGtL0S/8Pm6hDO1YdkPi9paMRLTSjDbiUiX1IPwF6WnTNUe57gLqwcp5
fn1SBzbs18Iek24cEfxhK+YnfTx4jVtUeaRWrbZ9vpSp1Y+fO2VY+LURie8tuagZXQyI4szgKr+u
9FKHrIsXvkz8YxxfqJeFId146umMkCPa0YCtfKtyAnKYxyYVXwbZ+rH1RRvS95/7uuf1mVXVmXVB
hGc3N7JUqvwy2q2fGTc3hgbVJ92PSXzkhcgBVqMRTmpcHRvOgoVdjlXhXNE0crKbgOWm7ZfYKkNx
q5u668giTrqKRse1lxXSWcJbykQdeakVq3NNbSuOj1qVsyoJbgMn4zVWuafcKcXZyE2LLT3SssqD
T8i/a0UOs0zkuX3SaC8MkveZ7OPCP4xav+7a9530/DBcWUaYUF3IuizNiYpE4Dsr7BXFYzdvR6LL
RVI5Yadd3xKqqJeBV47RcNL5lRWER12Y9sosYt0JGNg2Dxv5l7EaJasTbI7O8hYdTytE4U3eR/iS
euBOrz4kzLbxq968aIVhgvdQ3xF43GgqUVyNTaFZ+y5SZe6zY9pblm0vhkjGjX3UZxFNE1eK1ho6
l0grxHR8LuFU1r03gHpYRDLQ0v8wdHmX2x8jz4q6ZGXH3GL5SdwM2mk/qIjLULuF1lPkbpe1DOKv
tu951ngqRFJhpayhgMk+g9UuAnlqca+0k/c0LEKafIyiLnK8wy6CIfAPTYiyb7mAyZpEGlorIeyQ
+MEQFkuSx1HpLLOaWDL7i/ksw/PSKNH6S+M7RbEoES1iZZnThPAgC6qC6UsgPy8Ttyj0FMqKoMLs
F3lAM65WUdBNK8aTOsYvUwW1dZml9mTyRVv7jr3QXW2wAcYMScBRrcsUn8s3Uw1qOWL5isjGD3xJ
5eFpSUARimU0nOChuQiY/JMm/bTOmdARMi6rsUpAYWWxE4jbokAfT7EqwxCnSBedQwe7WIROIBsL
CIqmaL7WUdaEGdbLCkZzFDSjoP2ZE9mTyCGQzsdLhZ2FJ3C8VVx5Vj9tMFVaE/JysPBaotNpadqW
4qNwsU7RQYYWpBXmuJ1PWXJeXCEtDfCa7HOjLmMpPM0XotNIk9zcDijWYrt7vLHS+Eo7sqbJefVw
txgNdk25YJUdAxwtRzn9i1cyPuMkLK3L7VJbm4/fL/Lmc4inWXxmszyFADSzgvYqDlUelkdhxgdM
umAj/sqF6zPuh+QSYapvtCs3QJmxrbHVEJ82pX+SUT140qVx0A7qg04bg1VqWZrgIyxHJloukAx4
rXZjMviA208lw4uJ7ZPiSm9W0OTQINi1zZwCFjZDschNpjp6PDTOFMOSDbSb7aG8OMH6KBFixKG0
k2nyvRoCLIVPy+kxgQgUXhxMQezgy2iFoqnfYaZ8Wt7NRhqboYGUmOT0LTQsK4zDCVeO3VXVwST6
ZkGtsRvxD5NwI+xDi8gsjk5GcLt9fuQT5H3ksAsbA53WkT/lB1UHfMPWZsUVVX6G7VNJJ50mX7Ye
tmsFxmf6QtZOv0TrO/iVZGRSh3SUk/xZo/yg+9IkfuKHq8x38L1BwanPj+NqsGl9yjd7JYwqXdtH
2yXXUVtCnD7kMb4EHsDg4VEexvDzLS1GRb4gcoucdpkXVp2FC1L5Hh4uowBX6S7rJAcDkCCsRmID
mILmxDb+pM4N/Ctei4dGRc4qRrDYD++4rpLeHNfCkDRdJFokaet6lY/kmmra4PNBXVT4haBRJudp
0eC/Q9oh1ZSko0ioCjBeyXkb1x4Ik66M8HQa+Kb9qjKvR8rgDeO09zsNUx6tel4wWBinDJLGOUxS
uNj0sLcyT1cnUsNV9d+I6iPYGz8xJo6Pt6RLVCdBGa2aIMlMfj2ICj3/x3kUYDmO+J3OFMZJsGCV
18Xe+JUHjunqLwXvgk4d15up99qvsEQ878cYM4r9rpKHaiQUVq4uxbR8tM+nXYOsbtriG5bBqeIO
K0AbNs23DkOGXyU2+JTGhiAMLDdMRrAvqITGmXbLIBxUesZzWuITaqCTfreyqbCvCBpxCnekMim9
VZMVpcdOfK8Y8R3jJkH1cBIbuXUhRQxWwaOxVN/TdIhNtqiTJEHumMZq0qdadCGoKj92aphKrrwB
Pq8aYGmiFVjSafGakFOsL2ucGIxVlGQ+huPAHGb5rUN45lnvOq8qy/Bc82hK5U0Dd3dmxx5X9SeB
ZG/wDnsvsoZgpbpcJtUyMxb+5oVrU89R34XPKaYDZ6gB/miJEbNSWTq5jVR603YrWUmx+TYrGdUG
fA0PScjbd90oU8/+FI9NZ12WCKaRpI95odV32FvsL6vLR6xAJMg0By/PLBj/MS2nBUxCxKuIrHVq
uvy70kNQ0CvRJyo5V6rIB28lmKlq6+8upFHvHcKj8US6VQKWyFo4CbXLr8jbu7j+TPwi8v2FJwce
9BedjdimuNFt2BbsW+U5VUmOyrhpU72w2FjFX0fRMGHcBt6hb92aUoOY0ralbmiDXZ5Gmi1avGjZ
rWt34G/75XYmGyyLPAKNskDjyTBN687cJEk72T89+JM1QfQ/KW9YpdMnsjuOy4vY9JqkxMInBn+Y
PujxRuITbZNNDGCYeDlU2Ue06J2P9UDzwwiKOmmlTqd3tlsWMSUskUYrJd7asEaTObX8RdkPJbdd
ykrifGwC2++M25EMHJMYRk+zk67IJi33rVFg9SuwqfglEJbVJ8VIsL8FAUt3jux+kjwOwcd/3z5I
lhourcBWsS43GVsWRqMdu1GWN+JTvDFYcdJM31zg0AF2g5UU1iRjqUohlqmfFsZzg0I11mUTyhxz
rjtw3e27kPlTGBeIHs+w22QSq7lTOMvE8COuJ5tJyXM2kfHLrOunPWl7I4tDVwZVlqaHQZRAG1eb
BQFbMhm9GH2O+F5RUSs6DRhPbAenE55KZmcJPfhU2AfsYAbjpug/yJegBtMGVoddBsYoSG37fg9t
6AzMbGGJSYOSNp60qw2LSfanHz+RUA+4sunxOMiOu7anKx7x/BlJVTa9sbrKVpdb0xjBPE3rDw40
QXn+qZnOaCZoE0EfFZ6FJnj8V01p/QOKvXPiwvEQSt7vERL3xiyK3BPiA06nTrtbq2ACtQkjIGxE
KQDZ1jg+LctjCgE3JWH/OLgJ1lEoGmGfz5hcr+VsqKF6l7i7H2YslHSKx6sK910ejgah83Pr/M8H
ojoP4kA5muGy5ukM7cPJx0FJaJIS76LoMzgKP4bHP7GHGGZuq9lPT5BOVOxPYKcZcgE2z6bolMKl
UHz2wD6JhJ/VCZKsjcXogtHBJhoUH6Rc9aJy2lWUe2P5qen4EC3TJpvsOS9hGqxqFPBHz0j0eKdD
IqRS040V3NYSByHm5PGgidXZAy8uko1SdYjroON9E3uw66HThoAgEM0AzdQczgGhhRVMgkQ5L5px
0RbI7Fcy5UYSt4dpGRYw9QU+Dv3w6Hk4cMaLRbdhffONmX1mEjNqESwpbqDFX0MjFMc5cC/qbFlB
emdFm7X5d1saORmUjT/3vEbDTtDRnuyVN2wKMxtb1txVKnL4S7zVdzXHbLHmz9cKxIylgnAoY4Oj
p7isdapRzJQ57uMq9QKTf88RgZTFIa9iR5wxGvDhlFeIVwpXe20yfk2DfhhstwnKrggWqCV16sIv
Rs86LlMRjV9LqwEX5YD9AwPdizZN9FHcyIn5NRXXoFKG1gZnlZdRPH4dEzVRkQSxCXipEMQuGFWT
6Yku3JCtTtr3E/MqI2idW43Er51lLiterZTdTLRw3E9M4bK4e7x2/CkZdQzSd5TUUJeE5KGFyCNZ
1LlMQZlVKgOxq9uStpeCm7F+X5axV7pJkpYsXVi+l/bHvkDd7lvmZJ742pJ2iiJsxwfN2RYIIvkz
G/yxioOPVLg+0raxwcXEl9HZ1uDekPlU58n3kYJ98N2eETuv3M5EJjnhTdFhsz+9G+eFDjbdBgcm
eCp4oyw4fyIikyroUt5942MzbcauEVNlZZtQqrZA5OhFfIRB71hTV/6ZjZoF9unTYkzXYz+wNSig
4w/VMRs1MfSQM1Dus5mPvG0KS6v0ayqytOZubRCW3JoiKBBtBnGV0cPSs034sa2cKTHKA2mQtDk1
a42LVL5LEEcxvzhNEFNe9mAgnMGtOgpmu3YsEi4KOfbmFJuIBG4ECizMXeEpOtURAoJ9aNoAnu7E
i+J6Kiq08EAfcCe+nQ8uj0sORvvpGc9LJrgKyUF8Oc0as+VoN5iZc+UFWVdU9heEXgT1cVmWbDhl
7TjtW4H6rTgOaDcVC3rYJvzy67uiuaXyaUvzJuqYd4k8ctrSrAgR1R6HOePYoVEBupeuiqSdahaj
ROA/LL0uncr1dEAK+rW0aQE1enpKjzGUsBrwTpzgShusG8VV3PMZBUXNeqs9D6p4smHjXYqXVzJr
Pg2W0whcn/lUNLDreRJ/yeiup206m/j4eXaPPAtXGzXn24C+94MicolBzGjcssIVGP/d86CXU08w
XD6afMQ/Ah3eedgubRidbwJupP+Tn7HjBB4/q4opFH76gY8jK1Se0PUFSzA1paBsi38/nmA3jH1Y
jjI+tjOrjOXCTlObf1clQoHngot/PgrQOTBA6OEEfTa3+6nH0qHxlX+8SbJaCd4XHpIVKX49PSv6
2AHi29GhoVGMn1ql8Pfz5jYnI3XgRX2ur0mEAtw2YGAqnpLgkqcTUdY5bZYuSCpKZrt2mYDfcpOR
0GpR86y3v0QdQXj3jFybFpEHEQ+qM1gCjcYdgut/HBxBerzghMCo22FQHZUjI0F1yGQ/dUk0OF3e
mL+rMUOhfWEqH9Us7abeCH7OraVf0/QU+RFag/yFiXNw7e+ZANtLPqae9H1zPCAbk+bc68OY9sPC
Y/BX36qiSEE8lRETWXGYJs3I6gUxRFXp0iklihvveU8NVx/1JhiIFegf/sHLUlr0Z7EftBqtPE2r
QgoWOkILyTGoHTtMl4kV5dgi25TQtjAscONNIgdOxIE1V3eB44bcie9WswtSBg8AMm5KvLqWWaAQ
DHPAzGSswXIjqVWNfc6rZEqfrU02maNoC9xI7tAxdOOqTunoZlWps3CpcjuJGveeZC6QqATuNnW8
y1nhljus71g4U9pkFy0vTsDmxIod5o7BI9MYPE77jsDUhf4i6VNcL3CECmoSJV84iAbNz9VQa5Gf
RIpYE/1atSVigWHDfOluqHixDOImRaELnLeNuq4bBbVjvIXVGL8jqVvg4KZkH3Whc7s79AucCSg+
y0G3o/mMCu/kDpF1E6bOTV2hbPs5zFHf85fY52hzWAVlQWm0SCnS/L8HkH2V806qvmPfqeyH2jkX
aeflnzKto5gdRlllEXCPuLStrxdoMUON/zAzA7Bddj0by8ElFrjgdoFkmEpnMYjB697Huqqr0UWZ
vAvBX2qnRFAVBqQ6EiSpuytF0ngIlp4AxZG5qZ2l5V8ZuG6rcZ2Nv97ayAJ1el+9d1JEytEqCxLF
GvAWd5ktSo1TZj5k9RRmbrZGcpd/Z3YSgyQrNTp1crctiUopLKxvbIjB4pi5XWy1+jPCZuNc5pm2
klUaSl+6ge93l3IIZbQcws47CkXLj0PCx5O07NtjcMfmwi4VW/RaBud2WCcEVbq2/OxhUx8LX5rK
hfYFV1GZJ3/5JDTLrCEkc72gFCvQiyDxWSZPnZx8NzHUMety9V51Yb60RRAAXWKVq8juxWFkwubD
GCU1OWQFrw+dgfAEO1al10HeXDIq8tNSWP5p2lb1oaxQ9EODjH/cmkYvA905n+w8KNBvkIc3YVV4
yyTIfXcQWbaUni7eOSNLV4OXIYTMcinw1c6QLUSU2asOX3nigAG7KnvTHKEfw7spdJwcxT1NRnfQ
kVwFETGXuUA11E1AileuxY3/petHZ51YmQR52qSfO4eFh4TV5B3a7IPQNZbF3wsURlZlXaHjP7K9
TyjXhOijqrm+oSiug0GiOb1oWRSEq3zIrENapfVF1QpQvDAFy2rom3e8KofYlWnnLDxbe4HzV9gy
PZwgfWmuKyYiemiavAaxFKbB4LY40nTr1NJOl5Znle9SjVxmKWgdfepbHoOZSs2prGpaLDwnMGsS
Vfn7Hn9u4LRSdNqhnpwCML/t3vUgEM6IHbcnqDda78KYB2zpwPrd0K7jmTuODg1AVObWty4vutvC
svoFC+m4rqrIMKQjOdoax7HCzg2SPHHRyVU2y3zs4v/L3pntSI5jTfqJ9EOURC3AYIDR4kuEx5Kx
ZUTeELmVJEoUKYqkKD39mFd29d/V26AxN3MxhbpJRLiHLxR5jtlnR/4mte3cliFR/f1GMmzEELEq
t8ZjfIOJu6O60X7Wh0jZ6JaOwpfw1t7oun0PLWP3CcHl4xZrapg5YV+2XrisppuMmyQz073qEv2x
KY8uOERt3C6lHdBADVXWt1SVgY2TryhrZRlH43SUkGbLKBTmkyfT8GnpNjNUgzHt69xt87v2SkTl
7K2vGNGKlxyvD+VaDpcDF57v9irx+fpYREs3VtPu+Fcu1F7CVhdvmLw+l0o58qmAbXtWkc4rq0N2
k/RT8nXJU3/hO9EORm9i8UeZKZkNZmiAtr2keSD7ciRD8VUHKLbqHB0xLylf5sd0TYcDNvo0rYp+
z06GyO4R/BAaw7XTr5Gc1NFZT45cufSrjtnrCmXydZ/Fnh9nlWwln0X7c8MHcuxMZm2Dxnt7Nrqg
rNTJDEZmaE0Zds6d02JQxxmdPynbbClei8kU32Kv4heumfzmdrf/tFjgtctkdJegKzmGOCnq2c/m
GR19UNJ1cpdAL8OXPZTTMR4JAzEGA+++28IEZ5nHjhTyPocCT4f0hDGyrFLLxI8DtfoVzFmM1++i
GxJO8YGn8fIBJ2R+LKZOn8g2Fs9C6P22Xfjc+AxbLoRH0d9PSWhutE3Wx2lh+kXnefI9Hhw2h2je
3H2yCVw8cBEeSGzsrdfZeu5XH0so5fl0ZKlIagiSID8hNBfnPdDswrC9fdqjvHvNIVZ/zHtuXnDg
tydcbNndTgIDtirtD2PB6AVMEYkrI4qxzvdtirHe9XTY20A+DjA9H1sv1VyhrQwPeuXzhzI2aSFn
7vtFF4m9BUA1QI8V8qWN90Jgzxa+ibMhPxFQFpVTe/KQuzaGF6qDHwGLwMZdNprsfVFtwqMGrzML
EzG/DDR2mWlCDGgaTTkWil3WQLWP0LXH+yDZprfR6K94TAtrrSdvi0AFw23G733BgYVSRfqbQqro
iw2YXauxW8M76AT2tY+cm49dNMZJVXQku02Y1PmhCMVU3IguVzXImWQvHQijOi92kZV8N4UrRcym
exmgH7rdgjnDZ52Gq9GXuXCw1onXZD1PySweYp8En7Kp6FWVet3JpiuUfuJt70QDyGbrbkU/yL4O
9ERBajJGgmPmlmV/2vJJ2+54LT3Cupg97qk34FOTazvcDFBB9ViRDJVLRYVl7g76NF+q2JL2Zc12
uVUyHNMLMEJG6pWgRLw1EGbMG+2ht2nsI1oZmqJwaidoEidn0uyGRj6c+Msebyxy5ebnsLA3ETa7
8Jwn8GCP87hNuu7cQu1zEbQDR/vejoUudcDacaiCpPDPfYyWu4y6ZPwkNxLsxzWFjleF2RyFl7Xg
fqoiDef0LhuxndYA9/Zawku44ZHpK9wBc7gxweYX/jBuQVrsMT7+KfSihjIuhqvEoyIqHoxJeG7q
LeXpGMHSXCSuhxxASWXJFokmIXbsLkMHHqYUE4y1ajd+nspYbLDaM8uH09QnVDbtSte7oUc/XXPf
+1PcJiSv0zzsMpgQXJPz0GoFAMTSbCujFbxRaiJzH9DCZ5XgLFnKLBlimB9wSd6ICvQPV6A0ibXa
oqOUjMRN67rIRhVKuC6QFWgo6FhrmXXp0xYkMkNhZvOtHyvspAa/IMOgR9Ibm9Ccp02nRlXSdia+
aAaRkaxrVOQlpXckcKl9BT4j2InPefK1de7Lvnfta9upL22hKC/RJojnFTRdw3KmjyEOjxCbRKoB
HGT77bhF472Oe3twnS4qNatdlRnwUVUKQcWznsa01jrdSpv3CfZXZ8R307L9kMkR4ETr2R2Yjjys
iF/Wud5x2CSPxdLFzxnUB133Duo61gMWTAkxbf1BpBo+qXla8mbJsvayyEk+23kxbWN969gZPl2b
lYHwxVlIPtfRNI+HYWb0eRpC0hSmk7cDo8FdNPjkNlLARGS7ABcq0BbVUcQwp8Vm9rj7KBrLMMMh
XIeFm5dGkVTeQ3xczVnplZXFsoa+moeWV0m6OFUWRDCwrVBT7XlJ8eaaDbbi885wbysG0mg+chAN
tcZFuZb7Nuh7nPI4/Pt0GOueo77AS2BPOHX6g82KtLKT6t5435Iv8Dr8AZhkcZRhIQ6ZyvhjwENd
OZF27+EkXkcOGalF43bIIsY/5BoZWdJYyo84ZPrGRjHzJdOe51UPCfeGqQhvug3hKfbeVWjC4weO
tuTGraT/PnRx9mVgLXkfSLxeHFiZmqpZnmOYdG+wO6Phuqd5VcY8nO9SxmLUrdgcr4sw+Z4M1yZ9
m8T11PbR8k26POibMe2BnsC+k+l5olMvq0X33sDd3yXsmWzlpIpH7CNlGvSc3o1qib51XWeGMhrx
Gko+Zl1eDXjeCoYD1kS3KXoWqY2yGi28GzVqraG9EUqazwpdW1cNKo7DLzh4V10WQb66U2CGtDaK
B6d+ptHrldQ6kN0Ntuy3QD1Q6vk363KF4wGd50FaBv5UMhpfAEvoW7UB4yt1i5Lm4hervg2R8X21
wNhxZe9G/92YDdcKLkr0aVbBN/rhwAm4EgyEaybu4hvYgi0g1d7vKOahOf/ECEbHDiLrzG2yoX8r
A5Qjph7ZHNAmmAVY5HB39M0s4/iRKeerATpzPYbBHN7bNSPP4BnyAhwmargyNWs3HlcUVTfY/aa1
8XPXcZRyBUpPcHOBvI+7lQSVZVcZbxMhVY1WDskHMIBYRFXSiY4ngzu0LoV5LYaKDyjSdHNtY13F
trmPUFPHE9vfp8VOw0MkybrU6CrYgC2tSOWuKk1sO27HIIz4lDykNmZ5OZC5j7+O0JyDqXJB7jk7
AFEYfHg3dDKVRYVu2yeqtHsnFltlOHDpVncgBvKxtKDMk62e3MbEcLvlDJJOtVhfEPU4OqhWcemB
nxf2oK2a+/e2HRLZ1isuFRjXSAnFky6dn2VqDi1qtelsOxuI35Z58Y42HYhTMTV0Bt3wzMIIbvdR
AU01U623JAj5I7dqwPeQBABULS+thevqgN/j7f8UQZGF+BwXPm11oTpP36mmUff8yx4L1NXiNWNx
NaMiwry6RbDvCkuB0Lr6w7gO9+xHm7DQp0eYMjuut5ksRf9h1doFXTnlEOACdLaMrymOCGzH5s12
EBTyi0FB6e9DXoRbUtl2sfNw3MET4NvCkccl/xbndnKipqOx23QbW7y9vewluLalAmYYC/YcG6r6
tEmhcvfxTWjtvEmQn71BjYPeoZ0PSuUc+3FgZD2A+7yLgM+idFcFdsyt6FFE5cmxN5nYNgXfy8G7
6itArHZck6adfNKPjVrBOBbQDiaZX3aUfnnDgjFl0MsdK5QtSTIXSZNte5wcQVqIN5Xb8TUAz2jK
SCLvXSYW104Dvk/8CKcBVRao/E4PjUyXoqudBhnoyz2agXvsqd1+p/9vir51jxCN3QnOW3+RIYur
IUrtHSfbJhoVC+CxrgB6o4LxmRd+zc4zSrisjCe1JaWf1mE6ahOCG/e5WieEhtzwQ+0hG7C1JoKV
Kc5RW5t4356WPlg9CoRgbFCBokNkXFF61GliRM1E7r8FO/ObKkm7zuQpH/qB1isGq37XmFusy4U7
tAbTHjh0I5qTrkE5oZeT7ejgfrSBvyouqKijqdqHrj0gP+ZYcBAWXt+rjeZiqliYSNkkW7icyCKz
j9GNCQTLjEWtrCAo9hQdarYt9yJPQ1tHIbXmHbAZQLVSK3DNFSi62aFAIhFITohb9y06b1EmM+rw
Ow/EwZdrPGRNNqTjTdAuEj6YpQh9gGZWArBctNmlzidaAAIITHdEngJfTObboIxBM59mNc68shDM
vu1AxLA2WPHJBqHE+9zVISXKP274suukYHnRcNBsPwPgohAPuWovAbbh5Quay7X7lHGhr1VXHPUn
VDDpjU4y2n/DFhlvx9gl/EmuMbsDmN7+aDXBJ5+vuwcgzCyUkX3vfan6cH3NPbWPqx47vAXE62Az
ZUJiN80EnM6BFk8E8mFWF1yuZwLRoq9X0Iif1zhBvpEOS3KaEs4BhGv6PLNWHkw0he+pXkhZZCC/
Oz3usPeWfSuRy9rukfWM+jqyi0PYbJzgrhW9K9y5TTV44GXaAeC3bPV4ucV4hdHQDVdqyrboAE8e
ZEsYI/BYty522HoDmKV9aVQGoDtulxlFwbQtd7FV9tJGxOV1SFuVHYCeqZfVZwY5DzPhXYK/yr4k
usvbUqAAf5iDa8W7IMM/laipt75MB1YAABzmvqtxoHOwrpBLHncBBaDcU6XSZnBAmus4FH2zzx6P
aSkAZoB6QtUuVr+tSzc1EVt8tRq6fWTYLdytN5NW9Ti7/Gmh2lj8OUpnNAQ9VCARybt4ZNFt3o1D
BjCTbaLUhBW3QdBF37axH258oJZH0NG8AnUbfUVax07wP7Jiq3q6cF1la9JvtV03vpSjzg1rbNfn
I/ZfHY+3nEQbPZh0pW8B65S/h3I1xBADpNjKUQny0RdgzEoB9O1egukLm2ylG5qCIoIlOrOQikYQ
3r0M1Ou1wrmJqg71ed3Fes6vn1v6sMYrZOg4kuw+H0X8PoNra0tnx494EfJdGylL3OoJ2iMYdqCp
rcOSH/VHG6xhi9rKB1WAyuNOW8SOFuguX6bWBmfNcVHXuh+yB2ONvDF0hlGss+ECXSA7BSzM36AY
9xmWQZt+U9EeNz4Jlyent+g8YJ50VHGXr9dqLRSAFSdIPNmy5Kcl7qa03osAhZPoC3+caOTGJ6R4
+1pD3Ko1lnpSzTG1DcoXcjttsgONvZL3jm3+vWCGlGqxISKddGhEPrLfEOQI64Qm5jVHuX8kCSPf
JDI/7yEeQsvA44ODX/gOwz6/88CqjsoZXHW5/YpIiHlUNtxYmRsZElwH+2PRBgMqGpKII84DPaHN
WOI6z4AD4tGXdY70Zw6xo849GpUZWee99B2Rb0E+Js+8ixNRJVD1z0pNBBYd2PYhjr9vFuq/bgYF
PUh/wwE1CFfDiwUC8Y6OVgr1pJNFJvTB8G7GLr9g0CJoUD3DVgYp4TcuZngNQDzkQ7IBXtyOawSj
N6pjGXrTnUPbCb6fEZ3ZzCvr/Uq/0ymRw4nLXJikYokOTVDnjiarxuY1gB+E1wYijRekT8MaqDPZ
UTbm4dZXekh16M9281AxyzTy9JAk05p/SafJYFOZ1TD6EfsY7UJao84DGVYHW9q2QAgTUK0IgKCM
B8e6IaONiwbBoYQCh+iU/BnOwZYtNYxWoNHNotZt6OCk9u0APlO17BrbwRqcYYO0vN3D+ZOLc4MW
po99qvWbzFfmeA30JUffB96g9/yec7lYWS8rZu6RJlSxXeZvdtgd2Uo8i+q3apUJSrJyVx12hhND
fJMXFRTr6ztJ0jYsxmPXepfNn23Q7hEte5YP+BnSR1nqbwOzoGG+5dvCxrTyYZFn7vDv7bk/u71w
DTEjI0V2FkMYYNLBk/mzN9fTDfxA22c/BqmuAIL4hbSJoRjxhQcSttT/waj8M210/YuIccOsvGaH
YfleRwz8LXAFcS43IZJgP8Wvv+h+8YIxnTQ4jCXrEgu814U+QJit5zAFf73lv8xPePzlPP6aA/Bd
KmQG28783T//J26Ye53yvvyP66P++lu/D0v473+9SIH//+2v4BYLWi7yN/P3v/Wn58Vf/8uru85Q
+NM//mGcw78Y2PD0c7Gj+Rc//NM0hz+Ns/hjvtZ13gFoiCuM9lcW4B/mOTz/02FTf/PQv4x0wM1y
kXAMwZaAtrrCJX9MdAhwg+MrfYUw3pW0+f0nf5nogDlGKL1grUVoYK6jWbDQ4Nxehzpg1ngIW4Bm
uCEfoREuy/9kqAP9fSLA39jNWFmofwEw4DlBgMAO/7sFhq5u0ryXJ1xYZG2KbohXlO99ceyuaFI6
RVDrp5bnn4o+3l0Z4VbE92sKyMmNXZ7XGiLiC2d9/DmFnfAI+HN6dkvKAJET/6j2eFWnDFvBScFW
h4SCz+i2D5wEszBJFAV+SEWNYhnnNBSIIr7kY9DdD0QGcNsBwNzYfR7nZkYpjxJ121ZSDTbtfA33
YfptERYeDo79BKnVJcHsB+4fh44lGDsBOrjBVhbfaCBNAiIVnXgNEzrqzs4vsBDllt5FULpVZSIW
ny16RcDcAHAK34dT47ELfYQCLwo8FzM/8VeIQ40wITjG7LTEZY6Gs8MTj1tTbDQ+ezalukImTQ4N
egEKkxHjeJt4D8VvPb7wE2XUP6YTXdsGTjX7sacU3fiAPvqz2oMMz4tX9hljLJbP0xoOT8UQ+kc4
9t3Datn0opZcPphFu+3Wz/ARaiDc0IBYl+WocgSshiokiOSVe6fyT37A65pTiCIlJ4wJVI09FKEE
DvSnvd/VF9Lm+SMbJehoHKUhqRm2oakuxlUeslwsJd2zMywh9YAWvnikGEbQXTi25dOCz+/g5Fxc
IPDMx73r1ktni+jgO4f4RU8h0REy55+CBKuFD50AE57TkyCtqATT5IXJITlDfYlvgrFPzt5m8mHQ
MxrlPRFbk2ac3CTLulbzONik7mlEl9MeCIP3TOJDPPXzt3UX88d1asBnhRY4roodpFgFx3f5AUYu
b+BsmxQ19FZ88qpF47MlxXOEHfCTj3ffNoVHXKqiLv4SMb8sJVYeBeHfBevXfB+gOi2kuCh0BO0B
NGd7k3g+9SeWzWY/W7tF27GHg3WJWOBWOMCZaOLQ5xNA77jg5oyujSJnsyr7lJGCDpcu9sWjygMC
S02n6etEtuSugxe/thDBIDaUOU7JnULV1nt8bP0WFgyMA18BgAX4IPRpo73MP2YnXRmYYp0rdD0x
w/cTrK5EJNbOa3OdzX1Au7NH9gSDIjA3JkUZdR7nees/RwrI7g3Ff7CIsXzeM9YGz9uqlyoa2B1K
DnfbO7N87mZxjyBYexktisHvnAZwpcooFjIJbloRZlOdRWP4ShHyOvT7BnNgN3vD4OEeQgSgSrD8
I3D6dn3rDdqdoOjk3YLqCRWFeeKWdHU/KozZyHhEoBJhDb2lKWvTEy7v4GVqY3aUWu8anX4sVAUQ
WkEzjVBmgbI8BCZa2h90wms4bWHv4ZLayNab8agE8pCfpUXlsxXTk9yhlfCFnblDK1wAx7xZQWY3
mYcykRiUNrP0xxXjUH7QHTvNyHQ1s/3oc8KPWx8RWAgmQyLFPxuMcKkRJzjmhtM3okFKcGstpF0r
H9Y8fCKIfINN2PG1XWWJNoH85pBnwFaRtgc2LdWCIQm3IXq+n3zLkDCI2AfC+uvJr/P4PKUuf+BO
InZ/lTiScXGPBJLdYQZgB/Ww245Jut/3c74dRzh+VdctI4ZpDARpYDyKDNtQ9UijqnrI9w/JMlpt
Y/awK31nICJBGOpcNcQSYiWbwCSkQXinNVsf0mXMkdSQ3wrstsepJ3nTM8RPMIGIVxOjSyWRkDnt
Uvao/Vxww0UPN2vcXGmz9ovsI/SjpOurIduAbhZWlqOR+jO8vvUUita8cqsNFsYaHFvtf7M6HY9b
x7fG6JW8OBKxL/FAA1F61iXXMK3gZZBH4dmmch1OsUjo7TT3gGWRv+hL1Uq0CnZIbnIoSdU14/rJ
qq449kAsay5QmxqaCKyKdM/ut2WG4e+GvedNPvfmqQA78VbM6OJihHcanL3d/V7k87dJDnJAhKkf
3gEOiQOxTpeY1JMfxGKgxe9OfUCxCD8Xug0aA26yksi43095JG/hneiTiEX+CSjpdLekPngAKopk
7CxgeBSzPbTLnt7riBFfWm8GcgPtub0Ug8iREp7QA4+mtxlEqhh++Jz2e52s6Ekpgm2Vw+zd+xi2
LKjGzkP4VlN/zCTLj3AHhhtETNEXYgIIeHMbvBkVLp+x4qa57u2qbsNYP6WMy09+N+F9zIepzg0+
aTtiGSTrIYRqj0B0l5yiCMlztyToNVnGf8ZLIn5aoUWdIrMIft2wleIcTLebKcOJXfFtpnVKe/Iq
O+ueumLIf6CBaxtVQKacWfQlKOxvPQZJvadR6ssAjSfUc/o6JXBlcE0NaAEHVzqCfW7fZvba6uTo
Y/6FAfwAKEaPiMWacme7q+J+e9/cVsBCkAAfM/11FiMy8XF4Hjo/NJpE6mfLoP0OPIC9k8f85CI7
ySraNwSzUkYexyVFr7esw6eJpPe42fJ0Ebu2jTBRCM+udb2pgBasqlmI2O9b0N6NEssPi4Z/kzVK
KdQX/R6jJY3deMoI34HfhBB0i+vmOlCQMx0k2sokeimBssVNN7H+KyillyBKZR2vc/ili7L+JBHG
/QmV78k68hsTMxKFPXzyIPuYRhJiuozpj34IQZdsbL+o0CKyFs8fsoVUtsNvXaeBYe9UqnHTDIcG
mtCJ+02cY6fOFGxoyVPy2qOFuyCWjZEmfUoOEBWLY8RNB+6fH7UDgyKNf072boEv0k2I6tDKdnz/
ARk4Ae5o5TNDSqzqF4TzSybirYa36xqaSgMZYREHbyVEmiD/ztroncDr+Ahn0MtxkY2VyOmnmRis
K/pdRIKc+93CXOt6dasmJ2/tHP3MxFqhLvixIF7T1RYvCWngZT3livFySRSGBM0wNFyedkdULNkT
Cba27saVH9A2+wfIv+wRiMaNxpcuR8SHuxDExZJUNFNYoiRv663zUa0JJ/ex4q9IK6VPzHeYlrD2
1JYYWSGf4A3Iii9BmbkU766VZYIj/RLMS1ov6Y5cdn+8FpszmR5kZtoqWQtYivI32renGVnjsgvC
B7YuD/sIngWtVqUXYABKfNFjAZBo8S/rYh8VMQ8mmO5QrcFISvcN1z3zsITtgBoQCOfGcZnD/4B7
SOMeoArAJXqZOACHVMxT1aW6jLaMQv4bxP4YwU+5/b2b+Y8av/+bnu5PreK/6iD/H2z8COZz/bu+
739hrI787zvfXBu+Xw/5S79HQtxlOAGhjdYKTSRalL82fITgHoXIOPzKMxVhGv11hh9uJg2eO8TE
nzgDcv17M/hHx4fxfiBcYQHEyHohefSfNHyYVIKG7m8aPsgeFK+rwGihEK/nHxJVYobWh6ZrxXAB
BYr1WiAbMU4l7lghw1upXI7gCZ8zs9vjgBUtws9gMaHZDBP2wJdIJAY12VWsiJpRA4lceZVh81H5
c5+irkkxMAl1MrGVWj3M6QRzmQQ6ymI78WBdA1gMyOYJd4ZDJBYHHRnarVF307jxCdMKevQyRa6m
CwWgfSMD4cIz79PtbksYe+HxrACfpu/BIt1xlS67Dj3BYBLK1eX3Y19wb0lJ6RC9dDg/p6rvEMwt
C7FCOMRMo6JBJH5e61HvuLzTMfVPOwy+r6GKYOpgNKK7w6wvGJ9RZ1YLgMH2O8DHNhyPk3fj0Tvk
OmpayP6cinbO7ovCOF4tKEKP4AIh6qZqM0ejB2fL4DodqhPJcFJMrwe+62yHLTLhiWEZ4IoXjrmH
iLLpw6wbeVoxfs8dpeEYFrIsri1bQCG+WtptL5dB6JrT2b0j4729sV1maaXbWfmzlwhfwpCieKMw
E230jnFrM8aUkPG4RDjsEjK4Jm3VTMqF6MuKWStXOBWsMVSBTpX9sNJzypbsreCbv0RmLZZjz5PZ
HLpFAxZ2WOpontEHfZrToYmweYljbEZWpZJ6ME/cZKgfOQ/QUAFRLDENTssa5xVG56ROnBB57Wrw
GjY/ROu6NqvhsgJn79rDBpYUH3SrFK3IMq6/ZawPv+4IMx4GiqvxMLBeN8jvbl8Fhl1GB4zkoEcr
vXomk+5u0XCP7xLweclCR9ZKBa3B5KKuDetIZw8InevaRh1rQFRh0gbkRYJFQzxxTduO82FzADe6
TBcPns7A/5i2lYVKetMVzGeljMWA+ToxcEra2fFHiLrijNRldDYC7ClmebIvuBpANmK2SvGNCUf6
cluMG46tmaMXNvb2vGqRHYA0ZBjGOLHlGS7I93ClQe22fK8x6Q0eB66A/ixxXAlAkd4VVZvm5CLS
MbkZOpp/IG8YHd3Spayky05ITV0EiC0SQVwvbH4B76vv5zzcv41GsBoTJbY3yCPixHbw+lUQhAUv
VQA/wKlgedikn+5nivYSSSfO+zJyPasoeJeadEy+pu1syjUopjOAtPazma9wKpyU8WlIVFQtO1BJ
0D1HIxFI0BlLbImsf/iJdrOt0IfFxUFOSYQAHGWE3f7uI1tq1IMWrDhgTOX4c0LDcp4LDN3z19iM
81tRTsx852Gf1Bh+sVYUFNHpOu8FmEn01a/bZ0wcoNU0tIWvCxdleqhhSOB7RB5rBkOdPq4L8DL8
WQwcsJv+pcf+/1Pxn07J/5shtdjhkaH513LoP7//2vV0jH499A85lP5XQhE7Rx6ZwuaE7vnX4zFP
cNAR2AohzsgE0wahev4hiKb/haORIGSeh7j3aJTiUX8cjzFmvsewuDF5j4YQUuL/5HxEtvjP52OC
ECJUV8iiKabphrB7/yyIZoOfBcI+/ORNjp2RFEOX1ej7cWREGEnp0fSpEHk/DHNJzyza2uQ8RVOR
V+kOLKaK1hSTq6AvCbAJyAfOp2AEKKNLmDACQxwxaO8HYgn5Zbv2uaCWyD0y8snZQNeKyi0CGztC
0zm7njC0/BwHSAkv5zqNpcgvBS7MD6BwaEJDUGaN47jVZblOJL9g+FbyddKO3IsCQBqSq22allDH
cnWMQFHpBom460NiBolu4P32CFqieLMxcrjlqsAQlmbJ/VPrafGG7t4/IRaENOIgoNti1kimHzB/
aZA3kiJhcZMW2YJyPSQv4yRwtJIOIVsytWNfgbmGhz/6GJw35mchalIkGpBn1OoT0mbkBck2+jWD
P/YoMfHqFLsuft3X3D9OkCbgQ4ZIXKRiIfdthKGNGELUsjeAm3jqGRLAlTbiy/9m78y24zayLPpF
8MIcwGMj50wyOYoS9YJFiRLmMTB/fe9IubpE2iUt93O9yF6yyUQCgRjOPWdfCeVska8pGKWaxbQy
HxOZ189W2OjYc3BTysAmunQqcD6+zBE/F/QRF+DAMIb3mvNpuhWZaNcxLMregkUSuP7Et7YzPtMD
DveMxU5p1rmD8N2PunWG81OcSnCmZyvT0itvCMmg4Oq6RgEfDlblZ4cyEfyM0NT9dGGOUFzHgOCu
Gdf8zY8HmuvU0tZREvpPZq+e8DD3iOX6IuUnd65Ygcc6nI31lJkpZkSZZ8mdVph8hWpOlfoxxPzp
YQ1bFK6Q+zKmGtcIBRKw3YhxiaCeJiJ2JF2B+6XOilj/2LrQZrZ5sWhVMIzL9zjsuRP6UPpPcz7e
cxB3tnMZu/YqD5PwaTFleicGmLoB+0RtVRuF+VjieX6esJIxatlpbTFu9eF2riN+0xKa/AnqlWvD
CuU/dbo13cZIPkkguoHRYLaSJ+tbHWnFi2Lu4bu1r3MhOtblSDL4NDMnQzSYvHpirLtXamOo5XpX
G+cYE924FjC9hqCqSbYGFM1xbOMLKdEiUlyUmDqJTm8GhqgL/6P0r6qaxOhepAj8SsC0AFpaXDdH
ULZ1RRZO9xamZg7GI33ggtDo5es02XwkPhye3aDGyexP9TOIpunWszrrUMC6fvaogmJ4J5Ox8x3T
36CcJ7t5YHtZ20b9THoifLoM4UQT3F/q7qdKveypGqShO4BosXpuCZbo+XaKeBWKBQnJjtMyo2Zq
+0+E5LlxHQlva1XnHgOmF3p1ykuskj9eiT6vk52bzNy8Oe552GzmDgmQtedFtC3oHaCFa7d3jUd7
rMIn7KODRoEewBKRCJT4nFU7D9xq9jf4/Am1xQ4yMlw6vg4r8CHhoIDbgQo87wM8YkRnxXKV2cD9
wf6EbocJezfrCzOIberWQcSVz+4y96+WBggGkKGZ31DVKCRBrnkqEiLw+t6mzRAJbOyIqpsuWvw1
ORixd51W3+p56l85zaShksRaGwDe5PtaUxuN20XOfbwBzMkbhkuMC1rAjtzjGBnj+1lO9XWUEmNO
MCvurJl3GY+vffDKTPOxa+T8HpukwyHLMMXA8DHJ1oXGIxa4njtY2NN9rSwIuN2y5jnTw2bvGzLa
hV1sPgrcHGdsu2O49eK0XR4kqH57P2GzPVgLX5jQDSMK/hoPKjc1Shz6stRH8mkOSYayyONjESIf
pPqS7KDDZChpI08pT0LiMXi52g1REcZUCIEEP7278Fhbco4vOi6gZDWVhvHY9DPVNmce53XWAtYN
CkIm2dZAm9xUJaN09Cm+BYXbwJGofOMR4DnXQ0onCjeDr0aOMAgSHG2wdHi1olC+RiQKkEuoTIG9
MB4pSPpPLSiR9GTXfbvvDaHD3FNjnqwhP6R3fOeV2ajx31O+PveYl57gsgi+p66mPQzF+PDI7UN6
1hWZPWhxCZJVs9R49GfpYRz3/CfNWniQP6a0VBqERmsxMpQc9sP9IfVkAztjwA+BE1szbm2XtyvP
Mx/72MjtxTjM3p2/KwbPfhrLboLo2DhtvL3MrBXEBXc3km58MhKrLJ/GKJqzjw72NTRsW81SxjAm
OzvunBeKXspr1hR3RozzHrzCaxnjKG9rnIGB10C+CaBpMgP7+WKcKWgykaHQ8QZ7lVejv8dxacQ3
xOpm0npULMa1EfVsIQI4/JXBMWnxT0UJzS0wRUj4hHC4n9+RBfzGbhcgDwqQFj2xlLb7snMKHpGi
sAVZPzHX8k6SpGCKqQJtxNy5sprWfa3K4qmCMnfknNLjMJ+9cWIfYrWPJgmsylcLEYSJ/DGZo/rE
GuPdGqXQQ97dwdq2jYXEbBjd2dGt6kRFnZyNF8UfiGU6ObJe+Jks/UYzq+YKTBwev06Qy0h5B4K+
MApt3ON7Psi4r08i5UwW3uoxMjXn4Y8lUnddy2arAWq4rbFCp4W4D03b0T8CX+WEFoiqcMMD2KmC
WZXTB7AdzEcWh9d1rdfF2iSFWK6EJNuMydJOofCZxZ6qIpW8xK493GKZtc1KE6Cf4JCo99N4BB5H
9k0TI3UJEy/9vJ1dCiB7oC0JuUHZOxO3P/ZPCJvLjTd14ihTn2UumZp9gqusC4rR+GAbQ3Wt6W55
k1AIPOKvZ/QaJDdccGwQH9Kaalc9Ia5mosd5NOjXAoXACqTmTC+5XaUfZlF8sFPR5FcYZey7JsMG
h0OFbCNwMX/r4d37LufW/xJ7XQ4lwjeDhUG2aRyREL2e2+2spf5eH5phPU8ddjOvnuKVbadZ0Fsy
vQY9l84QFnv3Ne08slYAw1nHE31DauIDSd96myWi3Ylw/Azqb+UkqfgSYdG7B3oMIC5vzC1GTry9
ndPeSYCbbH9KVM+pmL6mvfmokXMLKE3La48U0F2xzM6qEn2xhQlm70J/EFe1n+DxbeRj4/daGrQu
O6ONBG+Fqh8yRSFNrpwxrvEB2+GRGoJxNGWr7VFP5CHzoTFUFMdX3LRyM2SN8wBJgmI0MZaN5i/U
rZmxAkZIdms36Vqw69SWzLhhEZjZ8g3lNvI095C31nwXVdbKKq1yb2qy3XlqhbDmekBy8Pu9k/HA
JOVmSGhTs07r1r8GXnbXJwUF37LU7zNIhFcQ0LoP5mRqV2Q0cyz5HmnbYGTv+qUbcup5oWkuRwjH
5DqSrvqUsn1ne9dDf2d8m9kjhRMPt4OlnXW30VesvIJCnE22w5m3aZUVhxEb/AuS7adJa7I8gIJd
rIa2lVt4Y9DYZqF8eShiOxzGMaffjGJAnkTrBev1LsS7cxhK57WOIxsNBq3DqPVczVbGYU5b6yVs
9bpZh5WcPrEj3rC75rAscDOs50zPNl1ju4+KaH1m5m+LTVIhVWiJKfa6nKxdEefzWprzzEMjPkFJ
H09CUIP58HsmEhoDNOvO0e+HMcuNDRTgdmYvDqI+vU+oaGHjTul3sRcLytUrk39EoJh6LeHZek2R
vKxXUQyqKahUbZdOExoTU5u4ey/rxyctk6bHsge8PUhUdbilTNyqerHAFnudSN6LxOrGp9r18sOi
Ksy+qjUvqurcx/gg/FQkW1fVpMeIOvza+FGrTn5UrsnfU8YGvBBdUY47x6rGrcV+fypa79rNKM2y
eIUPhaqJ+yMVIqz+OBqP2aVsLi8ldByz1Hc0jHjU1pm1/C0tzVXNPb0U4CMObuFNeCnM16pGP13K
9eGldB/+WccfL1V951LiFz/q/eal+A9+TjkBIkfvrWcvLlh1zT6d3ZVH2izaijF0ilOjt/x9VrHl
wtZbdB6jh5T8xunZg8ZtzG6rHCUbEXewWZvojpLPR91YpvvZpM7KXpR6DAbGWwJW7M9+OvH/aRX7
uUWMsr/9JC2ro7PDwd7kAG0KjtHv7HE9TR6SuktSbAcYWddFVVnTx8Wm2vMJ8N7SbO3CZzdSlQ5R
fkINLL6/voB3/U8cdQWg8tU/INpwFe/scmPsGhUIi2jvTNCXAsqfUbLufSM0z4Ym44jNZljvEiuJ
o1MHNqzc1K4MzyDGjEcoLsYZRya7yl9f1d/cFh9ei6OzbXdBqaD6/+zhK60+rMjWRPtSY+vXTKz+
YFEr9qQDh+NVl5jsfPqCou5aG6L6+deffkGZvHsqfDxgJc9lC268h/yUs8iIgZA7cuaco1BqNDMJ
ddl4RcoDiWfIGbi0POsxE6F2MNT2u6RrTXoa7KY2b6jzUjgP9KyL4n2nTtB1o+BTEi/T/VgqU9dv
Lljdj7cXDLPRoErh072AfOK7+zX4UaJZ+HX3ZTgUZLhgA0gKXhlh5haWGUmwmsiOO8nmBWV9vm86
tIom5iyfVFN7X5TNb8hQhtJ83l4RNj3LJkyEnddgGX77BDWn0ZaefcO+TTW2ja5G0aBDknqSSDwY
hwi3IimYpny1DWEd6oHzRTlWbb4zoJRS4ZO1OoNxZ399q6y/uzCX/qAAFw3KSu8xNmLQ61YRtvfY
S9ihRni58j7wx7ElDSMSS5YPyN2efZgrtq1rAt8yOw62Odz39uBTpR5G/wnACKdl+7IvNiDx7rSE
Q1RkL2zfk0iy5w6V/aRVWg8tMXizVeSAralop/56xiLy+uNQmhTjdA9CRk1CMAnuY4ApqLrpMt2q
fdxLUmaMrYUaL5gHUXMC+vXteNdWQr3+roAmBtyOnhKK7/P2OcWG1iTzILSdFTvMgWa1lPHRw3jC
mJm4eiZ+/2o2PWxmpUm3idVUxFzWnPTLw+S73K3IMjidOAtlmzS3+VduFn/Sd2qONhd5yDJr9bBb
VSeBtR9Rw49QwFaJqAdoYEPT7hfs90vgmBnijZvN1Lg8DgSvly/7XyX6N0q0oeu8Bf9ZiP6f/OXL
SwFW69/i9Y8f+VOARmX2/Mv4MGBpoTb/JEB7f9iQJi0gWyZbM+OnHms4cpmLHOGjP3MQAeT5bwFa
/8M0yTuAIXHVNOEb/0SAfg/B4rco8p5h6ixf+l8s5qlRm7a0bG3va5qdBkk6L/vet+XjT/fkb5bq
v6jcfAzeHGKZlKY88/1SvRiynaFZaHsYmcYjzRrI8PS6d1OMtMf5zYTODX07ezqQ/XC+sS0ADnsp
iP+8/vEsAIMjO+9no/JvdLcdrl3HgH6y4G6t3QIP7a+/nGX89euxeuCPppJA1UDoCv/1E6QVgqTT
GKIN92wwQ/YBTdVdQWSh4EtBuXJI26h5TxXUODfimSEjSX+qHVYzs9w1TtRTxUR4wKPFdFinSbv3
q4mZf/Zb/UsJEQ12Ax4awl7+blzaZFe4s4lPbiqPpHyKuzwDNZlrbffB6NzyCOCx3tJfKzmHc5ec
7QgT4NqKyng3N2RwmGRx6nayuDNBT3+DcLQ8xZndPok6utb7OdmMIi9XPfSM/YJV6tq2TddbxanV
35myL74v1lLdsIinH0w9SYNSD/Ot08Ql6ahiWPVViQevCuFSLo258wbKFy3dfzZGPNVB3lnyJIyu
OpPhoxRIHuZFzyNtn7sqn99yzG84Qkeo6X7IZhQ94Kv06KnnLsUE62WJ+0BvRnZbLScdXZrtc4Le
NmbrKW6FJAU4j9Eon1FJnVlexWWdbkUpCCuOIeN8pce0+Ap0qyi/9K2on1MaO3xEyzXvfSIf8WrU
pf+KFgSOBqK5QPIyZyx6ZHSnbTt4RKV0UFFfMpY5Z5Wwc7nRc7LcK/BY1ZVghj7NRHafvHkBqUgh
mcS/Iu+kC6wcm8z5TWIZ9zGO71U4pRyOAXdvpKG3z3TlGbbVpHcc1l3NQYh0i9e2KGKc8fHXuU3r
dUTB6hT5Xk+daHHiYiO5OVi98muKpctHepBpd1iVlyuKNdga5GRk4AoGXVtnSRrqgVaBmnYT5xDa
sGGGsZQba06yKz2N+lek7e5LZsxpvlmixVXyQeIfuQWSRiLu16bLVyOFpXOZIxeyQL2ito9Ez+xT
qHVTkGXRB18SqGrCOt9pNUoU/mm8BNNIcci09RWdTXDf1t0p1VqbGHUXQaLVvfSFIlzI/yw+W2Fv
rcloz6Bm3OY+HHPzyo3lrTONoxF4nrAZ2rw9k2MONK6zYYsZw7epENrWwXh8TR+n5UtH70bqw7Xz
pUYjvSFZB+l26bp7zG3aCtDXfYO7f9M7yyetb62zucTmxpwXedbEsmxG3x0fsI/0q8jwhy0y7R1a
/UdhhZW5T4AzDHbQAcyYv5ZuAgUM+xQ5I7eH2oaI5dVmGiwyHdZZVGRQ8s0ei+ycN+5y5Y35PB1y
X6ch4CqGW6IHoUay6AlrIJ0Qgsns5UhZQ6uadc8qnj7aqAQRcg0pA28YH8XcoUYbUkRrhww/wlMI
9zFw0OEDH02m3I3D4grO+jadYcAkm6ALvFHqOJ+12dtKqneNTR+KjjYB2bhE90PmqB4ydTJEZ7eB
6BJURVuOtxHoA8/CSdHI+ORzlsYdSocA59msAeIAnCxDLd6M7eSbTyl2F2dL9N8Rr0KVaoIYI7x2
zKjS9O1DVmAGIInny+xZc+rswR+KZNfqJdNwVQhnP+hd/iTCWVNgdjOcg7F3LXyqA8GCcRmwrjic
m3dOp+ISZthcGdPk7HEh6IK07EzsklKl8WjGFZs/JFz+WoRu+IC5bfxKPAQkQGmU9Rb5zjpUOemG
oLfJz2c9ZdBa6uWRdJy/6Yoe/a9oQlw5UByqU2Pb4FoEMZWt4coKA09CcL/2u1UpdU/ZSokZaGHo
f55a/q3BovKwSLo7BU6p9aRRh7HA+W/X31T1+YoLSTCYwMAH8OAXy7p3ozzetHRFO4C98m9yJ3Ff
8kJFPCxYFFvcMcWdNmYCZBb80nIFBZX/5mhd8R0cUf5k6d10m2epS6+npageogKLYyCpYyMPV5nb
897m6//uAi89e3+zC3QcH2Pbf94Frl7ooQpFInmzEfzxU/8y6uHGw1GA5Ky6YDqewy/80WtXM0z7
D8x4uuqRdsESs3/404lgk78yQGzi8VVeo8se8V9OBDr0WvxC4ek/bHz/aCNoqD3KT4dOhbI1sEMo
tjt7TqTxt3uYjq5UddP307kcLaSCkaAyXiR6AOGxH4c7lqT5mE5DmW10DufPXWUPHzJbTjQ08Mvm
409372/2i8bbIKLzA6zrKy4rS5HaHr+9Gl7QOvOxd5/NpqQuny3UTAntwFuZho6WPMNo988CY1ES
tIXHgQvKP+ckOgYJm+2WKF/9rtNv+B0x3IE8Nz4sjuYZu9l1wm8GDYum7a+v+KL1vLt/Ni3fMIYw
07HHfZdssxPIMRSbujMtuaJo7dJY7APVbM/admKuHGruk5GuE8F8tAiX5DoSKRooMWkDYk/VvcaE
goxVotXOGlIYcl5HFR2UYetkHPSqNL7F3XCkaWos1zDrUAPi5kR1hHofRS/3OmlJQ/1G4frrYyCC
qgsehMvY+IvAJWYtgmaWyzP9KX2KPx6nfjtT1fK6pD49Tq3/UIdG/unXN/PdflqpMByHlCLDWOQP
dVk/7adhEUV2LaOSnAPVL1os9Wf4qjStCuOnX3/SO7Hs8km+bpJ59Vya9HnvxlmNy29pMOqdoWna
L/TYQ0QJO282AzR88nx0/0GonT1s2pYzFr8bNGpQ/Dxo1NFPNx3Oc5zymB3efbwQShpUQD3RZA4d
TXvnJcvVNdD3S24QotHodR79bsybEVZiVolvAF5o2YYt/Gqi9qav2IcDX0sFjCZsKCY7KG+ev9Xa
UK91DSrcivKHjRHFcpf+Nyef9wcfbh/Ma6YNaM30lsQc8fZB6W7vlI4TatfEhoqXpIWWHhha1pU2
5RDI7scxTrIvdHkChbk0dMMhc52sTGMQ3zt2WxVGgkiQkE+Hb0lridfBqWNx/PUjpknC+7uMlsYg
cqHdINai9L29Srf1Er2FDnqNw7QOfW/d+TGBq055Bjv2b3RwafS7oZjx5UODEnCFSoysbU3qCeth
ljfFfU3TcDSufIwIGRXVAcdlF9QYOD+AMfTWIS1eOPkoXyMwGzyOYSrL86iMj4h5INbYTZIwujgj
zSEu9uDu8nszjW4j8IVTkPeiOXe4KruLv9JVVksjmU3mBrtf0ENHL73CMOE947e1j7Gyai6Rcm2O
VEELWnRh5sTxgK9zVBZPQ5k9l3T6SlW0e+h1DSfoWHSCbUXTH2hCbT42MdakXSg0ijJLnIVf/Iur
NCkb7XOvrKZUVCE4wLs8GI2fvyZD7fLeK3tqcnGqDsq02ir76qyMrCj0/g04t2lDCb3ZGhfHa+4I
3K8YOLyGQBGm2EJaOEtq/wbfDo5ZCrLdnqXGJAWsLLVeJ/JPU6HHJ7P16wfH6rDe+qlmbqVbLC+e
W2Es06d02Q6ZRywP5sEL5LPxO4Rq/LyI8Xh7y4vPd1KWX0uZf+eLD7hVlmCOn8W+5H+la4pyDOMV
xj2cXpzElC7ZO178xbayGlsX13GL/ziylRN5RO1eJxd/cnrxKlMewrc8WWK6cuG75OFdP+KAKgJg
ebAIX+MwpoL3LEdtUmwXv2Uqr76ac5F2FvWeru9r/dxlHchn2EHNsoNu3YVggpXHLDXz6kEXmnVI
Z4vaSs8zCOHl6f7E4wI9uS7DkPWQE/TYbOglEemrNu+M8CbmQAD4NaO6F1PMzf3uypWdxYgaw8qQ
46pnLdy6WpyGN4OSoaNV49WcqA2LVhjbMk9aPyCNDBFnMwGPY5frY4TEkIApelXJEEMflSysKWNO
QXEjQ3YFW6eMKL96VA6XVWlmxLiLuFVeMzlH8lYmGs2Cqijxvmv9QIlwrVdmBxvZ672zg4M2PJaW
6ARegxKlfZn3EndRC0swikm6hnKgnuO3sky2lBWKmQqiJKXpmErvFhO1hh1JpkRb8VjNj1pdID8T
ds+UIlro2g3WOg1YLcXXj2mBY/FgtX6XbzIiu/dLz9lii83aNE7xGEsO/YLYdrfDt1CXDyzG1hHw
hJlt+5or2FRdHi0bz5gWeBHpXI/XhQfeeKPxqrSAs43+2FqOk6+j0Ir6tQCgj+VdSKVTLzSW+Ibm
4bvg7TrQf9ZMp9eDgf9pD+khc4nFZo21TqokXC99mAEtGdvapzHmmNrE0RpMGgVNWrQTqgs46DqM
HC7XF/XGoOd1dYgTA7tU5tsxFmX+P2QMzsAMn4guL9OYwOQCJ6d9bsGpzLRg4z2iWrUgG2DxG2zN
esSdZ/Znt/YJn5VgR66dvmRJiiDS8wM+uXVrS5dSo3wGVIfi3dC5cdrK0VmSE42Su0c7NZ0XZwqp
1XgGg3fbA7C3NgSP0KnhR6FT5xYdoleQOzYXA1nOAR97Q5QOD9Jxxy91G1v7QYzYiLyMShdkspDf
4+QVZrqL63SBkmvfIfMbj0YHAC4YXVrBrjpjxhc0mEWa7NvJNCGdikiaNxdbXKk3anCmaSN3Ipco
C9NsU9NET+LZxGPJhVUgcY0TKxiOOM5lirszUkT0DH/Chi/90LxNW6DH96ZX+iTJ7XTsrzuylWw+
Y3yoTka1ZlONBR9dVQvVvcksumWnZ7hGgqLFMDsyP3FdcH/OtlPyLXqSoXToIgq6rPxs4NWp8wgP
ZkkTU5iWPbuCiP/GnGp2ZXzTGPYMisaqY53HzSm8vy6orsog0fsGiiMNpazNPDSmmjR4mVZ8IyYQ
GHZqn9zh4oFq5x9pHZR4AX1AKfpPwEFfflTXJkoN91Y36fIUsc1NyejQ9uHBY7XYyVI3zo0fNc82
1ccmiO04MY+Vh+nhhK8VpNDcigb2JB2LdrXJbcXB08xfszxzbimrQd3C3jdkH0eyLHIPzbL4Tp9D
NYckDUZMzgGetUlwNcktSq3/UdPDYluMdYSuZzPNzS3OuwQo/QlkYOqsHbM1acCWO7YIgJjiJEup
aW5ys+Q1WbTQ8g82dqjmW8GEPB89gyG1AUTMGCFhzh2FiDdsWGTG5mS0vemuQj/vBlZaa9DZejfp
59aH8q7NbNOPi9+RGYQ6jg+hMAwxADU2+VVTYShW9UgziUPNYxlXGjwd+gkPQ3c9zQLW24Ay6Qm5
twuYM/tlRBhagQuVy67Os6q6Lt3JvtI6eGqbuCkJxUc0xI1XniOLGJ9HLV912gtAkRCJJGsayxFj
6zh4DavA3Dzk8FeTTxSjLQ+TIjuw+UPdgbrll8FnJm0CxuiohfX4hZiKNtCEVLrZIQGPcTeRX1h2
LYjTZPPDppqYXWrdwnNYnHPh1oqjWg+6e22T1iU0yO5GbnDZ8NRGr0wQYhdRKHuwzDfGhHMSVAcC
xW6hlzSXak9YL+dw1uUqJK7VfBxpgv6Yxhi4eB0S/4mxXsjb0iedse3N2qcNY4GLN5j652huHc0k
NWXk9w6g1XE90nrChoSde8N9E0qsCDN5Wth60EKaLQcHymSJ1WVosW2N8xNocI5vflI4wGSatOg6
a7V6XBeSAC0F+6LvrvMcqTxoaWy5lbGXxXQl0PXD3Ni89zPFGWycMC+uL7vS/9bTfqOkADTyKEL9
ZynlYyK/VnQFLn8uqf35U/+qqbl/gI8xHYA0DngJ8ov/J6X45h8EN1w6mpDnuHBu/i2lkHnEpaEq
NJ7q+GJxGX9KKags0CoErkJ2B7qq1/2Tmhqf/tOhDlwTRwwwFBzq+G2cmtV//+n0SmM5MLdO7J78
iHhBWwCmcUiOUaedmeC7VjovP92gv1FL/u4D6WOjw7hxEJAMvtjPH5jxrWuzLpyT5QAmv7hMCWuD
fskBIEYzwYZff97b4/mPL0jZm/uFf0klO99+no/kKJEM7JOoYvcl9fkAK02NR+kMv7PYvD26XT6K
R82zdhyXdQv80Juv1rIfi/rMsE9ZMVI6FykH2W5hInTNyDh3y+I/iYyIdavsIf/4WzKSHEYDTgNf
vDc7jE02zDqlipM0U0I3Xs0OhbbgHgxajuy/8RIY6qT/byXg8kUZgYZvOqxxLrz8t18UgrosQITY
J9jFfJCoga8S39DZ3g6dIBpQWthAj8U0scuZkXowORkVa+aUs+vVVfbgn359V2cwUYExBPmp9yVb
eKBgK6PQPnmjzdf1UaZ3kHP54//3WayXtH9jCDNw3g2oKIXdEsPLod8etvfe1uSr6ArMHan5O3+S
uo9v7zNcLNJeDiIdhSXHfHufk65uNbfq7dMQxt+lid2k58T9m6f51xeED0Exo3klqWfknbcfog+p
LTpsdqdFBTFSD84dCdWawNKi0gW/flDvmlaqoeOS5qGGj1+IW/geE8fO2KCFmmGdUjPhwGMNfKYR
ahjz81YSHVHSErYqXlIoi/czQsgBkLl1+M1l/HUEuzpiIWApXlX7LzX+0ASqEqp64OR15tHKSgM7
PWrLFSIIIxTIM71tM7N1cZySK1hfXl5HtWtjBmn3v76av3sCpM194kI8aeTQt0+AerhLJK7m5cWM
fK/r+khsrSfwghd3888/ynUpvaLTGxZi3tuPmmqvrdj1WqcE5v6976tImpZPTPUedaMfmAToBdG3
6rdTPdO3bes+giwldz7uL8O3jrsKsFKtHdlQscXV6JTwXFpkfC55toGdqfebsUzg/+c3Rn0k5kaO
DK5q4GlbKkH58+qCb4ryvyH8I5h34gteyaFetnK6J2k13SdKDgBrg+kq9lI8cRGvVDF11YncORst
2mHC8WlY/i4zSGdnHFRm0MAL5yWNU3piVL+7SUiXb6+ZhV+5TRiIvs4pn6Xx7TWXUL/tqbDso8z1
Yqsv8bKtElfbRobM6M6lFzNdPvBgoAmtqrSe3Y3BL7trESyKDSVwrpHTKw+SZmbd62IV3StNnxi6
CIe8VyomGK8VNHkIfgT8jMhHPo5JB+UUUvdU1LvXFgXjAEWXbaRU0cZRpS07WrmcvMiGE5dyA6kC
pPNtRIG23aC/E2JbYi1FXgkbA6Yy0n8AdbFlw+pjSSRClQDCj/rEcnd52fAZsEpPFxQeLnYqyvZA
5yhaAZNfk3HFCKlVPGwGHrLs2Of77nGEGXqSXUTCA+8Ix/cMbshrRhtnuO+lWR8LdMd7vEzTrUbu
nuMEBrTkswF8G5bAgqZC1xYO7k9NXjH2YN2/ZFD9OP+oU/9MofdV0nyIFXoAc0AHdvNrTVRvPzSi
uW9dEtzOSCyehkHENJh/QXCOvsMKY8zEgTSr4SWd4I7YYaatrMnmjqp44GybyQ4NQL5ewj1KrHns
Lt4/fwzFvZQU0s0BFtuP8Gfh4rih1Yl8zUj9c4SwiCwtkm4XK48YxFNfKxMirF/weyHx7qBIOZUs
Kvdn9zpn5ssqR3Nfb8uhBWQtMk2b7iN7oh4/C8HItokuwuwt50UcY7UxIcEw3V48f3T5IwwG8G/a
QNAnjemA1zk3lzNuRjvJF+Gq9NacpnW3GirVNGvQQ+EelTp9pQ0CgULaQ5PvTDBJzcpyREZLlo51
0a1i3r8KE0G0KRaPmKJWYJGcL+bssPJUZHG2WW+6LCRHR18FxvKQapSLSJhJUGK9t540kpK1QcuE
oOuIIKOpsS4HHagMwn9WtFwvIl8i5edxXgDvOS9uDG8vkGVLxx3Oby3OxcXcL8vI4c6MXPtzOQzl
o7ck8zXKYb5u5FQZQarlhrc1UN+PSQ4FFlg/HyPzCRJjuVQ9WdPQfSRWmoyB7hKcCxAA5zMFT/1U
2PTkJTJJFh/GsrWaHM1ezeUyP2Z08930FRSiYwadlp2Rm+E20WV518EspItD2BffyGR23z0bRcwx
RX/2XVSs1Uw3AHqcwRYZV0vOxDXiaOUmaHP9yYV4J7fSmd2v0yIMinBleVVJvY22GOfEGPh9nayN
lDZLQ9VXZ7otkIjAXxp/jiwMO6ICKzK7sbtryjk8GXMnmp0Hgfa5ToqOqGu9fHbpDX+07ALY8zTa
y+cyb7KN45jLSho0l1h7oQMwLRvLzynN5Tv6EFDsy+gtsFObUdIPEzk4Gp4U2oaqFQwrNi/bwjM7
NTGRKgU5f99nUjuUWUODwBYdhaLG/A1K+LghxKvdzX5VfEoQmVYoIlQwStUwg7N/ILL2RXRwDb1k
0YieAGcHRmZsaXXBL/K0sz3FOtM/RpgqyForNtauyK2qW2UNLBkQXa7w6HDCk6/HK3a63t60jNlZ
l8lAd9cw5INsmjet7T6KD15VSyJoMl7TDkjbmEXVf6gzF/D4UMpt72R0sYr1r+gU1Sc/T8wg8SnZ
IlVYazrn6DuiEsUdqxKpnYXp/cq1kZ3qSOeJishMryocX7dEB+vbXHYMag2nfPcyh0RiNTPllZDK
UL6p6g6F60du2rQm9DFm2w56Ox1PVkTojMcfaVO9I3PYCjrAbLx+cvRNlsQT2HKacdNviVjrsjId
rXoODRtPBqnOlZjzdo9eyHrs9U4InUlZPyjt8QLoxlTLXZZ0TEHMxmzM6orZduIcRYM3pVkPC2HX
WhlQoPE3exuZcSJKnhHER3fh0gTUPoL6Zf5MXi5iPwd1Bv2+Mive+VgCgCKb5tXf5xq/kqQ/QLjJ
RSfpDmKP3zAFNREkec356LshqcPYl3timmSyyilKepKGafxFDt1LSneRjWMnUURLDqaPT/kC7O0B
nGdl7T0z9s4DNNeVCyR9E49jA3PHXbZ0h6o/LH5ERyoQn+OHwWmLe3Aw3818+TSZtnGTdWa3Z14F
12X6oNDsvjZfoy6OXpckGR+iXvDkeOPTTTPA3qBtHlBXFL4km4OG1qhH+G//y96Z7caNtVn2VeoF
aPBwJlAooEnGrJAUGmzZN4QkWxwO55l8+l6U05220X9m5X3eGOm05ZAiyMNv2HttNDnTCD0doBXn
ONb/NsIiiF37ZNTlfK5ZedxZoPVIWM0lmhg2/wlJOswTPirFgAVsEl12nprGuGEuna1j1f4uT1hU
NWxJXo2BYIUSWcRL6VoDAVXVslpFNURsraNj/cb+glZpGYlFrTOOC3LJcL46xnEeh5ewUsb7sYvk
RfQ90EPS4L5IkuXWYWXsrhGJbN3qWY+uXWNOzs0EehYVI9lU8RC1z1oyVieSb91NkZj9CTG+EnoG
ks1mJzjytgrFLGYzQZwQ7sTQnrZxVugPmBaq/VDoyz1SofBKnfvl0jEl9twhGj/DMK77DYsTIzmS
JTWhSyXKiZ1bODry2prUsdqhuWj3dLnKVUpQ16OaYPdhmtnnhUdYiSr3PRfP9cgT/k0MdXvuq2rY
TTwIT0Xa5llQgYxovVLQXsQcbjsJgR1CA5UFWRKDPVxYzREKWKShiVaJI++znDpQ+HNmXk2JxjHK
th2NFRPHAgJG3vShnxWE3yGiWFhBuTWoSCezDQ5EMX4rNQsegKvUyzaq8F4bBtmiemYt+7a3k7uW
2NjHXsztRyeDxjdMi/RZihLainAY1locI5VaUjvQq9FOfEG87Vc173gOdYypfYRvSRYQXzTdDgt9
SpEtNmEqZZjcoCiYHtVmVM4m+97IS/Ra3zqK3tgkYRbo4VrbJKtIS1gQ9ly7b2EWT58qDP2voxna
X0erI8tOrSy8Jm0mTPT/ZUYoB3H35RsWsxoGfgznc2931RvM9Oi2TXPQ70vSdkd9nPDUlyWsRZSk
NTEPdgMImKfzjQKibqOpFtk+bkTNHi340sGAlOx/zZ5lx0n2QAcVwx6eYtgP5N9ES3qj2qGNHLEq
spsCpEHnFdqkXGJ8MT7P7FYY+7was6n/CDhnCo3vHey/s9C/mYWyNKWJ/s+j0P/TyOeifW5/noR+
/5ofg1D3AwJ3S0XZQErqr4NQ44Ml6NgsdBnvajNmED/RbfgS5iwoX9jv2jTPPzRlOnIzgTbNoX1a
oW3/iP4GQPzXPkxgXhJrPrrNFMTkO/1tEELFq6Gg6I2DmTnAGEyS0puiG3ZLGE9HlhasQpQyJQ9w
HOeveJvsK1OuEFtHiPGuhKnr9W2lPPOcIL0JQ841OjCOOWQWuLQrqwii1rCv42xo7+Z0SB7y1iRh
th+SQx5Z4ktZhc4mS+30iMRs08FlfUFXC2sHpQRCjRT9ktf21fKqVjQbCTRgDVm21O5xy8sjURXF
KbT1bNfrrUd1UJxLU0twyIakG6R5fBRDyyIvyXkiw1zRA02J7GNeo5z3wmy6gRqSsd9xMAG10ZCC
7p60y6T0Lqm/Uj2LOVHPsz7TYw2ljv0SVsJOlFr0tK5sr9ni3IrJ6s9MVh6ItSkDYZG5UtSkhiGB
r/Q3JDarqmP1bIqh0Pwmb7pbsOEGimH2rUyLSHZp4IHtzEytvo4jL6I3uvTqhH0u4xD5iNOdPd6E
/25X5VO6d5G1BCMQ2EC1Z8E6Ves/lU4SEv4Rj5euTJZXFxzEE4FL+iUi7ndPfGJzbQE5uYA4Suib
tGRLGl5/ImSqfsn1fgrI/bK31ZANO1tIfgzwI6jIioxH1buoyei/Kq7uJY05+7pbnbQiQqKiTJs+
yVRPwpwIWjM8M8/J0bgoB3JaZEBMBpL3oal3dT2YbxFxOUQadQlPamPcMSwPD9Sw+a1Y7AWGm5LK
I4DOUIGPnvanypjTj9GcuJ/t2so3EP8qEuuQflfDWD+4oZGcF9VSz6inJ2A8RBB+CjujvUp7Nbs3
SqPa5cgWXW+Ef477M8PYLjNdvyyznZwjzGxbmkQ2Zwjh7TsWdwwKiq52kI/ow5rVrN66DddKGXVW
6KeLkb3201Rdh5YFX3rq9ZPVIaPPK4tsLsdOnuoqFqBjK/NCzsmyn1g1X7PI00/aaJZ7qOTRDcze
9iFddBebWZsdcqU/VEW45ggWpoOOstI+w5K3znVksPoTWbVP8ZzltFhAnUcjNm+yajxp8WhwOTLD
UNQOo3PUPce9wyNjnqTYaFVoP9f6+A1iSn6IqC69fM7NQ1mHBhD3yglmu9A+6oZ8BXxTRb4SGdpn
2ykeykFfPmJMnEloKtQLiwOrgGIRKkeTpFLEMWzbcUkLU/ijYtXPrC3TWzuSNWEcuu6+Er4R74qB
L4qWJHtE0YWTXWdqog4yP6URH+Ko60ASexIhHSPL72297V50BzMMvTDDgrI4sHe3juUIcZrO3kcr
T1mTZKm8AKViwxhme2seu6OFU/dAJgv5IVUP/4DDEr2rmxxs9vRbEurqAIMhaYcFVnQk5Ma3hcQ3
X5dp7C8xodKUzfLJVpXp0S4q5VLR3vh8oDxisUwT32uJ6lZpJvQzVn2qG6KOfNfdml2a78J2VM+k
vWTkmV6GMByelHAkC400hUuqRvoe+Bar1GxUh+tCHZpXvSPwCkNHQFikvYP9hfwhE73C0ld3niib
akRb6sqHHdGhwhmao5ulLeVOmVikQKk30bsNk7Vmn4Dmj8J509PUAsose0YFrjs8UkTgDYOEQogS
BEiOuTYhBwUP8alUpvoMu0PdCKE8pcy6HC+KELwlmYs+f8USuE1h+cBwPmGeAAuvkm4EPbH2tFSW
LxkcrBN+ZfdikhF2aFt4EB45vt0l6RQJcLnwTSifzxazFVg2pnOrIgTr/Ir8x+uB+tV3wnzJPM3J
rA2JyO5Hl6fG9UIQ+icMQgmk5eGLu3TWnifiAue2Ha7byKCWG8b0qk2twu9mxb3Ke6O57dKwPqfq
WH9UwiQjijOvNrQC0Va4ZPwtyF43ZlvrnyTqjr1Fa7ABwFBu4ynVvi121J9H062eDWApPFzIYH6K
8yx57JA7gj1KJPb91I125A7CapsjVAIijG+FQNVPfCMKYXAZ92rPW1/E5hLMcwcRetKck4OoMWXR
U8Y3up2OXGgMHlzFMEnAVvtlN0d6D0R96oBcLNVj1hM6L6p0I4E430okXhsswrie5k5dgNkoqDPN
aNpadTlciyHSjq6I5BfCjGQw4vTyBsHjNuEWP7WhRp6GcCZa/rpxP0vLSoKcsIgnsPXhnpMpPoSd
FsyaZd4ufaq8VoatHqvOUbbEpLY3Iimyg2ko4RaDVHvJ5tF5jEYn3Aq1Vu/jgcgKNA2hAotYsbZ6
bDfXzQwXvV1IJF96jn/stAvsm8mIUNqNIkDiQKh4q5zMQtWIritI+KwBz41mjtap6Ektz2WiXlZG
Js/+NI0eepNCBHQ+CcF+obvdpY7qbF8Cj0q8CZY5M4S2IW0PbXb95hKnexiyGKHzNCpXCWm99LP5
LfMtue/M/rPZgIjhrCX5zOnH/kV21meCi5/VsH9javYZ4v9dIQjRUpax4vXq/NAQprZp6uRBq6Pq
iMTVpruX2keZjsUrWrDpUxPyhQOsLS51CFuNPMI4Q89zrOq2Hrod3FjSr+GvILOzPOaejMASreyM
jVUSkzER6kL82NQ7t3VXz9YTkShvfTLrDmTSkQ8Ot4qGJxC1ix+W6g66WLUA4KggXVQ1g4uKA5Ta
yx0CMYVyW8s5yo+Oso6ux1QLKPLkSSBVPfZNYn82EXx+oWeIUuJC4uxkxwAmHgjUi8NdtiAcKfyp
HRdGFFFnpl8dpO3Ko1mHk4kJcAhJO1UIlj7UWMaDQlHnXeOWxXaw2k+Ym0avmUDLqxBucVoZn8ga
GvdWUtkwszoGeYCntu5KMGIQdEwa44rJJOJFVUFkLxlLfiRUU9lTizwWS5xtYkuzjzxBlHvmX9EV
zjXhR4WYryG21tcNn+Zx6TAixsn4bEh3PjYrBaY1lH4nignwS7+WW0w7MbqbenNKkoMMtzSQczCU
Ybd31nxuWcMza7Hr+nNowK5hapfWSnRYjKg79GEYHht4esdOJXteZBmqKFFdYasjIjqy6y+9boFV
QcW4S+ohITqPHQrqWBCyjE03Y2hUk1fGkgcZEhrf5GPe92rFwDbTGKerofoGFo8yupIVyczwjHXx
lXGq5Xxq1b6w29feWAXmj2FNWGnnM4dO8j+io/5t4v6midN1BPx/1cU9fCuKb2377dvPbdwfX/Wj
jxMfrBVCwV76vRv7wxfkqh/wGiNcBw3Kw5pff+7hkHgzE0evYtBlrVu5Hz2c8YEPmJaQBs509H8o
ZoE48WsPt5axWINcQ0Xlj+Lj9/WyPTe6Eo9mcVCIfxRAeNf7fiBRdaR473L0A97KSRivuhXlk7f1
HIgV7wNF097XuZF4oRm2+YYjivnmigQiYUBurBUTFEVWa/pjo2/o16Yn1A11Hcy6qT+73KMHbcUN
9S6TFHgbBLYyOOmLCiiRDifPJOEhsFZkkVjhRYB5eoiI7MBYDcI2Wtyp3ZoxaYVZ4cA+Sufyyahq
B2hpmx+Y5MLwSqxt39p2wHhX9QeayhuxIpUK9NsYCnU4S0NrwFzSSVF4ikVf77RBWY7Mrda0Fc2y
XkJnZTZN7/ymvImic9kQuCdBZF0hUlfv+rHRgiKzL0Mv3LOaUjo6eRR9yeJ2rXnlsF9sJnkyISwh
JER4ByOx2I8JR0oDZqqsSpunh1Yg12b0ufSDuMHMfIwKGZjlJG8V8kh4bmnSEzxaN9makNqvaKtG
1YvNWOO7VRfDuCLZvj307aLsQ5auR0PGyjFri2ojtXrxWTku7CjV8gxGEaZW7Sjwtcaxf4DaDvoJ
espVFELBNqBybrVaN/lX2+VSDVp7thNmk7LXHti4T6+z7DE0jyk5UbZsLwtRwjgSrGxr9eUUKBVA
MGzQ9kvPHgaO5hc1T9qdqIjN6KlEdqxAw4+Dk5TbNA2tr2yP5Xwm/Cg9R2ZORNc7lWyaAJQ5eTYE
CZlgzJGbZltz4AczLJWNwz7Fi1bMGVgz94WQ7PEtIpVpS+MBr64O1wBmoAgXYx7b7GpOq8cYTfIj
Rc78rFg86pBpm+pZKeVwclZpcZmrfMiJS/1XRRirLQ1AW7yi2sIV2ob8ojxncNzid6Kbohv13qG5
vkxlrRydQge5njcuY+mEOJKKXhsrE5FR9r5XeEZvm3aFAIEngyW3rFg5OPLb9J00t0yNTsox+Dnt
nURXr1A6wHqo5BeXMkRjWVn4mdYj+8Asq/HUYSFHjAiFjbbkt4pi7l2zll7cF/W5sbRn5AN2eFUD
M4xPlcg+WUlj38Eo2IXY45QDodOYQ3bYJGDNeYM7Fu7rYgC43NAYLDfLMLW3ba85+atb6ESEGAUT
CXaKj2Y16beN08dM8+nPH4ywTTeM9gF3ZYV7HEtbyz03bEF+VbFV3VWTQpSnDz8l2lMzyuZRI8FZ
ToGpyqKLgwILg30sWtNplSA3U02l9rV43/OhWrahlZJ9hp8gVD8vJGR2vlop0XUNBs/+RJeg1dhE
2FNeisntw6/U9Tw2k8X1OOG8WBiKsVFJGeHKNSVY15zlidtArcddCFPKUzs3fbHZKih7B/88K8Qy
Y1dfOn0vg6F/dxoS5WGcxygHXjxX2LYEAh32srOIDiLuWAshV4Uw3NnG19lAkboj9WugmJ5roqwG
JXEZMpOTxoTflLzkkkVsg/IVG8P+FUQwXTmGZmbyyY6zjw3194Wu5qIIDvIoSXVvQNhf3ti41UrL
n/s61rt3Q6AalCXo1ciebFi2cWHdTIM1bc2VM6uCKwCdZ/Ie+xYE0IdsdLRTQ+HZeLJs6NeI2x13
KeLGMwL3+iATl/t+MsPAlJnR+Vqv2zvg0XTj9uDsyriRt4WW4UZyhU1UqlleTbEZn8KKEOBy7IzY
ywy8ft5qg8DZTtaz16WWdnSgBZpKka73KpRBEVnJpoGrp2xV/CH3dkYHY2ntIjDxAI2ylKK4tglM
uXMG27ruLOLyzBQiNiFh7olKV8ez0ohArp1C9940LO8NRL72EjVNBc+odVJlWNtx7TiS9+ZDW/uQ
aBEhuvnUeTTXLsVY+xV17VyytYcp124GB716HEBdvC5rrzOHbHxs9N4cneEeIp/6JG2RBG3uOp8H
UdMwdWvvRIDCdLIZQZ0NlDYeHZ4MSDhNiePRSWNaOzCDVgynEfHf7+1Zx2YV98/ataVr/2a5aUpu
vLtriW5+XNgyH2ZroDhtimVnDjlNYCpA1y8tuu5x7RGZ+9IuNmvnCIi0AmCrE8ragG8d1w5zWntN
be06I43+s1o70WHtSY21O0V1v0oeJC2rYCjE0Ugfq7+3tMPa3Q4sm8/sXcU3ds8lMwu6YClCsbfW
zliZeD1t7ZartW9OE5KCGPhm13Ltqvu1v6afa25Nk6w7xxZEi8dFeiVZY+xqPR6uZWnCcNQya5/R
uBN2nlyhZog/hWtXH4YC5UbaWlQCa9Pfr/1/uU4C2ilmKJCs8wFznRS4mtU8OwwPanTugU4G1QXZ
LaMFY50y5G7rXuQ6eRDrDGKEtu5VmM5omEv1EKvRp3CdWQgI6hQPto3Mal5tCetwQ2XMMa3zjjEu
6/NEzshJfx+H8PSvV2FFFaw6+dRju/ioaD0gWhaT9PQGRgGyjhlSvg9balO1yXd2Vv1CpLHwYotv
W3DPLIEaaPX70ehyUzdDF7BwMp+1VRQzAWxGhaOmSDuaRrqkOAygCe17/Q9URJSTuPrQWnOVXN6L
1n/r+7+p7/HW/+WSJviWPY/PzS/V/fev+aO4t2E5IUOEewRnCV2a9afxnz+yMdCa76b/7yk8P3Y0
7gdqeEpialWUqvrKgPtR34ONMtinIIvmyFipTf9ErC7c3+t71DKELUB5Fkid0dL/ppWT6RCnYnHr
/cyV9EQWTFEFVqUD3pjASsAia1CvVPV8SwLaMvpkRPmwq1zwQ2q1ZenCCQ4QSDyFSY/JsSjwsGEs
Gb9NnbUGTMcpIzp2DlnU3RbUlfiZsi+G0jgQoMjXKyI2pDNQ9A00EWv2eBMJvcxN8z7txuKKUm+5
zlKTDt3p1WWPMoq01TDNmyOVmgz6koxRYKbkP8ZN7TFLaU5TDaLEynWm75OZ7ka+Oc3TG6s62KSg
HoCUdncFpO4jW54vMHOVpyTLFWhtBVi6eiownGqkyUUVBBSnrW4WJNdBPrUXcMVfTQWtURHyk5KA
cDE0kKAumQ0IsHQFA1vR7YDtv3HarpImt8NBpy7dxqwo6bS6q7b1wqvHg3ax9EnFFdidEZHoXq9p
F1IQH8DJnMmeLzzkJfdjvYiraQRFlMkCsRzwGX7JAcfmV4ZTPYU54eqL6CZgK9EXpByHdaTnrXsI
khm/1Oa6cyrL+ylVls+IRdSg0uMYRGzVb9kCE7CWMF613YdJB9Jsp7DtkWPxLdSIJfin3Xpt4xab
0ksqClZpCWWkdbOP5dwbqOv0YqcXRKeRv6ZvkbVP7Dg6XGHkz7ZLdQvuYiFXWzl2FJDPpcGIqCK8
iBR6/Ge+XmX4hzQEOqO5D50FK5rZ1TdkgjdPhnQerDYpdwAWk53AQXplhdLeLLYr9m5tEbaaOY/Z
Uik124HxMTLC6Gjk7A9ZZ69cKzfsXxW1biA616p+QYutX+dEugkGnPHkMEypl00WF/c6JIiN3pDr
E2ilftdmHVkxTgguS48xg3HneCmFAtFvPF2HfKrdXVPrTAijSggvSmbY9sJ0vA5oU3mtQaU9RUyv
++3YKOYj4pfkZOSW+sXgBw9aaFx+TqhoQpYOrq+tcLBPs1mc1dNIqmF3KBlxe6aZdvObUpiLskNb
XIZvs2uP50xDdEVqoyGR8iQ6oVgQtKs8Fff/HvT/G8aL/e7U+c/beDz0ZfP8tfx5jPP9a/446IW6
hmWzUWIOCMzhfVzzg/CyprSx/gY0h16fYx2R9Q/Ci2DlTgW2zligpXLm/3nSWx8gFmguTBaTMRBR
b//kpH93UfxpfcAZRBKvjWXHdng5nkir0PsnX5LKuFel+1dOpCrVwISxLzhz/9QMrlE0R7JHbKbk
kgFQnO7YbwEKu9LxZo4bmhweUp1nlrNRcaO5IXEl50LRdJJ3SQbGU5hicECcjNiF2ccU7qSTmEly
ZUbjwJx84f+G/T7EEOgaj6rJjnUhbKzP+ym+EtSwMzq+0bEVL2YJ5SsDw8v8qMMmwSWpj1mC6otV
mPpZK5qw80ura6r5PuV4FPrGMaLRvjBj7mP3Jkk6sr5cDIIeBZWS+6g+KXyzvlmUGTYcyCyQxyV+
9381LN+Jln9THuFX0qgo/vNtc8v4s52z4fk3ONIfX/ijSEKuwpheAND5rjuh5vrj3nHUD3QDAmsU
Qn5urbUU+nHvaB/4X8CRVLolV+cm+vPecT8A9SX5CaU6T30mq//k3vnuGPjp5qFDxU6y3oPoaYRg
7vrrzZPlervklTrvTbuQc9CLMiERLRv1a/r60qXJStGW53nS5NuR5tRlR9U0B8MphboFMUNsYYwW
3KUj6TIziLEismWQ8AEa97Ui5PZmtKz5lM/EsBpJPwlSdx1TeLnStmDuZiNYrEyriERphbKxl5ns
AHgazLuAlqPtF1r5kXyT5jindXy9lnsbW1mWx1BTyF0wSGTaNK5KS038UH1PHtBU7PHkIEkQGMaf
4RKwCpUCcrRXclBSvFSuDLhBSXaLi31C6fRNESJ6HRclOYPdsJ/MuUz7wFVc44pFJ3M+YbNuIDDW
benNzAggvDKat5Cxs9NARvlNUsbdeRhbZSfCdPFDNTSQsnfDtMFPILepzVzZJxEu8qeJ8lNprDVn
Pgd44VbgC4fM1B+dhrdZKDYTXUL21GNhRf2mQM6311iu0XvyzhuJIY7j4ua3naJb2w505IUNeHmb
9k4DeIShujcwZjoSGVb5qbOEvhxjAvMgRHd+4+TnAmqJuplta4y9RlZsTQtT/QS1qLvqS+OpxRVy
L9q2cHhA4xhnI55GiNV7R+5WZczHKZPaNu11BwlHlE7012F4BvbNiFJXpZ+XxXI2TVRLtlU6jDms
0Dzqyqi+tQrkRSMXd/Zwm7sZwpfRqHdGpN4afZ+UfltqOsqgtv8s4Os9Esoy3SBpMvHnWRsACJ3P
mJSJcIzPQi+m7AgZPbxyq7S4mCrOaaCJn5LRsAKY7hJ3cz9vC8q3+5kd6QbGV74fEVaopUDWLdP0
Luxr9aZXWjsIJ2M8RFa5k6nubHKDkUPcq2VAMCTTRpdd2D5FArvtrVy+gYR+pYxVtqVBghNEwEzc
cZFjZmHCf2Cmw5I/c/UNUrQxkJh2A6swLyVXm4/T6ISMPeb8rq1AidunJYdyuExQHmOMSJ45O3yX
bWz6UR8RGdGL5Ej8ovIEoAj/fRbXd2ZWIcU3TPdoOy0BDErM+lWQKJwZDVlaQ811w2WLxxyO6q4C
3uH1RZwEqYrrxEeUaYL3wFCKGGRdyydszXaWkc+ReHQQdiXb1hXIW/D+LAacvRSTauzcjdaUWZWP
nMDp7zVNmuO92YLRZttOHof4KHh4phvVTJOT1aj2hbSWMP40GUveeQygM31buCxGvYwNMK8/JNc8
n7VPLupw1ctS0Qx+E+okq2H8VMynydWL9DCWK40rK5eUn4awH6PYNXQ4wz10B2O872TSo7SlJk31
a6wnQ/pZyq5ZimAZZEE6aGy2mj9XiCOCodUmTrYetfdnTEARmtRYJHw+SplzeY7lrG6meRHIxEUy
8eM74wyLMksLx9nUOTPOaD93jvF5JcB2r7Z0hWQ1Tm/Z05T0XXlMukInEqUIZQfziJQZZR+BXydm
JlYh3zwULA9mrILsW3ytI7ecG4v6/N/69n9V3/Jg/asHNRF9xbfXLnntu19K3Pcv+/GYFgwsoEKw
z4NOz/OaZ/Efj2lb/2BT2ILLtkEsfx9z/PmY5ipnf2mx3vyuKv0xzDBUlpV4b8grYP2HhPUfQQyN
dz/4r49pVvkg1XD52yZlwW/DDHhA1AtlMuzJIxSBFicIAJbC9c2ue5ot+eJwB3hVSUsOv84ll5BH
zDTNEjSIrHy1cx6cwSHcPuvkeeqzq8EhhsdWLPRzDQNmVUElkkLdogGemEgUy9bQc4LT12EB0U/u
tiJFzXet3vWh6l0qitaAeF88SYYjN6KGkx8JXpPt/kBMOBklKgPoIJXtE0tFlCrcCzXRQ75lpi+W
UqlBlvPXpUC4Qfpwc6iG5kmQFOkv5qB76WIqmzy0P/LsuEt18TI0vLxlVk9ZCbAy6uDslijbWTGT
NMXqSiv4eaxq6jZqUz9ZInW9bqUcjwo/XgEpB/Egc4JBYe3YOAfmGR3wJd4asiM2UZfr3pLKN00q
k2dZvJWl07SBWvOPZgNvAXuKR34E3gbVObDZawMYSjD5mej7+FkQpYUaGKZYK/epAaS6zFB6WLXF
n0rjMjp9t1m/MjWgJCZuz2RJWxV/M29BlenMUTqxkL2TXVwqzk3W8pKwmMyTaTBDAVypbfqab0iv
mPqqS/QoW4qH0F51bGXxNhc1ABq90XwznNE6yRkmlptFr2GmsJRo3AdXRfT4PtNo1ZSKLQc0ZnQO
AwN1QF+LUfkhdEIJjhvZJlFdy7bCfrQfHd49fR01j6Z9YI/28H6RIM1HEGnUbVDZXAegkC5khyV+
o7oPIwc8rCd+yVXzMuCz8KNUGgckjXRmad8GZZRPR9slE2uo1quo4++S2n2dtIIQ2rLVNvY6XLNC
looLGBqPgOvKZ3J2zfX8NrkSmRRB3142Ji+6YfPZL/wO48WEwEspgrFzWvi2JV+zllis9p1As6vl
rNat6zdt8/T+eecRjroh47LqRn7eKOaSsV0mbGVNZ9eTjnNURfTGTc5VTd8GUYir07G5VMr1Xojq
bn7MYn5rOemLTo0I5txF9VXJ5Lrn7bIN+wFHOH1bzX1iEzxzHAHenmO0k75rt0+25B+0cFhzw3Ex
kcF0/f5mYKhj46HwVwmcfMmBqW9C1a6PmdaaGx7klZ/JNjzOqF7v8jatfI3wcG+ERO/rXVVtl1yj
eqYQCvLG4C1VB76HKG5PrBynHVpwcaXXISGg+Ew30uamRNN6lYxpgSio5CoD6QtRq5BnxlhqoKsc
BMw7oYrNUbZRuU/YtSWXITav328vPV2WvSp6bTMZZHr3JQOzske2rOZ83EbsymMUq8VuQmy1GcR6
G0rAk++frZLz4ythcWXhZ+cI4RIoqtplNcZ7836VL7bE5Iy9fYe+UW5gcrlbwrazYFQY0b1fAOsV
zi1+SYyFyd3MMeYO3N/G4i7794+56/HmdA2XESL4bjOkInyuCDTam2Rr+IvCa7G+Q0Pg6pxeZvKC
woyPQMg3hLo6egbuHhxFDLmw2/paIcKj2vTFFfu86dqczJ0zpi8KUzNGtgx3Q6mtsyzuiH5RKQVM
7tNyMcXVDNBsa1tcZAWpg1dK6/LqBceXneY4JjgcAJbB8zHwK2Ut0q+Jf0yMg0+WgeXbnarjkTRb
r6YHO4wW41u7ICNlSnIVMj2WNiWLOBQjweE28tHRTri7sNcuMXKa3SKKeVd1HCYkydGQkPPshwPf
wtgL7iK7KvfMFvgF++P3s0lzJ23zftOCyxsQPTNNFl18i+9NDRrTuGjzivtnxe6ZCIl57IxcTPVU
bVuEbb4sMzWA2se42zKm696mgDZM3ho8owCpeIvpi2Ugc/7JXvC5GgVQQqzIbaA4JkfgqgS1MyW8
1dAdBlaJcdgJ6zcc156d9+nm3W0VJZwnhpIlW9E0r46qmJtCAc5Y1vbHvAQ8JZX4Vhn7a1aMqaeP
TnSck4kdtJLhUAJxTvmnyZFatJgUql4CTb5IM8sHD+OnYW1cR7Rk+yxN+qKlaD1QoJLil6jagxnJ
LGgdBtlnWID9MRlVPkJdhfrnhRG2u02qkscdl0l3y67bIkIBlRyeASgDZN3PslsLT+h/G3S9FeGG
NbqKKuyfla4sv2IhfzUStey9SJ/km1PryoKpjeYXa5U74QksmnILL2xyK69RahzOacM9nxqDEkQ8
igJNOOHZHcuFNa9ejO21xNloH1h/t/m+m5dOeZpxq9PvREN2Fcau3rF9y4Tl17Osk2tzsLR5E4H4
Vu4KekDs4NbDT6XY/4f78BuEYV2QGxY7bHBTiL5cnbrr59ld5iraYhApsbeTGbnkEr9hhWSFUjgP
fVPqXFbcdUbClf7Xr/s7SOH9dQ0k5eh+VVtXf6unoMxq2PGqfi/G98OOe1BP5NdiVCTSWfn216/G
qPMnOAsl4vpT2viW8IC6KuEnv/6UuMkVI1mKfp/NXCBrJeBKHBsRDoHvP9e/28y/Gde5QudN/c/T
OgwoXZO8dv9Vvv0XA+8+f/kVaf796390A8ynVfaZjuF8bwb4PH90A/YHgD6Atlf+xvtc+/8N7XSH
qbbBbNnVYdWA6vhJuugA9uLi5g/RQ77nrv/Pf//CRml/+/3P+XBrM/LL5US1ZjKQZwwIF8dCcvnr
5TSLQgqMMupeTqWfR2/EjNxMc0jU65qXVezzRD1CRdiwLXoSTE1Svf2b28f9/f5ZvwVuWkFX4sK/
fYer/DRzLwnxqRwnUvfoAtXr3rlP8HYxD28rT6vVkdGEisElC88Vs4GdrRmI9rTPBsXmggYKTdNZ
BeGZlM62QzBUoaCsYwsrsDl4nK9rgNsaDfoK7IS/RDlWxJ4iv6QUh+t/zgYu12R+bJdyl+SY3pXN
bLp7o+wo3SJpXVHzFMgK1Y7Tk3hkXQ9UCc5XLz7OjgSJJ/T9hCEgx+FqaPop6kcb29xywYq8Dvwp
0h0csGbKaU6uC5HvV+imL9jhERZGPZZhxPaW+1noyqaNmDK2fAdsrIDv6j4nAXkLLubUGJpDFgxT
7je9vJuU8CGtSeEFRrsZuuoL61h1l2T/l73z2JIbybLtr/TqOWpBmEEMeuJwHcJDBxkTrGAyAloa
9Nf3BiuzH+lkMV7WuAaVlVWZdLhDGK7de84+3U2onAv2TF9mAnOQDPm1PWQ7e+ZrDC1yP0J3/8hH
odOhcvEr6cMfhQjXIRbby0INkt1bRW9HcbB5G6fWKcyT0P/2sPxnWflgWWHSs0RU/et15fpt+K/9
a16pKP5RKvHnn/xrRdFxrdKxt/8chP21mhB1sKwHfyUdLMC/v3oL8h9MmQzyGRzLEDznDA7+FEpA
9aMuYhFa+vZo/v6eUEKcLSaugxbDovHPtAEinH02PRNgXcPadeZ9WsjIt2aeQtMOn747Kb94zf/8
AuQgLH7eMu/jv85e8y2yvYrFkQwudLmr0VHzOnJ6B2G/aP/ZBvthtfx+dVzQ7D92SqBIcVocKQDr
yfOKosyJpk2wS+xBPLe44OL0wjQt+qlllbOpjtt9bjTabpzpX9KHLD84/E+nk94RL3y4ekhZWKKX
hfO7hRESBK1f24QYUQwPJqpNN/5o8T1fewFBwg3E5wwEysbge7b8A3OaOgLX6700hodRWk90bUu/
A6y10uf67fdXDuLL+Ql1IZzrriTOhXqXJtmPv8gKkbaPnoLxOlj1MUxzo/LZAefHVAY5HWrxKIKh
RoLGjlhfSatMclgW3tzgV8K5u1bIvFYOWEMUqombHlhrPTyOZe/B580ywsSU8th7mrVRDas88lb0
I8wD6fQWBfewC3vVvhdigfo0rW4+TcqrfG3y0AanWmFdR3Xnra0ohaCiT+PTlATNZQyQZpG3O+gf
BIS2B5vg3+d4ckBG5I11CzdGniRAhDsbGMeqF02+6sI2vO76AvlDDs4FUWy9krqstz2g+kPqhlf4
wPqtlefvwsnuylj8Yc/ubdsgah2Emx8rfXwJe7rvXp4wtGCTxAsGATpzFoARtaRBUjBbU8nwBpmk
PjhJdALRpa1jD/q7MPNuM5SDfT2OVooNzg6OZmg9ObjpjkkUI6VTDrztvn+zbA1tC6zR9WQkyTUa
p/ABdzCWAhcwMUwMMp7ZgoxDgAw/zgK2IWN0heYY6kqwYo8yDRcy1NlroeZoJx8VeegdWjfpSKqE
MPNQo4AlbgHPqunG5FPTM9Ivigo55LYALGI/isLRnqO0b05QiPkcdxzNh9JAWM6wvNvrFpvUuGna
nKu6aGbzurliMyg3ZlGngI8R+NV5ndzUJaFWmMWMDbHq5hYshf7EOInuUl+PvgaFufvcxXrNdg4F
8qWGG/EhXjQuRLgbq8DOBftLggrouRveYdaYCQVB1NxWc9Hc5I26DLzJ+lzPbvsgOivd11pkXCHw
sfd5wb2A9SzeAk8fd+zHP2NEktOKwQICT8ca94Jo+Vvdpn5B/dhc4d4sbzp03qbqpqtwJFbG98iS
2zIDrT+XNukoK+zW4ObJK941nugu4mBIyW6J7JvYUdsgsMp8FbQOdYIRviRdGh34Y89jv4h8AlSW
1XBbTeljgsZ0pQG32om8ANFCA24VRz28qy4cbvHNGjvTivW9oVe4qvMWDAFxCBeIPJEH6MgATkQ+
uCZ39OJ6BEKv31pBPb0qDV1pxkNz2YeJdtHSCtpZI5YPOwONAuQF3H0a1A4to5qjhakFEokARQvg
xxhsA4LgjyAGgs8uHHE/AI+9C4NguBhxI/pO2Q3s57Vop2B+8exjWzQFuXIi6Ebad6m3wg02HLGb
Iv7CFr0NEpvslbJMfIyNBdSl6NUKrGfPmNl0tq1+FyMg2pu99UIE4SVJtuE9TS0gAA5n2oqJEBdw
PvoA/9gstHYdDD3dLtdAAD4nV5qqq9ukJiqqqOevMf4Gl2kMZhM3CPsDIQ3dxtD023HqtkSrhRB+
aMuWXjXs5pSPDQO7fmwYyOYsT4O2rmo22yiDrVdcMilCq8reqHFbV6H1IGWFbNBImwIqe69uOq2y
Xlm33QNRrtZON6IMAT5xbIT2cIWkqObrIEtb1HtBNT2WhptdsiDNB2P0oD2Z8nNTwsFGQKOhHglK
P6sCc42b/JKe5S7iBbDKe7p6jL+ATWe5UVyr3D1kvfmYkq2zMgMEyKHbHAV8q/UML3wNdM69CoP0
LRi9xJ9rtXE6U7x2uqi+MM/tT0CZcm9ForS7ZkmwT/GUjJdoe7KDnZvN3nLjdF0O8/CpHOmlUQ1x
ZN1LcEZlNg/QSsMz/k6gRfZsDLX+EDizuIVIYK+tzDN8I8sT8DkyQ3cHlm9Dep/iObHHr3k+aae0
LmAvKgb1jZM8yUgWe7B8ZebXTdb5sKeEnxA0tYH7C7RidsRlhg4RWSSd0lOuXG3PTp+uRe384RhW
2K6WROg1tIbk4Cau85Cp0dgVMoY1Z4qJ5vAU74lyoLdle9Ge+TMEq7GTIHilPNmxke4jDTOTK7Fv
xdMuw2S6Vn00PhqsXGuT9KMtJyl7sNzQ8KVuwMXQWvAaorY39pDnz+2UihfMCdG13djzsyqsNUPy
gXz7qmmuO6NqtympONt2cpK9SLOG4Sg3GS/P9yJVALzrJt3aYaBQ6pfDoWcEskK1WDr2RWvkk8lk
PlPdf3oH/19SnwXlQkH6r4v8LQK5+Ovr99PDP//Mn+U9Uh4+QpcGYGGxqOC+U/k4/6CHYFPHEydE
D8ChNP6zxLdQyEFghtDNF9BNekT/V+ITnAaSkA4Ety0zLOrmv6PyOW+yseuUwqIoliiGLP1bP+G7
mjSE+z67VdkhJaHI4Q0AstaHp+ld8lIkvtqRTXFJsB6LsBfx5v/uXH1c+5NisYxI0Q0i1ENUdQ5c
rutw9vp5bHdDZ/YbZ0LQYcTcwRBF8v2/cSjcoei0BfuZ871MY4EuNHLZ7tDkxrvMNAamV7jbCKiq
/41fxan0rEWJxfz3rM6fjTGtaEPgYB/xeIzWXK+btk39dnS6DwjEZzuabyeQ2HtdUDahcDw3qhIM
16WZ5AR6cUBC3GQSoNHZ7ywv67AIljcvEu0l4NGvyFn4587/X26nuAe/3079eXDGKMtdDKTp7He2
oEwCq2rbnVYKG/7OGG0KQ9R/C8otOYo0uS8RcsJ7YgtydhRFKqfq66Bbyia74d4sFLLMkTp0k5BS
/xGV/GxL8+1w9OgWdR17b/ucvi7r3sSNhK+WCWxLQEnz5ljmO5THHPFxfmEHyD5/f2f+fBqlaaKz
Ymto4Gs+37MFEaMREGjdwvqQWAy8jIvlfbT5PNsZfvtdJu04z4VhT8+Ateb7zSdmeVqDddrtrLif
VpamXdJiPsEmZfyt5/KD3/Srs/j90c4uGr2OsA5l1hGFPFCMk6Ua9kh+qiQlYdHzmCWk6Zffn0Zz
2Wx+t7v/9gvR+9rSWroIEON//IVTlNruMPDYGZEtTgCLsqdQ7zAIlDPsgDLEOVGjMZvww5I7/9Vu
dfdYSWvfhU256zuv33SjCYlhcKo/2GdpeM4Eksagre/nZlohJ4QOm9bzBwvTt6iCs+9t6SBCFvC+
Y/50x7mKWrtseYziAT/sSiwBqAg0ZL+hvMYvoYzar9xyWONPxWkGFuRFn52RsZhbXQM5tnw4gN6J
GJk/W3v/8gGXv7g18fAQ780TLvnP8s+/ezskXkbIl8xaguOiDc45uY6baPRr1243qg7V4xhbia8P
NnrAEgTGcSyS5hI8NtU2QGwgX3pBHIpK4D4W+soyKsrNwmWcZoYTrVWzuTbtWTvMzNjWMD/gcDkS
cwVT26eO3KantncD37NiAJVCc7aWZeJPtxqXhuZ4bIHXouKgDGwD6UH0kheRSB+7wWWcJSYAxtac
bhs8NwyE21Pp0cmqUXXSI2aKOQYZuMho0p+1pu53SQEOLZDTezpZd63bpnA8Q+gndtSe+ORi+/u7
9ecHBE82hQFPvfBsxzm7WUfF5FfSwt3FKroGNhmR9Kgf0Jg9dHNQbbouN/72I8kRCQWCyLH0Fc/7
bF4z9q43p+2uCYKDocQmQ9nqFeISlyTWe8/+9PtfuCwoP97WLj4aDI3ekglAm+jHe0eFXg82vWt3
yZTR+af5caBeRbtuNtP694f6+TaF+oBUWocAsQxfzm7TsMP1M/Qlb0G3l/CZauNQDp3zwQn85VEE
XTUcaOiuzy9ZjpEgbwdOoIaUsVnVjqftiRhzb37/Y4yf1zF+DbQ/l2rRQF92dmukxJUZdoVFbByN
cg2MKdmCGYD7oIqSHbNyKCm48RldEkXoPpMGtStFGn+0LKFo/+n6UcLQLl2aldg0frx+dV2KOe4d
hRE6cxCqeNmWPLZ2K4Y2dhFXzOIALMbbNHr5lpWDc5e2S0dO6v1VPs/EWadl8MEVWFT2P38nYmxw
7VkeNevZayUUmqYFkaV2RdgVB72RG0/Hxz7DmbsOAJf5kdNVnzMwv35Wa9MJejWB68zj155blCgi
srcMTex16o7sfYcXunamX8dtdT8VXbyq2piNXhgNx2LKroHBfVRc/PoHIOynPY/JEY/jjyc1MBov
n8gn34lougsbp9p2gwgfI1Yxv6qdZB0oQ/dzx255YzX5kXi7V9psD6qxvUNXBYE/uk2/gW/r3ZYY
ox+gfb/NMiiOlot+ZKjCCY1XovGuaLMt8YDVBzWfsVz288eaDcv//YKzu3NoQRaE5YSBEf33Ebx+
cWzlSIdI09dt3LDIo2dd0RQ8WCWqI1WJ/IO7wPrlXcCkHHeRS+f6/HF3J9YSEN9qh8i5rdCAufIL
ZdWNIxS2F0//Wmb9+OyYRvQHCbotkA1IsyYmQCtC1hWqrakDUm7oaS+9wSGnA91VfsQBd5gn4SUn
ofE2FYbBUuncOyiTpJ6Qm6l50GyB3hu91C81aWT7uSxfkbnd2xMHCoVBih3xmPKDc/5z6eaSS8Ok
hwrB1tkt/XjT4Ih1QIqwINRJ9lwEO6dPsrU2QxBEOWRtfr/8/GLZtim52XkKhw/W3R8PprLURjti
qF0VFu8e8cO8tVGgCZIfPzjS8klndxJHWsKjBXNP/bywr4Owq5xAcic14UNKb+Y5yebFxDSxm5BT
CkpStzWAI7YRfXAL/eLtu+S1kPtt8WKi8P7xR7YhkFbQMwunePoctO7N6NR3COHfAYZ/Yctrf/CC
Oh/LU5tyCSVdOYPEGomJ+ccDer2mxjjmlmUbXtx1FnXPBNd9KnAWW/38RubfQxln4zqcKoobgT6s
V2EDkXT+4Kf/8maSNnJl4oHFT2rhuGt7GfU8v4Nbtmu9woAv0OSvtLiEjx4l77+/nX7x0oTVi2wa
HQD2/vMVG5JDGuKo4SJPDQJD5gTwXtzogz3iL8+vQSeDO4nTuziffixUlRGWeA3Ujj1y47v9GEFg
TTyUorBTB2XxdPaiW2tTjQM3CHOfbkBG0qt2Mc/4F37/m3/elLtg+KmWdZ4hxGhnF3vAWAINLeXL
9Ki4SHsmZK+Zr6Z+Cv0wNzS/Ujm9WuKSViVo6g8eq/OA6m/32jL6c5inMrs9v9dago5Mq4CrNBki
+lI5uHJRgIbtScWGJCvZLm3bLzs+YMWojNFZb9fYs/AzpuYqr50oRWE6DVd9ZDEpMtu2o5EZEjPy
+7P0i4UGgSzReDz61DnnWWOR5saTLOx6RxRBs+0EoZRC1d6GWj7+4JT84lDMJgVDUcxsLgEmP94d
MUMTevROvWvngAmdNTm3cxHlDeJd/d/4WdSgDJjtpaX206pWodBtKxcDE9jk5hYatr0tJye4SJr2
9fcn8BeLGEeiLUKJSA75eafCnGGSkepV72JQAusAhsF9HsKC5+1GePaYo4Mpo+mD5eOXp5L9tUCx
ZuAmOq/AQr0gSVzWOwJW0XHLcUAck5PPoZvqg0Phc+S6nL0hqDQAsDkYeJFJnz1IbsoQB04Nt4ho
9HprgwcFIxWJYV5DpS0y326IBrGpyRkHWP2gbdk5duMG45SVQw2WPFwxaCHvEGDXfDLhMUfrpkjd
bk3Epw1rMaijVzCa2lVK2JVC6b0AiBRBBQAP+EkWLoIS5RSJPYOxHSzdmi6kFnm7mNDXeUPGPN7B
EKPTg92ZBDtlQIMwwRn5aG+gOkfmJ28gUObNTmiWhIxvdDu6GKPGCtZNnDbRo8pKYzpkBd21HSnG
udhoemUc83kctZ3q0l5dyxx95ZVouym4tRXpw1v+tzYwKQWihQJeeGmxLkg3Ca+gvyxMzGXOvsXc
lt33GqL9Y1No5d5o0oIs7bAxG4JT4qdcgQUicJQg+gMAyhD9eleW6XZK4yVmpyLM+zLp2U7irWDy
le0YdeGOHHs5jeuyJxj7Ap9moNN3yCtzXeVyKa5i+OqvDiBjjMdBO/qzi4LzvpJkEe+IsCX3ieSi
/r6IRdNuJo0UlTu9zN1w0wHF6g4UsczN3NGL0fuGRK9jH5sJilGJh8mQV9QmC5b2n66ZSMNqSFmP
SVQzQcvy0vKVAKbMGKWSiJW7W/q8266X1XNQmdmnTHP1u7awianPCRbRSLzaWLV3YmqLHVBtR7T3
d4FDE1VEZEkTDr0zRYoTzEvzbdj1R6ufBuT06jVJCVKQHU6tLhmtbW5ZXwVGxs2SRMZ3ILjGBmi8
8URs74Q3l7gRxLxKwG9cKKiWX5yWwCLRTSi9nf51rm2578H1rPpxWsk4e9J1JkXwoG8keoSNoRfx
DYbw2Qfzaly4eRZdkfAOK9lJ4pUiJmqcLQlVyriNY2xxiP+CQ+AJuF5J2lFUAIjIeEuslXLm2zQb
D3UrEL/Mk+Qv6SmluzQOojmmzOnXs57Wm7FtYAdGAbE8ZDBdDFa0hgfh3mAivSN1edwYgxttUT0D
F4b7QHAOjsKZ0vUuCLPqBdG6fllEDpP6FjvjqLfNu63Vha+1fbV2aVjvIHTIQ4MQZOUUwXiw9Ng8
qMmBcTH2R5PUm1hWxjaV06ecfOdPRRzs0fTcx930SY4BekGdYSg5GZ9yWwsbnkBGnH3nwFPVajLE
pUZgkhscVWDFazssXZwJQuM61PMK4hMCI/YNd3Gj9Td12Lh3qkNLOFjqsp0CB+7uwojWAFzWQ7V3
rTbexyrP90Xu9u9Ctd1qigHPIU5HRTRPflfWxWyxNTf1hvDuMvbah7R0o3llcvM854i0xrVTs4/g
ZcoikSApJB9pTq/rgbsM4hUGktQ46F04EajelnBFZveCvyk3Iw/EJiATdlKXSDPCQX2eosZR9Woy
AzGk61mZzWfNsLbEr0GE1QigrnaOZpZ/jAQFVXsrhZS3zt3G6VdTiXz1kmwutO6p4zbhKpt6Sa5e
GeuEv5V1vG8azhTYtSJbz27eP0R09W/MjJA7EIJpfBgSEHTSi+trYzBdAub6YV4BAh+PUaz0L/aS
6LWiv1th19azi4qX7B+tckMbYX9YIueQsQXgRtn3ok+Dd4/mfgft2sZO+803Nk/u+MicKX9vqgYb
1JQr44Uk9WbNFk2ePMLaPkOAG9YkmU+7lorlwQXU/blXfM5EBCHxNWZ9nEv20/FYiIMpLPVMF44x
SKKIxGv7jjsBz0P9KQrd+o+6EggbRq3+5NRmvE9gLWQHcg/SbTzp6lmWJL0DlBmGNX7lvF13s+Lh
yExNkmWNgya0bemDZLMOJJoD76aFvGFX6jXblH1TvidKin+/jcP+qQ6GcAbVCPNm5YWLthzFAn6W
nNEg2PooW+5BbTiC9Y/uIVfgE3calC+K06k9ocznJzpV6kUXoTnzVe20f+rNsRsY3gfhiRQfrCQ6
ZibgbWTJRYJPtUDpCZif931rynlFJVIf7SqKTsmgqhdad+aGxpk8hQ2P6qYo83k7d2O6HcpR5DsH
d/Epy6pFjcfk/cRDVPNQcXVpwtfHFEbGycH69KXpw+ZWzA15uDHnO05SmPekj+/ciJNKoOx0oXFr
3layqb7IZYfpF/ZcAQGtkxiTiIz3EqAoyx4RvkYj6mOFTe9y7lX1pZ2q5hMDdhMUjlP/URoh0KMZ
6CIZ3UUeHEO6EbvOa9VXb1DyJOZaG6D5e+FphMdRUe+iI/iK2V/gParMwcKAD1Q7mC4NXsvVevCQ
xGoYGWtAM1FSsEJ1AT6aUjceKsK8TjHpN4+VHYXXtuxK8szwvLUL+Bmt7xwYqx44/VfZ4Z0JW7c+
To0erEOt6y8W/vFeeKTmuFrCuhgG8f6bTa/StfDUAfXBi+xKKvACkNYJiHp2aFJCGFetRxNnHaf4
woC88S/gxXGRdAxZu04IoupWM885baxCPUOzn95dtCVfnVBIPwim7GA07XKXd1HVMXMx5X2cRz3q
qbZz/KHkS2YgJ+/ctqlerSSy7zVvJnSgKoboNNk5MjcFHuVTVpNw6dqqe9KrMb2Ll8ttAou9lJik
7mrRc6BUm7YeYaTmiiIjOgnFWXOTaLrRQ2161+cyBrovZAGMyg3uTBwohxo846VtDXxiOad3lOzj
o6czkZmHHnLSDFIl2mh5NL07FW0+P0CZVq7ot4BrhBY+FL6tlfg3RTKTYhsjhrsTEVuuVdWpejrk
PdoKfjt30qzVDUuvLbjTWLOiU5YmpeHnxlzeaBboWSamGddaV27UH2yrdAufNJD3EmYXJng9T/w6
H+p38lqMJxESgNgPynjDBNohLjLH+pbVYn4vTaQbvm0WU4pfUnZvptsR3BQQXL/XqorTYvMmVzt9
SI1mhXWAbBMz0+68Vmc1c+z+jUDV+rYNAAl2tVldt/1UfSa2r741Wjc8ITeKd62HUwyzi3VgHVsy
4F2e70IL2+capJV+22iuYo0v0yWaYio5eSScXrEnDrZVF6A3REvg0DdtrY6BsOW+zJATrgNYDbs+
y/q9QDB3qHltXlo4A7uVdML4xhaq2lb4Zx+bqg9IvY/e27Dk/1JVVa2DvrK+SC+UW1GRBlcJ8lpM
a4Sv1Vv2zuB8rZhoijXme57D1sqnOyNvxhuKkGFViCR4MrOQUD6tvAdfcwVkGW+hrsfsZZpmPXRe
cl3T/9G7qD8medVw2NQ+6UNOAqSTs25YM+N1PdauRmzDp2KSwb0dmOXBGxHqsejmM3R8ho01ZLkD
oVXHfpqydcyzeaWHQ3NJRkuB/xA7AKU+JaDH+I8W6qsHQ/mQOsUSaNlbX/tMHOtYN1jSXP5iqXpT
2Chdx5bgX1JXn6m3dcT3Y/nFG5Y5U9luIzrLhzooHaZlEQVpn5TTszsO4Z1eRMPWGau9DZd27Q0Q
2lcxJl13mF/p/+Wf0xz+GO8cTpKpCdRnNjsc3yErOvKTNFWHVNMBoQaafkpzgZ+u6+RFjpJuLTIz
v+VvHJrygfbQ1SSdWYMX3nWKgxDJ59x0OqA1GtOYBZxAvHqxZz/Z4Fn2cew8AVPId7RLSSjEqEYn
bmF9lfEQXcUujZvSMA8BZLkvkR4M2x5O8I6gh5m8285aDz0PoyKsdzWktArDabIvKC7EcyIk+qqx
3PI4sQCXCbvTEFjMzss8772Hovw8kth67eXejGohFw8V6RL+SA27hYG7/DSVPYFjdm6nnqsEQmSs
tw514appm3BDsk71NjNqMv0qbOPrOuE2AGQaxrDwCuRXFbALIJiJ8kdccD4DhBXpGKbfgTrxTREm
rwlBL8cQd0xL9kqykkKDN0e6z6ybz22s5VsexW2MZI1CTRKhiLv6OhcyeMzSkjJD9LDxAVSuKreN
71y9QdebW+6FmmDNBXq0idDOrVKrkae8kmXpR4MH64ZotcM0lf3VojMuqNEIPwKnVRyrcExOWWIR
eFYnc8Zz1xRsSzMNtuiKGVp/RRRk8ik3hb0DI1TwyhlL3lhzRUuji7Xxxgus+nKimb24kvuYPJeG
LCCPDJ476QABhBe6D3pyWF2VXoGaIh23wOaiREnSKwMefOWqhVKVTCtbJXtj1LxPHjNT9jmvTVl0
fk5ah19XGD8Tp4hwNvet8WmcRHMoTeeLMdtvQVPWL1Ss2UumcuI0scE8OpnUthZK1U3rdPntZFOx
ZCTyMvT22tkPxwDbaa6P+94EL3vUrHIQ697RlbN3UgOiYSHs8qQNIWjgAsH2ifYN3kzTTVCKdxmh
qtyjMnnJc9gvZu0SlxnTR17FwJx3STS0XzNl6iRtJNHXOtBn7NEEo59qVABH2STl/UQm/PCpoeLh
usVscvLIRoDXE3R1yCqXN4o3Vp95W9I7m4m1RAtKQ/KAit18oD5mZ4rIUiCEH9XXPC3br6pTNBHU
1OXvqSjoKqi5DV50lRhfCFPkTV+KabxR9Ri8gFplEy6CGGAS6cHqqyYrDZH03HtQAFNZ3Gc1Ia0r
FY1DuXXCti+3whvoaEAU4/aIzG4xVxdZeR/ZXSqpMcvgRRqSP+NVI0mrTuKlci0KnduosKYWrrPi
W24SuJu4w1BpOWxigFTD/xOFuohnRI9rpRc9utmhGuJwS/HKJ88a4PCDGGg/riPhTdpOm5YSoGVC
ClZmzL3LJNIFul1gPZ2fBTZXSZt51fkE6gUvfdNHmLE6stkxw8r83ew6jtrVFhnpg7C8l3+eTNkj
xV2BxidPcVY6yjTHmMEMs58odxYwcN9aFN4+vSBOPV6Z4l6iHyt2WZzQ7kFZgLugSMd0Xxl0gU4I
zkdj20roCVPTlvdyQFHBJWTe6g9Bze9LHUk/pKn0NLlQqBj6XT4h/LjCNN6/98iQeZRMWUVXtmZE
D+nUm2SKFcVzbnjObep4NYiEytUfsKirCR+ZMIKT6PjRe7PX+Y5U5XzruAi4ePY0FhrzP6SvPteE
Z5fefzSt6ctwFnut5d+fC1N9jdm9xCu+rEeoWq/e4kQl2c7rGrKNOw+44k4njnr0MxBC1Ltcznlf
0P87DrHSCBMrWyo6CVI9Oeh2QxOlYbaCB7+OZcOjLthw8xLm/eXnmEdS4OYdsipzHkkIjXpL9+ul
hMxIuWrxXZvRo5Ho5oYsbP3ITLrZD3kH5SF0R3zCafw0z9HwOJiYh7/1O/9jNPvAaGaY6Pu+aw2v
X9vX//qnevX6NX/7n//evZVN+KNn9c8/8/80qAvr1kNkZH4L3KAB/qfNzJX/gP9Oa8JB47PoFflH
f2lQ6f2qsmuj//lvi1QOXgyLRwtBB1qLvyU5heH4Q1+XLQ8OWj4ME5uge20vTebvZEWeWRZI190M
6Xj4eYCEvWoV6xBDwk+FZt83ZNkUS9/HzY1P00DntXOmLb74I5pod0NVbx4sMgAPaukgFcYgD97S
VcJuWq2dpdNEdHHzPgWoIMulD1UuHSlt6U0xUtbvtG/9qqVzZWX01So3jrcBIvVNFzp30H3dm2GO
Qca2+UUxxAOf1i1bxrreKM0k+GnpltHU8us+P03KlOgG6KgltNaapccmiVlel87g+ORTdA/kocJf
XLpy0dKfEzTqhqVjRx79M4CteGUu3Txn6eu1S4cvWXp9+tL1M2xFs2XpBFLKbwStwY4WYbf0Cqel
a5jTPiyhaKGI6od1s/QW46XLmC79RmvpPFZZTYmwdCObpS85LB3KQdAlgZf7tV26l2LpY8ZLR5Oi
5tXs6XHSpjvypiBkO6ZRmSyd0Lktwg1XdQUyrrjLaZe2tE3pspyCpY/aafW4ryx6cqNTGnfe0m9t
l84rupwtaP1bgL35XYrq5TLO3KZbIbwn+CHosquG6PVhY7qEkdT4fz517BhvGdRDhVFa61sA3ZaQ
6765ry0tuMdELy9ESv78Sstlsw/BDrLqVPF1Q1zBp8BjuUSo6j2NuZWSuYTxBDYEXa+o9/KNGqDN
1OgFbp0B902RWRQSmdnLfWu51WeHkA6bgqbPngocjxeS2OKdbhJjL4pvb3wjo0Ee6lVzSbPIXVex
ZXDyPLMz2G/SP1BmVUBYDuACzqVeHGttpkqt3cKpcRumxCkYgOMguWAqmBh4bM3BSV4ck/piPQYh
GR0m/dzE5BVO5ni+GfO4vCc+krRseywvxPIGoNxNXqoq4I1A+ACvrDidSSxPiI5saTTeTBKIWgeX
rMDjI8aNiknxnYccn0Y7LA4T5J/rpnbFa61b2dNEm+tL0znWQbOsLvFDvPJ7BJH8O1E/3nACNZ/G
dDyvsH0bD/SKEPm1fCSaiYkw+yKcbkzo7U+ygy+0l6rnx9dTON2RX8p3zEudXRRBKBcKY3jqWxPX
gYxQPhCIc1RvMIUVm6nPp/XY5tXniOdvF9sM1pBAsuMNxljZC9sve6qMIr6e4C59jYGq7ozOqt7k
yH4y6Mrq9O2bJahzXUx5Bh+fmaZzG84RLQLZSNu3gsi9FQtRHkNQ/p4thVohi+5BkQ8OX3ViKhov
P/zbRpUZbvvojBj6MjCP5kH2LCJrZLrTRvcUcsFBJC/f7rREthyNKIi+WxkT+5V4HDwIrV55GoiG
phURJvQ4abA8Ua6Zz0OxzDHaXDi3pKqJQ5kG451BTQe/hV2JGXaO2FekoW+7ThRHWD9cNRNmyzYb
8vZr60QxKYilfcJSPF3U4DDvAmIc7oZayzcRdyTRbp4MXjyTPtkg84j2UjDyQb3LEZ0JI1cWRtp9
OaN6nG2qXqLhvF0JBnrz7WrlQ05MSDgp11dpULS+gQrTLyEIAKkR8tKolQggG0FFp7nOx3d4BH0n
G7nrZ/7CDOizS8vPN+sy9lUyX6siuu7rCfOTeuhravVeli9FTEcrh33nuVdm27GvD28iEJWrrI32
edK8y8G78Cx2JC0VcWE6d6Oy2D1EO+CWT2GjbHJTRvfSpsFP81jincdVVk2l75pFeYeVTuLGX3TV
RmzYd1Q/j8pIjGu7Zw1PDTfEVVbB1XRQP8b5dB2P3noYk7UKyqNVOMGN0WrjyRjNZOuWIdOawbWj
nV2m4Ji8XmwmCEwrh7nyvu+hDbWkMkVrrTG+FiHwy9p8q4u+/F/2zqS5cezs0v+l140KzMOiNwBn
UpREpaSUNgillInxAhfjBfDr+0GWq9uuiPbX3n8Llx3hUopJgsB733POc85NmslzDvxgW5nCOGKz
/WyN/lD5ziOPyTIqxsFiLk3iNy0xv3ea/zkPWM2XqhO7cqSVWswVRmBhzRsOzhwjzdYcI+m69dNg
2XY0Uo7wJUaHcQ39bfUd7GQ/PVX5IE+BV+zxgaWR4yx8wJlr7KZmiMNczQWZDuPZnRnaGVqPxTSL
ow5D+aC4CW90f5DbqSrWGBd1fMlCjV5dvzX6gGJY1fplLnTv1HLho164+sYZ4zfdEE0EsikcjPmX
NcubzHzvZ2ayA7NVo797LO02RlF86zE0flB9aG35rhMFtRo/orENAYJF9wpatptwXBbuB9ZYHpJ8
sRhefd2OFrZLQfzUiO4rnft4q1f+fEVMVYQ4EqSYqOpNSlurhToeeoGqC/HTa8k9/5HLitJUNzYe
LGo9t8ocKuAYg5YTbC8or6BGBBaYKX92DnQmGFnHWdQFETL5MdAAQHCwCza5MX7XY/Bbes3TPuAs
gRF0+CSa8UYLzV6fm/hZGRJvPRVXZJ3Z2dQ2ynJrU0KH+zly+RpysqqS737Oc7jqrE2PXeECAi7Z
MiT4X9RajzePM9ZzARqdGYLkPIqiO59UH0NzGClhmnCy5M+5R0mr3dniZwfE/if7MrCnraCJPenI
J4+EkXmmq13R8bOJsLYQffSrF+f1I+3Y2IzShsnKWp0hsvWvcpTqvdLn8l2ZhnV1SU9GDhNW2NLL
tCn5FnEn7zO2x2nlNFGM3kav0JQnlxGpxDh1xAqnMO0WoIFBM+z8pKFHhN3lS+9O2r1rtD5Qaxam
fIjkTOM20bZjkQ8XvFY2V0wF/qhuHEkB5aJ4DE5Dfa3BHZ5sdP5t3DgCIl8TvwR4NW/sl7J8u3RN
VbEor7Rrn/jOkUmh2Bt63WyzqYwpi3Vqe5u2068K5Nm9IZL+WbWZOtBE2by6TY8sy71ww7GQs62n
wErZkipnjzi3YApji6yd9JobmDRI7Nf41CLZ9jlazxyjexk+L6vEBmGXP7wOHEfXxuq+cDX9ro2r
FqhS3e4bE3vXoIo4Yma4m1DlMbDuEzPhHOwvb3nb1nKTVyMCtmpaag0KgzAv1cTCBspbt4W9X+rl
bspS+EdIWqE50DrglN34sBTMeMVYdzy5Rv9+Vqj9Td4p9MpCe7N6urTpkP2pVr554879LpBushvK
eMUp0zbetlm2gRDOVxxT/aph3HiC1jStTUgGwTCHna6cF0tO+0lNyaazlqfZtbzrlJlwA30/3+OQ
3FPrTDGvQS3VWCc/m2neWz2PvLGpy+2Y5cN20qfplI1GF1FiEx/h3V2ypLnZseNs6B7Nj/PiTuc4
x72KtKGlFC6z1r0FBXdX4+wNkNXWnE9a0sJXCJUnj5abN1QaDB0pfv7C9gjPUNMSHglJQxNeEejJ
zKJAlfN0nJh/l4vDqFJEeSIKZzt3+biZfGmy5huKKS/B+A5DvRFuhvuJyvJ0/kxp7R3t0LXi2jzw
NHzlLP2oEZ7fiSpYVz6DeiLEumyNeemuSe7Q3DY69h2Lhe/NYmXbRbo3gvsaLdc9zReolpuSfqL7
xpPOj47OtSg3q+WH0Rn9nRJAfjNj/NkmM2KcY453/jhaG0pU7BN1rGo9uncPLHrMCwuX5pYwqmzN
mJXrrHnvRN1i8vJD/qH6ZEYNaW2okJRvCi1zwyTXdYo6Sc+OYzZFMfsFHpW0bLO6zva6D/1R66eQ
AvrzYjFosxb48kwqN+xG0BtFOVhZ258pdEF28llwmpMFVjNobob+hBXKD51l4ZdXOPlFqapjju/s
gwVF/win4UknVKOD9hwXDa28L47LEgPTWihXu9io74+yFMtr2erlXZeKTw6gidjWJl3ywG3WHU0V
15usSj8bIXjqa4348kaAzaGK+343VNm4aw29fWN8cbcmysOtjyk8Zga6WVnu3ANYSIgSU4Rx0u2A
Aut54Zs2VOrFpcT23Eg4e0s5+gRO5r68L6rGc3CsWOkPDCGk0+M8m3bCSHkU6MFKDOVoWDMHlIH/
Bd+IG8eYOMYNrcF/hSgq3xZLQOpJEWFZz1u2xi3fC6po0FX1rVrlfMDAPtXPSPx0DYAAN5Zjtsr/
cjUCUDRfXLPVHGCsNgH3t2PAgdGMqJSrmjVnzSWUMJTkv90F1Wo0YGm3mg4oVPntQWB6Xi0J058G
BWs1K7AlGn+lq4HBW60M7WpqmHA3FKvNoVsND2zVL0U7CM5ZmCFcoY8PyWqQoLqZTfZqmlhW+4Sz
GimgMcOMXs0VvLBnDn7xxgvSeqfla8r8txvjv7c+/z/oYvY0q/f6/508PpZlVmHf+Zfo8Z8/9Nfa
x/uDGdIkwepwFKQz4P+ufQLjD2JArr8mKYJ/pJL/ogsBHiJIg+IM8pg/z8Z3+NcaCPiZ65HEZHuD
o1d3/6M9EKG/v+2BcENDxie+ymYKs+qKU/rnPVDmZnZeGl16mhqOsowi1Bk7TJRn2XhaF86TYWOU
4k4iiwZ9enWG8igdfYcBpuOSP7SGIBLh16V7Woj+x9tyrBeKjXV9emQ8FvbeyCnAeCyCvH1tUA8c
kLxWAl8xBlvOPNWNF05VfhOWMY6ucBD6wiYEcyztobQxhp1ql+NiLL0dVjmVB0vpWS2gUrKucEhr
LEZdLLld+lrzA+KB9/n7VNT7AbrUotPCkcqy76LZx8KzMRJlm5fApOqxg11/p6AUQWsYqOAxtZ3X
YYEPYfxC8qSDJ3uSeT4/TqneX9vEFLf1iF9tvanWkAH9KXFC+PyJH7q5vJWO5ECcqGaLtD0fEgJ5
J1O22dlI/T1PbKgQkCaprqs4CJtdiibSK0i8GzoOG2i/nvlaBjz/MqstnwwT92KQ2gBrZnlPAUqw
4d5iPQxm3h7HmlqG1DAfUnfpNjh3vK0286SZIAM/WJ5WXqFJ3hxdUT5Zlng05OSln6iycm8TRo64
jdKqLQQyLPXet7G1PN72NEvukErsq0orOqz6YRkuuto2Zl1fY9mKX/noBruRUN+uc0gfJa3X3Uw3
+HRiHhGwZ+LI1VIqnDr+gTT1GrBmC1tPVJEsndOo4PB4+Iae8razbnBNprMlPfWAZwlTSpH+yAn9
fji1qzZLMp2h0cwbB80spPbUZgiW2uNYT+KpbAsRVUXZXU2L/t2edwRYafHYlnl/1SY4chnf2Gdu
rfDqOnO6zjjHNhJT6NZweKUaAvBGH+Pk20LzC8wpv0FDyqsa6lGV5xxSpDTOFlzU06wPXyX//n0y
2OWjN1YIPSwRg5uHN+7RZ70eLm2cx9y0l+Vqa1Yf5XLU9gUy9H7Rhuqmm1zRnjv0F3gW9nkuzVC2
lr0zuOzvamLpb2PLYWOr9X16suHeb/BClZAzrNHeNEWh9pQXJjutGc4uKICTnrp349g1SF8uTI6G
FofIzyftADx6LMKOaxCzH3apIWZz5y79i6aVOw4FN5ze+i72zva4QpebiqPHkD+kVnuvsdcxqKzd
BKV9Mxq93Fa+/Oyk5x1FXr/Ma2KH6eNdeG25Q+SASCQyE/a1QjNZP6n5S0uYaSlvoE900F/tIeD0
PQfxQapRu1M0F23jQSZrz8EbN8Pu3pRi2mldCzqlSJzjzDbjxcZWgl/S6zYiJsKkMRG7uXbySLyG
aHtvWBOa7eCJdl+y+UPMPC19dumB04aQksOZxVQVd3SOuAFMQVsQfs3FVlFkuisUXRh2kXc3KuHK
R+k7CcwO3uZ5KawjycnpUUzlsq/6AhetlC2Mmcm9s9sRWddSx3YG67xRRqceld2/cLrWDlozw1em
c7HiC1Z3ttI58Gt2GWwaozVzmjqVJS4IS1fR+j/qpna2rrsE33LO5TsC9HTj+ln8MENuuWe4/Khs
CScI6lK4ZMaHK0eH5Hur9+8dkK79WqK0aWVpnqm1FTvCQ1zSOlUJo7BLfH1p+TBz2w1TytFoZaC9
K/JoOV4GqI8jPfARA3Z/yeZpfg/mCSMCDMrmCWfOU6W7mK7oPbqv2cZhvQ3KQT4kTsyiRKqUDBLN
NDQ9OKOOcJrXR1mMWIEy2jU3tayCW597v2iKUFFiIuyp1C8xrvgGZx5MjtBU3UrUMYxYEihAfwcn
52yTudrOWLAC+mYvdnOK9srNHYfzNLyk5dwZ9mEeq/4EEz4deLZozWeh4d4IabjETz6lynTvi9bH
hAXy1z8UVBMvtFS27uPEA/vJasEkhYXi0ju2bMG/d0bWntJFzF1IWNv50XP1Z5FBdDSl1SX2bCxq
0rs1OJTNTcxAe6rhZZyaOaZ/DvpZQokUBagY2e/TciifMJNZtM7Cq9+noGJVFCwqfSNz0G1H0xYH
aizSDx/EQUCfCKMj4kNvXxKrNVBDbYlBc1HE4kcJx1JZ4ziGKAoM49zaIczYOmAM21R3/dh1D/ME
shMH1TwBUuJEyZELp9u0xsGGVx2XwUfT6tkbz2T2zeiAd5wTxX1MbeovuGIDTtsytm60qI+vWlEu
V6EDPzfc8qcQlvvlVIGTceK1mgF3ysiZAtM0xcPjUXC3jTrmh3kzl7TThEHMu0isMPVfhnF2LqXb
lV9aTivoSQwm2QNXZuoxhkf3wnMk2Mpp4bg7z6YWsUaRdKzARU2ObTZNn0WWBTY3o4SFAiWDa/iL
aV/MqfaQUY5AWNkS7Ru+3OJqlRKg1Bj3theZgVgQmpriy+6b4sbM/oTrzNejlMvyVBiFYL+V8mWV
sEbvlwaQetSpDi6niU1bbGcz0O/oalFvjprVz9hPm3ffxjySWWbQhnEgEkLszaydWiMfH7DyIwlb
Xat92voMqgETCGE8bF4H5DDZHjxNyfcgmSo6U5d4OEqjt9BrsryZya6L/LXxM9sO/drqb7QLoGFp
k9Ww3JHlke8csvFg6nKOZntqQl55sLW8Vn+Lgz62gajpFFMbo+bsh9LObnEgdepqZw8a+kD9JQIC
GwArBYPqGKOIrML0LrPqmxNN0C5lmrYOqA3Ge2lywXmlXNbkqr1toOZF+C7pNUixtIYkcx6Noes3
neMEFxoHOYZ4nJA2k5fLY+fZbRWKsmrfijbvAbEmQ2dE5Mnq7zQZyGrbYz+gyZZetJ+EI6y7WFdy
Y5nuDztJg2cvrcRHTUH8Dir8WG64xccinCki1CLSDNwRHThix4yI0l2w2N776LQlKyIKglnEOwDX
Z2u2fniqTc99bFgvAduNLPSpILLDpmV9WdVQ0ZG++Z8FlW/+AdvOfPNBpY3RBM7sYwwA28rKke80
NvaPTsDKKsonU38bFgbIbaKrgWtJ74YQncj4ChqzybexcBN61Os8/s4pr3pmfed2O6tKp/PQDfMe
AJyGS6vtGsLCVnHMk+JBX4bse1N512Qe0T0F5Y2+tmW7mEbV3AcAbANwvByyN0lA793GQae7x96i
hb6ReHsaKWjNcdrR/gEowSQWWMvkpbJnjzivUBwADc0y5sjoMh3vVpJcu95cWKYuMUDGEi3BdvrN
Iq1yN+j6cDG0dOsOrfiZ5uZAbGdwPXIw8CPCET1gU7h9+5w4XvzDtet4N9Y0AIR8mhDMZWsPd6k5
0TjJmMViOHY4UWdtgjU9Kez8S7KLqUD18g+ppSW3Fkvd1WR5Xst4Kr9ljp7u9ZXh3xrxcGklXDMu
cNc/A50MokRnRhQqOfn4R7td1TbDwc8C8MBQKYrvHQp4G6axGpFuModFs5Smu23iZTkXmiFPClfH
hb9heTHtLPuMl6xHKu2Bh8pm3CVUFB2bMrE2ZrG8yplWr8gwjfYjsRrvwQLj/tPQs/ZPDtB/eyP+
K2+EDbTt356Svz7Sf6mvJAa4/sQ/jsiQWNf+ypWAZcPU5ZP7P84Iw/D+MC0wrUBzXN/Do/DXAZle
S46sum66uP0AQnCs/scB2TbgfBOKwy7K7YpmoP+opxgw+L8ekAF1QP/iZYE7AA1k/R0OT8l4M/AV
ca+4d7RjEldTc65wgpIx8LGme0k4maKwkGRhlpdPSyad4AeH7p8pyfAn2yssJzJq6xu07um18LTs
zDF8wsVj+tgKZeWuT9alCziZoIz0N0yUCV+ORKnmWa+aWKNrOystcS6CrNujc4EU9YCDISw2pb/D
qF0dRTwTk8sH7kSzkWwqUdob4BbOjjwbZSN5MDwWdODy8NZVDJxPyks3mP1+dsfmxINPfS0G7cii
R/8IOv2tVLW312Um31tR6BEKgIs1u/ug7tvg74tDioZfkxvyMqfTQZe1veOD0q5MwDFmb2/cpSBt
2jhqqTQeWyITgyHGnUPPLXogVSb3Wpqar+M8rYgzuYG5IqMuS/XbDGDj1g9NtSG3+1o6WfA88Xy4
nyo6gaUZvE6T725HfY5iaxSPdq41B3tozWsrRHsckOwjPacBVIxw+Rw3ze4CrfwI+gYhklzo1qGi
59yIItiXtTb+6AovPs6xY+2KymAiKrN2u+S+8dMyTL+JfI4oh8DMfg6D2W7xbk7fHcNXVANlecJW
1U+iRpT+u2kOAAoAxvLe1K8iE6+QTLO7qpGkQFM1km+n9gJ5pN5CCfEiR3IsDj21YhZpsnAMeJmB
ePKWidg9blV5XK/IZyif7g7XL55FRofigN7fZGHqeWDNaGXaVBpb6r2O03smTMldLnQLI7nZzEEP
89wt97FKGY0Wu7mklsk2J9Mnh99i1RhJPHvP5oeQoNCs7Ekxy10cIoeXFInhDnQNxBNuwA+qbdpd
1XXTJxVrZRXCyuujodDkL5jDzPLsU4y98HJ1QcjIDpNTdZeeXuU6nFyVfKWY7CNq8ZwDQK+K3cog
vbOBJs8Rovf0q6pmPXTbYKFYvjL1Crj6GHAeIfBAPzFcEeYdkxxP0bBRpc5pYybpuAPWSfZHE7CB
a2EG51Fw2At7aRNVQPdod4GaLlnDi/IaV566Ze6e2VdUIhzp2PhV43DZ+n4ZUGsBjb51tC93ccBm
pGlO70icYNluNWXSRE5M3SLBs/NyPXjFtlGEHNjPMsYaJHzMqSWwlR8jHM6dicL9WfCIOi2TGIGc
jqm7X+uYQ8Rm9T2obetBK2IPnoAfQ7UlHcMaQ83nWml2H/m4sU6+WzA6iZjHNrzd5YHAXb1dGqYV
14Xv0U8WGT1Mqje2I7TalGpYaZw1qcOKlHEORRQpOcnOAE7JMYrAF5Ef8Fdya5aMoVkGHaOK4ojZ
jjNrqjFHhIjnbab85XmcmimkIdfYpXT60hQ685H0dnyX+sB6Xbdhx+O337JCc2+BNRzaylruFXv1
qJ68E5u7TOG/MqcjczYSmHLpvRSmtjU4N9NZJv35qehKeSe60fxmMmC9Y+dvNpqLxD2oVh39OUvj
YwXxnebwhhpwhDVrkvod6gxCc60eE7tpL3Mu84ibp37FdF9FmGGYrURmcVNogk1iKf24NMYXjjT3
Ku2mOhKSNo+iG9wwMzoR4Uc3i/VD3lP0l27iTH7TPDmTyzWt/gkpcv4pWAFRO+TNhzlHdvLmBotY
a+C1QKfjwJg5xd4bJrnJYm7kurn05ywdpueq1G2Qs1USuf7o3ul4S7E/cSMK4NnAeA38N6vW08PM
STfSphJwj93PGq4Cx33jIbgc6K9gNskbDTp0akXQz4ZfeazVV5t6s1vXuAYRDxGyd9U/kkUk28Yo
gY3W4wjlrdPaSDKBvZlL0l9aUd46vEOnNKBi1WpbeSbq0T8sFVqZmvzlQTey4L5L26Jh2xcvWztx
272w0VvRcfxNV/jjZvBS+2ey+h+UN30O+E0o6PRww8RUl0YttvlLquEWqKWjXhnyaIMx5HKDAhdg
4qndN0ATfDcsVxIJ9QkrZcV0V6UDxN4yIenhZPZ7UTJE+h6NNkZcVfuFGtAPJRIbNxJFsgO3dFPN
5sEZXRDxuhYTpcqMif3HQtlbUN4W3TgyPehh0FqGuy30mQ+4Mp1g42Xjo5JF8qpNDryJgS6K2a3S
h7zs5irUmkS96InbnALmwlNCvR2r3CIODtw3CVL0+qXzNOu2LMPDAJkebDp5SlJvReRw7X3LZ1Os
wc2Qr0S2p+6LSNWSpEe4wLcCjxWKcltTUWHFSUSU2j9kkzvsEr8vt0QlqTv14wvm52Jfk+86rgYi
jBNEb5QkBsQXKt0NguxW0kM+NpFRSaLG4pI4LbdvFauPNNPlXht190xIz/s0vLL80XZSuzpd+9hZ
wnki+v2szzYotiBukActj3WItuz9wRu2jeONz51IhxOJl498yftjShfurimylcWHk2xg1c5aWUu6
U4baif0xsW9dUtUPyxq0JJzqjOwDHokZmW+EwtSF0AMjOwao8dXIMu1QLqNzETLLT2bm7GorbyJw
KGj09sukKTvUyVJvswr+v0fH0Tc6e+V+6P3mnhiHEU2dJFTbxD99rHQRPqd0jwsEZRJ9/tABu7uk
tq3O0imS72PA7s/rxnojFzI9yAzLL+L331JRVRTe5d5TEfMSeqPA0UjykOWidTdyV93K1HiPO85W
orYJZcoaOUKbyTNNlzk27OeyobK3Ibu4tSk43XN6CnbZVMTv7TBPkLmy9h0tD6E3GAI0eHM8egp2
MNuRd2VwXwl0YewSBN1i1VbLIf3QBnbb7QxY0GNvdQqCOfQK2oqn/uzVYNw49onxapfQYCAikVXR
vfI5p6L3iaGqOFeNz6PeMZANM1X4+X1d98YeVJ68kuXaCdeSe3/SWzZL+P+rydH2aW6zNUzN5OIR
gt+yoBwOCdoqfhbixA/YPqZjapeYk/yh3cw5zb7KVu+U8+XsblpH7hHBl3uJVzIqnNY41Utb7Rxf
TR+DH/vQoRuymHHRuU5YlElThS4uwY1TL9NnRY/euwuHSmfM/WDBEm94Ib/EIJpdjppfR3Oltce5
0/1I5AWFbEtbUKfWgGAODbuo7uRk4losKPtSo2jSiETWF/k0kxzFgsghXCz0TqBjcizye+beqM/0
cseOcNnpseQJqmLjtHAfwA3EtJmylzvElqb/8kHHhJCix3DoMf9R8J5sYUW0IaNHu4XD9OiQ4Lbw
YcwYJOJuNciaOPj5qN/hMyUHuOvx1qsGCY597gqMp0MX4ezrNo0qcWo1Xux9b1J9LVccvDXtrz96
kgdSiF8vJ8DdG5+T9Mp7YBPcEEazxCNJh3NcLQApnvwpZv9PyM9P689sECMeYVGVFCZ4U1oU9il2
AH+f+8kP6m9qHnnXCLxMGp3zQcWkHOYtOXYkrdLwxqgilsDGISu8zZwm1Ubr4xwWN77on5JA8pcK
eIXMCM53fqZ+18hH72ZzlEfsNuwejRFim9752WkY/eaukfzbdefWbxbfPKuY2x2/EYpHgMw/YKTY
Z3Ak6zCRU/XVxrpxV2eTf6TecOEbzGHu6g3ut4XoMlscx/2yS9nF4eIt8gxJUm3xy7W3du0fzF3R
4sGUtGmrFBo+BlCsSqkaDnbJhpm7wbxh6jM3tc0IY6pOENPNioPblvaWvJN51quOxJXeMgKQu9si
EE7oezPlkJSVy7NeyBqM5mi/0nFJT2WXSWxcnaGZIXIInQ28czcFnSTKyn5+U058n+SgPkO9DKYn
rKbJZswTdFFEM/2OgmwzyntKSFurZK0HIcMdyNhI/97nKYxVHAcg+gUyYdjJSpwmkeffEr/s33pG
T85M3XidqyV5Es7S7fz1zY5FSs1B0HP6ckwBrTIeVUvQaBrZ70j9OOdd8xTHQu839DGxVcR+eiy6
trr1CXvNpDGalzZtje8GKdfvVZ28xMLTL7ZJogijIy2IlikJKlcBW55h1M90gMgnEt9dtYljWXl3
BJzsxyptPrylxQIpl4kKKC3Vl8iHBJFF2ZJQraGTM7ovyrl8zSl9f/ZzFe99kzoFmmsNc89RqH/G
5qC+RngJEdICPA6RyA2vqNrlLRaLzdRWC3Jf7+B8a8jM9g2gsA0qkPqxMPUx8Wu0V7T1ND80nl9Q
VxWU2a1NyJjqzYLflmSwuQU6b2xND+wMfvPsmC5LfoG5lR2FRZcpGTgOsJPLxaRrP0q/Xp4pAIyd
0GUvjulw5qahO8X8WnCrMLnylR4tubfca3ONFw8IIKnLsbxV65xkLVxX7YIhEfEMHJ9ZYFhj8o1Y
cdeHKo8NIqOwsTh/roOs4bQXx2K4JjG8JsEWXP1zozxyaVB8mu91r3xxb6BWWQg7LoexBgWZGvq6
S30aQlxMYcQj3eVLw9GoHowAD6WbYljNqlGbX6H9y+nbojTs0WDvOfD2D4PeofFCNPVMtJzAaid1
5i1pffARCc1ekdUZNW7G/ynssUttTLdXNNh9rHnNt7IU08s/rX8e/qQH/XMH0O/6sX+CCum+juHA
gU3KVMZ25+9EMtlMit5xQ13hHzsbLTCp9jZHPhFx1ED9xMm7KSwWrObJKpydZrc7JzW2vkdf2bBs
u5oaZWTWYMmBF2T7f//i/kZX+vO1ueCuAeLBMjX/hjETxthUemyqKzrg1ZPMivEhG6//+S8hdwOa
DNeT7v39DXDyfuLQO6prZkIX5j8uMi2VJ7vfv+a/V5L/5UrSJx/174w71Vf2UQH7+jPDdfz6X/8D
s8/6M3/5duw/vIB6cA88H6tJj6vkr7SW/wemPERh+KG//Tf/tJU0/vCcwANv7zlcPr8ReP/YSlre
H8SPwWgh0//p9vlP4ltcKP+6lQRTToshfxrALjZr5t+p/QMGkmxJJ20Ng08bqBXlh5ODICF7rJsQ
iDBfA5vpZsBNgzaqqEhM4+ISd72jQcyeIgMSObXF2fjlsZq7X0gnvAd6TtY8CQpi2/yU2Ex1zFq9
Wqp34cQWwUXDvMe/6xK0wjRyx87QXyiVFYy1XVC6ZEb8J49g462dhvFeHz9E3bLGx+vy0mP/fqNj
Y9SiZSyrBY+EnD7YB4oJurY2Lwj+CTGoKeCeGlo93OetdJviR4qwQJ1MK4jXzpAvMCfOGWb5ZkKU
KIPhbo11Wcgd8cK82Zo+UOXa93C5WEEOicrPrX0TrKQQUPnpxcrpTtqioWWkl6qSPsBCK+rPFabw
Vvf6ch26WY8Gq+zOSdCpT8441ZsNkxap3YeXzcDdPM4yTz7M1MSsk5t1KHBbo5lRFo2Yh+/PV9eF
sP0Dd/mauJY/NcRKhfLoIsiKq2+J6RH4NR3ec7+Zu/roeQpUAlz4aKwG4BT2vFdm5j0Q8ghM2iHF
50QTLgqx8B9cx2Ae6/P+yZoxTGdd120hsVqHeJFGCQCEs4rTJ94mp9v6DOwgi48L9PLTuJQEZ2kf
CkAdOI138XVhVhFlZeWLJeTwBPec/fBgABOCeWZ8zwCefu81DgZSOdAWqkC7qAXPbl/hNaox8Udq
ipfLkhjDa1nMsolWWNZFxW1zZsQefwWs9UCzzb1WbLqSs9VoV+VWss7K6cEMOCSw/x/vcNi0azXj
UHw0v02tsAWcfZIJHmkUjHXveU6sfA0HNzIsGit5qPygMg48cLIbuq/1aiYiewwWh99m6V77ZGAt
3g1Nap8NM8e3kA51esCdgxN1xu1t9mNzULMx3pJUALCDifCmVUl7snQR/GQV5bU7V2cBERqW8rMt
qcPghhdtUewEklr7Tn+d+5DaGSYO2OhaFQbdUnzasraCtWS+QFCkDzlwOMI2tP9843MsyCV06YM3
5d1dZ8zpySNDEmyNWrGbjSubPdiciA2XKzxhq9FXGhBd31rD/2/UiX3XjPZQb3nMy2vOgyKDui74
ln+fKiO3ARMkFIHy9kyMSKROxkznv+rKSPo+nIJxzl2WQcGkl5cKY17Vo4drPfXbihVrPIKauM1q
tOZTCn700Cj3wfBzVHTbWyLLwi8CViB4mkq+PdQqDeVbTHMXZQwxgq43oBlEhTRr9nCd8wQKA/fw
nBl91NtzQ1wh0682jp9Lz0J+bwOHCLu6I3dDYTklqCP9ZBabvJbvyy3u2PKuLWrl8/TbQYN3Ss8f
vIzgTbChmWnQn+ylI0tX4quqnKtpNNpBDe2Ljar/qBX+CshbTTsW7p0xqdy7ejX0iNXaU64mHzmI
+RHjlHkcVgtQvZqB/LkrH1VrsVj9h1WINKoVlFt66cWGIpgQAEbGfJdeRc73YzUd6biPxvzEAM2f
ZGnNflgNSgFOJXe1LDl4l/IcXx0Qo//N3pksyY2cQfpV5gXQhj2AOea+VNZexeUCI4tN7Gtgjaef
L7JbI7JaotR3XSgzWZOoygQCEb+7f76y6Kjmn9EGJ211StDCwCFif7K0EUpoS1SKNyrUJimCqYwR
tHEqU1bEKZ3VmkLBD5W2V1FdzZe8fOskvWOKzzDqzXN29WRZYW7uTJm8zFfDFs6tQCxYuPBykeUA
tJraj6a2ecHLecWJcudPWXbf4wRj48uxaTkLbRErzfppTB268WbRryftJYOZM27sq8GMoWdwEAmm
dOZoBScFqa1omNJaZqunzpHnXvvVFiDwe1t72CxJVTVEA4GDJcyTUxcLN+XXa9QnDhfyEs6Tu/Mx
2NvcRmdfO+XMuLMZ82n3HFSzPdVnFK0hvq97Nt+3y9VwJ2trXAXahdcuS/jIFpyDACO64iHXfj0/
7L6JOjFPeRpbZ1WG7daQbKtBaM0AoseKnB68tyV+Fli3NwAaqD7QDkGlvYKxHy+3EOgYCY9W96Ko
lF0bHlM0O0wfPKq8eSRwHnYY8TB34UZk1Fo+jUUUPXjaq4geRbKhNpeNw9cUYofY5NrbWMzRl0S7
HW3te7S1AzLVXkhfuyJhEJTr3vFPUjsm54FbB5z3B0+7KcFdoghmMzUMPj+pnYu3CbfDY2CEApTv
vOycRYVgDETx3ZdRdaumrdT+zal3sXJ22tXJGmPcZH2K1bNNyvaRYC0VXNoJ6mhPqKfdoeEskzf3
ahll+C7XIh8euQmL27A2i3uYLhyQtNs01b5TyzI17dvdaAfmsdTu1CJwwo0xaMfqZH32xg7J3jLy
p1L7Wj3tcO05ou/k1fbKcqgtsIwvaRADG7hcLbK0Gu8t7Zo1RvyznpwWcnrpfPR7XpFzrvyjQQG6
tfnfPvm/M7hTDvHLfXI9vdskX//Cn5vk0PzNgvnDzvmnHXLo/8aQkqOyTfGEsAEm/VO3d7Sx3SI3
g+tdb5A5Xf25Q3bhG/h6zw3oBBVe/613pdu/KuEGSPLzDhlgHwRgx2f3HppY3K8E+x8AB0vZ92Ml
UthVbTmfjUyCmcvt/HF2vPwbvY3qSIQFSxkDIuxl+dVpdvWcZdp+Fglp3GPJwZSGE2m8d50+es0V
j/e51f61pEcBPtZXg1lUsf6vAcPgdrMivK6UNbwuXj89DETrmVUsZQFELguKb6P2zY3tELwmRNHw
812Ndf3VZFdpvx32sWOiHXiM1ottlmhbnn+16FGB6X8jb1z8XmHgiwHt3GbhPAJHat1HPIgY/Yax
ib732v0XG+MlZ9SMeapKs09KuwRdihU/UCYMVmSRyXey5lgJIYcRmu9mcQ9IiPK8eXEkT3o8X5To
6OcKCRF/F6VhPNQV/R4rMZbx7WjYVPpcbYwxBkFSA7Xj3thJllNEw4KBhW5izK3A1x8KP5JbwqnJ
J2txSOU6QRnspY4irPDfF0+LBQmRHQOWQ/qBDulUxHsCgcGJdvVxb9Zz42xUWfpPZRKDGoMZXYjV
QuMfnB3gP1heUe6xPLh1+G0BY9dg9O8Eqncx4pkOu35tR3l7GqI82zJzA/eHoZ3sXzuH5w6C6DXs
UBEuaoJb4GlQb2HGDY+jKNtDvCT1AdKX5BQSBf06TMuiXrvQyp/aYupPlgiwNkLreajDgpyw0VTF
ncXI1wSPo7K71F90VSU6y8diIBbrD24fkAeoGfYkapk1eUeEbDv9qIe6NWXbApbLHfIYXq05xUOI
boaWMc3I5WYq+1NP626y8pM5vg/65js0zYU611616cYgGP8dLFPhrqBXFNMqdVX/VnVsOw4RI/pX
oGTZcXSqdqvCJdO4S3/80lghh4qpw62GQW4XGk4nOHK0zs6qQw5eM+UMd6qXcfbamqTkxwfAQ1Q/
oh7jWd8La0wfp0Uk98jwi1V849u1J3cNczTls53diln4jUl3Uw1zwRdldBtLZNrSqhmruf3IMHXy
2X9Z9ksccA0iphsqCJ5cOcfbqWJ4tO4ta6wOUWXpBDTWQUz6/nqkf/mEpzbfgU8qebzByy81+mec
TytR4R5zQ7RzaTbluu2taJcldIsaorfJpoYksmKn3BS5dbb7kMm0aYnVXLuPTGsOxWR6N6pxo/Vi
dpiNzWo5+HPL5z6AOcNC4C7Rpgo67kC3as1bg3iGv5FycFBZI7QhEocnu+zKbUoaBZBpON0MYPI2
E76TfevhxMa1oNqzL9vhhBJTPi5W5VartPa9vZ9VeIBC+aASHsy8zr6ThnuxDJaBIsi/BV3tbqDR
0TuRZvLZGOzitphmsZYV5rl09qwn0IGsWgE6AecSHN2mj/sdUSEhdB4HMBOZVI5Dfo849Bq6XbGO
gT6ujNo5ZH386KOPwiCwsnVEuHedpeborTh/BodO+Uiaua8/7Xp6JrOabExs/kdBSw2dWD4atJ3Z
jz4MyA3LU77l0OAd8TCUsEpD9pixK4eLxz51284Z6hrz7Q9O4bofRellmyRnTz8DRj2JoRfPzFiG
czP5xcwiJVlT2KZglUq9yHgzIVAx5MhjdWdCMmXyGWf3amRtzBmzH2rluofBCElEWkY4b2MZz7vI
VpRUVSZt0BL+EwJBe1sOkC5EV2pXov3F9DnTIPSOuzkCW+iFbb/FrQAOweFDeQDzxchEkbRAiiz4
tG0n40FlExa+pQC7+cydEdt7OvfzOuFYeJNi7L/LZMC42/RIW1e54iBim1szaGhrccWw62RQfuQ0
EtwnfYwROObr/5jh3LK9ASE3n6s7a6Q8ayli8xlXTvFdLm7/SVix+yTauXpoW1DZC5PnXYH95TKq
PjiSs6BzuWCysYUjVLDoJunwlLoODpNEOl8cyS3tOO10g7W8ugRWI4kjetadlB7M6p55hiyn5Sm2
SgqKS8NKwWGG7Mw5rN1Ij4GomXjZeswkpbP0ZOyiIr6zQih1KUwUXC6DCAhGBwLbuxPrHhxGJVGf
qJNZNMmuZGTE4LOIXhL0u2QFkE9+ZvsHI08ZY3pjj7k8EGdvyala89eSfsW1okv22RkdfLxRJuhj
LdI+XolWviDi2zcKq9INXl6CyIVvZtxvbfLo+YP1hP/MhpKTNTCDWqIr5LCTD03bSDgE/nyfUH8e
r1iY2gNv9PlLAn3w2UlcIVcDhr0tmjn6j+0qmDRDfwLW9dAPBJg5nztW3380W19vbheOMLn5cQFw
VB3ww3TpB5ezAOCOvvYH3kS5iU6r6gTlr0L73w4WhprFGWdILOasvgX96G+jfOEY3KUswQluyZGE
+BSt4mQZ9pNZPk/zTNFAPkFqR2w68lUWG8BnxYOjJ0leJU5DbDSbFr7Y/7Bf/131LBNN3Kj/PgB6
/lLJLz/HP//4K//YIVMUG+ClwzGlS+Zsi13qn3Nky7R/o/bGZrurSyepg/znLpmQ5j/mxsQ9yYFa
yEyOz+4Oc+zf2BUzhP7LrjhkBBbgg/GcwPbfF122FO0UWTz759JuAvrjfWFBZ7ImHo71II2mbzF2
kmSYoCg6dXRbVwuv4M4zDSYHqueufCowHxklqUsfHWlrqLlzo0MQcUczNx3R5kRbKMDICbZdsSs7
IkrTbQ8eD8bYYgt2B8A+UNp3vSxK/2Z0W/mWU5xOHF6QEbENsXYTX+wKzFBkDdt409hqeTICpawb
1QNzWbd4bXCQa5ei2mPs1rD72SqggEsTL73oIC4dijYY2nscqflT10bhJ1koh1M7L12Lh2zMmjMM
7ISB8hJ+NCi0q7nE4qvtHBZ2um8Y50NMXqpyC3kj0B3Y/qeWUS1yVT19RizmjcOZdlcPC7ow4qqe
itv4wWqHXhUsWga0BFUWxwzX1Gdfeu1HWzqMiy3o9G91GLwV83IbmB0VAmMOSY0/oss4+A6069Q8
0MhhbfvMCdczc0n+G3jpD0MGuXZtLgtFXxPAlRWb8LBcsXVmSXQjWr8myxsPlaHK+4FMx+uclEQD
uoXadCWWh1Day4kXo55Igys08PUb6SEpsvQb94P3kOU4SrdjbRt3GGfIrXp+h9Nmthjr9tVzogRb
cEoq7nnFivWIBsx+OOjti+uN9gejLiTMhtZ27mo3HjZhw3a5FAQJx9RS5wJNd9ykg0u1u10NMNq1
DwLH8M6ZHHUo3GzGCxK16rOxlM0uSAtjj/irjm5iqzfG1eKY4Eh5UuYS3RJ7r29q2JTl3lXUzM2D
8mkX3s2j29s+W88//5e5nzsmF8PT+vY6NUldQOMYQ+Dap6yR8VSdmO1NBc10NJFk4Y6gLoMVXL5I
rhPoGrU1ExJhb/+bOPxXEwcO/axuv1hRWZiHt3z5SZr74y/9Q5rD4C9CC/+eHhLYPyhz4W8ewwiW
WUFXDUO7f84dnPA3y8VnQGjA8bGYaBziP1dYCuFDMvDY+6l2+3tzB0vLwz9I23Rpmww+Ao/xQ8ir
4H3lpuM7SRdQC3QaLXY8TAot8TBBPuUer2gabTnvjebXzJjQVVrcawQYgxDuy9gfyEqPewerxp7Z
MtCQHz7GfyG6e/a7iQg/Gr8cbyJCEzD6zPea4Sy9xcspSTsKuID1XchG/C5QcDiYNEZevrIGmGOW
a7jbtIN/H6NmGM2Iv4oDU/QtqCrrQQKmbLtts4hSfFCNEd8S3px6FmxpfSqp9KCaohgbGgyAhAAW
9jLcfogCgTSw5PVGcIDEozaumVck8C1aWUi41YQkupeE9hm2TkaZkab0ipasriyWDTsxhtHIWuEJ
aqGl5b9sO3fhM6t7AmUqnALnHnjs8BLWgKaxq5fjihW8QAqdsvZruZQmqBvw4BzccN/QXcRkluGv
xtDS0pUUJ3yqBV0TcOipXAFZ8AB6BOZGPJFLotolio19l6ru1MaZtR8GR76lZtLdhTQvbfxMnvF2
nBo8nM+iSqlOCCHwCDn0GMaAps/GaGwovGXFLdCQbluqr4CeJzuDhgbOMINVPxpu+Ml0MkkBHI7d
jcqL5KON7UaszMGbLgaa0wPBNlLVIlnkdkrH+SYW6om2kuKuW2jNpBmwwrE0+Va8C3LDxQeKeY72
I7maPYzFvJnN1H80g7x5HPFbgusNyntvVEKX30F/vnCskc5LFpMNmy0jvVOq3XLQtXeUjk7PC6LR
qkqIVc1+4+3xhFS7RvTUlFmdP6wlI4ytIjp3mB2ac7HdGCtHmThWyYYcmUNMa6uN/Qc+9faMyb3b
ZaAJT7HlhKfQ8oNTYpkF/VmVWXxsgJM914KDbztZwGDywWDcIlMF1cCeb5zRFN9ikfg7onztFu0V
a7YNR5selW5rp3VPgiIZ3Z1qJ8xXTd4kX3Ju+5Vjd/O6505bKVb9R1PgvsD9MZ69SQ5b8pUh0lRS
bPHHVpjIMJRTaeo8Jn1JM5qp7FXcpQm3NISvaDdxRFnWqnX9jx7/yBozN+/SIBy2WNesL3acJXgZ
l+V3G6zcpSVZvQnmuTsQ8kaM75lgfOJNrCAXIKYc7dHPuk09OUuyVj3B7T1vYJRW4UkZrOy2FDba
KrBfQFHhsiniIlZwFsDLe7NELnONoge431nnELa5BzbOLI4jRi25Kq0iuYk5I1N5RSbCoYNcrd1R
z8JG0guwEqlACiL3jXThhD2umDq8Q011o8nwfHyqzS8ezoKdU4f4sINUP11J0JICZL8x7jlzOxjQ
ewCjAoCytxd57R/zvnsJk0l9FaMC1T5J9xhCOVwxEGPG2FgY2lkJp0+QnoJu1QRA8FZlrCprk6dd
TjwQL/GCubATnyv6oIaN13YEPGq8neMtarV7nC1OeysSDgKP6Ngn5c1SM9xZhcs4HuvYr4Fms4hg
+mb0BUCj9kGIp7F9hxA9PfgdNCx8b+A1GZDK4s7lwUB0DxLQQmC0DM7lFiiFhpnHrc9ycC4TXGZQ
FYrylY1QC3DI6akGAst2ibRGa0AzkxuhldtUa7iCLVSxsYbU3Zha4/W5R/HdauV3VB7WXDtJ7lN7
yl8arRAHWiuOQZRvymbi1H6Vkj2Z529Z3CMwp1exmeGcfy/TpTA+QlBBjp61Mm1fRWpxFaxjGnu6
nat17E5RD7OU1vQJYzvuBa13Q5FsD4xONsrwDWyBWhc3rxJ5r9XyJIQVK6axe6K+DDE9svzkwfJs
+0M9lumjWObSOshOxvdYmxrYLfDLi7UtEvm5XkzSNS7xdA8GMGiqSOv5SRu2sLOo+730OCkwlxDL
SAj0Bkg/OSfxO2PW7gBvBC2Ahg3gm/Udsd2gn6EVOKgpfOUScWiqG6L/zi5bHNjguT1v2wlXAmvD
fMy0U4F4u8Uf3HSs8zzkORodfRCw2FeDBpDiwsbukGnng3U1QYjF1oYIiTcCEZLz9Mjc49wHvn/9
2g5GkJxLThOM/Rx+ydESW5n4b5mDnDcFbgPTa3ZeUbmbY8Zh4T50Eourlm82cj83opc7d7PR3NBb
wJLjFTfxEkQ4OajGALy/8j0DjKBVGpvAJJfWNG52u3jE7lwODvwFNdt3FQ86ZAJtKCEOYK6Jmdkb
SllQlTv+oK3c+JxpQ0pHYOPseq1brKl/wLDihePbqE0spA/FpiPKv9f7kq+FNrtwl3rOmlAxHhj3
6odZtDVGkiJJsKs43dkJtL3GcxJ8NJZUwqUbzgA6g+weOrulg566gT5gvvpZ31fbVht1INjg2Vmu
/p3Y1V6e7Orr6a8enyARE2fpQAvwVxcQJtPuE+HF/JXIJ18Xrng3G+8MCp0eF9N/yufI22dXb5ED
N1nBakyci7y6jxAA7bsop1qKLVb9edE2pV4blnDw8H2RpMDHRLlM9dmBqMG/ic3J1oYnBu2o6ULb
oIJWWjeS5YynSNuk4qtjin0X7qkiwIi7EsLOvyBwfZKGBed0sRwcL1nYnDI8H4Ihe2Awasd9lKxh
+oFMNOq2fCRx19/WGhtEfWOKZUKzhHQsHt6fRgwNUj7G4cTLGn/khfBWgs2KR+wmRVHzNkiwCK+T
m8Lx8EoXf4RGvEYaa4Qzof0ahG3DXEgZ4QnxlQgOKhjRREAtIVNA1UPK0bik4EpOCjVEqb/ylJq0
gEQzG0pwwM+y8aa1lIcP+0pi6q5UJrYn3Qf7ymoaHc1tIkIOGOVKczK5B6JtqCFPY9bxJiB1XbUH
4m7uvJmnKMH7LFz2X3XhBE+Uprub+sqPcjVKKuhyFtok1LmE2i+yS5cs+bxmaS8xswTzawex8hGz
jfjcwiMkD4P7ZZUTNXtzrUhn8EVb7VvZIZAZcUnzSmIpXhn0pA77tGysexveRnkKGgJN8SDIJlam
mwLjj80jddGFua7gca6kQ+PqZsYZ5PRnP1hshKD/Hev+m2MdwyltlP33x7rbuuuT/7P5QtHBT4Ly
n3/xH+My/zdOKL7pWT7rEqUHP47LXFLiPo5L2yOWEZr/PNy51zA4uDSX0DfOYvFDGNz7LXQsE64Z
xx04fM7fGp+54ucjlMsoD6Xbd2zBUQo4m/OuDZWDZCP9WTBwZrQXq30qsbcBe8XBC1vmYvQae1IK
tEAIaVm7QjhXnwy0EUZtKe/OsTFuIg6m2wUHyi5eWjg9tQIFhVKadM5wCnCC0yEU+ud6qIyntpLN
uq5i49xT/7Mi++c/AUucX7IAJMVqqDMDu0TLTkgSrfKlJElUg6222zbFlgYBcZ+1PK783DyAXnxg
CnfxkblPNIJz+mgjQPjtHW8l9i6WuXJ5mA4tsasVDb4UHvG8Wy4BFA4fmyRuvw0e48KBucm6HLsM
j2W1XCDJItX1PFij+ZYQhSMnJ41tlGXWbjGV2lPgR1dMbO8NWN8f2KFlW8lLYKOIZxRzd9flAIGN
OO+/dHbv7ApRBhh1oKs4pc/1S7ZqfFIYTfD9HRY5sBNh7oSGaKkD7YMhdWrErKamGWHRZxyIQnI6
MlccDlJrNYAWWLlmA+vY9BxMQhpeCYwIQ30hMQiJS2KFEVa/8pE9wrTtI7EPy+HQUO2Iw9RGQg8R
Fl0nNjd2ZO45t9HFnCyvXj8u67HXv0ST95ueoOKmWIaYaalB12IwfC1BFjsEe04NbbZnXC3L2mHn
UivB6a9odgDJq80AsBZVS4hV6/mHMAppWIDPG+S8iFIVGQC40hpf4+BhfCeg6KBC7ghOcDiH2H60
iXs8w2lRR8nmmOz9hMFmthCQePtucNO5BCQ8ytyDeD8P5IdaRp3b0AJgPzeYGYzgCOMTT4DnENuR
HeQhFPjEGdDnW8TnojC2edY+k/R5DWZ1k9m8u2KCSDsDX9/WMlWyF035RdH5k1Frus/qqOM9yfvQ
DDPj1Nrh7wzosg0KkrfhnnguiAP7E7cE7ZcPYZ3VuyHOIZXHEZbAWBciWRxRZIFtrveOrZ1ZnxdX
Weu8k+fZyL/iPJ1BQAXNFs7OcvAqMtpKVcEKckJIrwtoWqJw7oHcO5FFuljXZsH/l1vdR0P25SYX
c7TxKzmuZb20eyvgG8S5iQ0t46gXOdlLZ/vxBfRUuXOCr9iAzdMcC+ytjW88F65VAtL1OdGJIk0f
KagJ2Jv45irLk2XPG6h7NitiIdAg80clAhdpWF0kfa47LJX0LEScXVXOVt+zTbFlbk1Nmm2Y96nf
MWtUebm16MJbDxxaN0nvcOwRmX+08D6v0zgYD7YdH3vGrWeKZahTt5PmRdcN7wjiATxhQ4c8GU4b
2NHtyvQ0/t3LzJclcs1Vz06GJ7elgzNpxDocFIQ+lVdPueEs91EzmCerlxO9RSjM6XoycvgxTTDp
XgCm+wVbKIeY244fFW60UTn8h8YNhMxiX+f+reHmX9PRh41YEfUdW9gYQ8D4Qyg+z0ZJD+sg3V6p
Y35n1xSwcai9E2harG5+/2QG6XGoRh8mDCBKpONHP8ra7WSCK0hCzvJqKvyN6zJit9vwbeiLR4Bm
95E13BcDjla4D9Z+SY3fS1ctu6JT564XN+nEfy9FtZ+orqZop6robSIoXZKU3VBPIuEpOAFehPRL
W5NIjgP1JPF0HMSoiykAdrAlHgDwmwHI35SUWVe13FJkpS+oGUR07S9h6zS4ETMHHJv0nhgqxYy9
Q71pxlhikbJ3299HiSdDKEbXXocn3Sws68TZNN8Rmh+3+KcxJ/eQ0KewDA6JY97Vhf3Z9+VNFrvZ
UXrzazBJsRKpr2cdjn+ki7h6DsMR4E43ga0Tv/vJNK3HCAw7nV/PtjWchdt3t01gn9KaKBXH4OKi
I700098X2I43kUOmCGP1964bTGo0KBXw1FDvXRfNOfIYtTHdK24WxgIkXTtAUw7x6IISNukkoOSg
Fy/ughW7wmbpk3od7aXdoTFpwDNXrJR6xrmc3tMaeJNZvIRm5v2Q2UKeZysudt3geSuTqDKsadJY
hL3O0ACPcYfXGynCWMU9+9Yi4fWCa9H/VOTzxykahgPe1m/1QMghiQuC0nY/7WGEGLu4irw1g9Tw
ri/Ge5NJ0Yoxq/7Bp0vTSvapKAGMvx7rDAjE5Ke7uYVcwIJGOD0xPgwhCb3WmL85KSh0pxiGYzCq
jrUGNMgSRf6B9Tc9MWGa9jGZZ+BO9NAOmo8WMA3Yp8rxdrGYnJ1dUG0wu421j0X2YRpT76iM4Hnp
5VnmnAmZnn53jEaciqqIdoYoKEZu6AfgEBhsLbc02c8SPqs5+gP/hc/E0b7m6LlgQfhKurjqX9y0
j1D6Y9CnYXWY6THkXIp+H9TTax+NpeBRbGmPgxTJ3VcGd5HXhVOzEpjU9UNWZ6UnnQOMT/DgUFpA
bb44A7YbBJRlwZsQbz1Zs3pT9K1wOutYfeQ9cjoQPnGOcSYbgut3lCJcM8eG4IM7p0jhQUHz61TX
Xf63vf5vttdWyO71V9vrm3qgQ+Z9oumPv/UP2ST4Df3YJgbg/GGvZO/6pxQd6q01UTTyeD57WtyG
/1+Kdpzf2DnboIsC7JyhrfnAfwonNv9giJqDxRNqHpPHv7W3dt4JJ1CgQBqiH3sCIUbg7kNY+cGv
mS7dNMD0744e58KAnYJhPZpJq0Cxp82ubrOAkHcjzK/SENGzoH+VhogqOhldCgKY8Rq7VWHd1KZf
7QHzj3pkQ51zwDj8OWhKhnNJA2m1NvtwbWGmvrMqY/g968hF0d1XvLo2dp+mDFLy2wix9EITEqby
ZNx0LeYyKza7ad+XhjpwzPefhmqY/0Mo8J02zyfguhyjPD4GPlNHy1c/fgIZs1B0oKY5Msmd7/FN
hntGguHa7nv9e/Fz/3CL/CtF6Gep6no93ABUlOBBoOKXY9OP17MN7JJxnjfHyeic1RwXX7UTbJ1G
fAa/vtK7tJq+knBs7JAwp1DunHe/mcJKoxieFVhukVZspiMMasESgGtKnwi9u/slyaLHX1/0XZDz
elHY28hx3EwBedOff73MtImJMNw9slmD22NoV77EKuxthtmDe/T3r+YhIHIqDEiOaiDZjx9mHAZT
WpUZLxFz8vJL1VHjTcYT9+RQhM+/vpb1DtqtfzWy+FxEOHC78V//fLEZWEQCmCs9tslcYDtMkMo2
bVvWm6CzsMRC5bobUMtuJpmPByge1IXT4ST/9u/smWYAKcpEcBWuePe1gg0XC72D2bEd9NubOZqk
jSiKnkMfIux/uNhf7yHPtPSwOaCjjMo6/Zn8sD506FBO3/kZjE2lHuqgk5ve4AmGFJkn0CNSLISi
osLlP1z3r7cREwXfoofd91GczXfrUh5nlG769DZWUzuyKeHbnHhH0p6cwmX59Rf77louBzEcplqm
5uu1TO2O//F3dFNjssYkTI8pchmJlEWQtDe75RxTFPPy62vpf+tHoVpfy4NixuZHmC4Tl5+vlZU9
EgCj0aNa1GRtaoZxpyJ1xj+zFW/z/41/x+dRLHFd/Rj2/nlk4l1/J1Ib2P1ZZLhd7Z+vM/iF7Px6
TgHcUEXHnp9x/cpdKhyBo+M9JWlaElEj7QaIAH2WTqEyTv7YN/zbn+HdvaN/BnzMLHTg9G09JPr5
Z0D7yNPW6/kZRomdyKIaahUrI75EzlKe6jhALfKd5T+s59eP8N1HbAuXX9wB8m9D83932dhneBoJ
8AMczT50cCxOvuMutw0unn3nNBQu9UY9Q+1dOGCuo2lYxuPkV/M3bP5t99bgyD9R/0UKTDuuIsha
p0hlxsOv74R/9XN6fDE4itgdMFl79/HkbOonJQzjwCDN/7osg9utx7ZAxQDRP/nYiVA4VktmCEjz
9ZRfAJUAMHDoODkOee2ewz6MjgRfndvQ8KXYwT6rM/inoRj3v/5Z/3rXBiafJo44mhP8v/jXzJAO
D7ayKeAnk0KZPA7mnOO37Le/vs5fn0SS+XxlDPkD/nz/bkwN5iGRIdNjPdXqIUx1jW2V194Zh5P3
9OtrvV/OuT0Dk0oHm7ejhxXlPWJyCaQn3TljOadvaBMH0bjBKEtpL48KvuUmXjczoDhrmMUno6wY
5NRe/x8+WMv09JP48+0aOJgDTTLlfNHBe39I0TWGzZMRHcQwdctRFDaLaR/OTnOMh0Y9YJIzv3pJ
BOwDFo2uyk0yinTTnHMhjSXemeqe6BQOw3LPsMcegAJlDRWdQB9BiuWluhSJJAgDz+NRFU70fSSX
+BoshbqQg6H6Jmw7X7ua85NdBt557EwWXJzI9iM9Qf6TnzTmoSdLeZOAxKX4sEkN2G2TeljiyBlW
BXruXQkz/UsRLeZXRRHyBUsj2fJwrqLvlHt7zakqW7zdFUmZA7loV+JESAaQVaLTe4Qa9vaqam33
SwLt+q0aSudlcpymXc0cp2CCASr/Xoy9O21KaHwJnJEsuRAHLqnJYmmxujH9OiQs3rWMve8YNwKb
VCzbRtQOE1zklIbxAInJd/eTa7IZouxJfgsEyBIGV+IT898ueMR+z/3G0x/nu7wOuTwZVoPGAcna
acpBfFKENjdzHsYXof+uREciCe8BqeI0Kxk0YJ57DmtnufCeKV7bdpnurh9v5E/91q4S86Fx2iQH
5CSK5BhZse+cbDDzlzxm+rkF55Rh5LiuVvDuGaUoVqiAFvLPVZ1zR9bmbJnromAGO6QNn90Cikiu
O9NMnmFiuR+GzgT9aMdmda/B1Nrvzr8zUcB68XtyriRH06+dGULTjLpuicF5hPoI7PFSIGDtvATV
2Nkrw+azLR07/VrEpb2zyD98QcWliIuHhl7wKC3VgzehI6/7nCJKc2znu3TB87cRrpV+LvyepYkQ
Ix0HJqx8R9+Hpa4NCQbyEOsloTB+o2aLDYxV1mpHFRj3kih7dYmnBURrxNFrWfVyVA+lZ+DL0hj5
zZBI7PoZvwAmi2xScMa5wbYEcJsvyRSbWJkC7l5qneb7LiLtdRhABN6S3zSefbIoOovvLpfYKLJT
HhTbUKGDY6Wd7ygZY4SSYaaJJ0YUzCy89WLU3UOM9/VoBl11xpukCxOLdOPb0rxYTqVOQ2v6B0d4
0XPci23t6ji9X+WXhautwTeLu1KJfZ7SuN7SggecOXM+BRACtKpA0Gohv5TTaGUas0LTt+21hT92
F87kUiGAg0HiU7Vfw3S8S+NqOWVWuEsSgkJEvWoIeozAEoPgNw1h4QoqanYq8qBbg6kqoJBr7quu
rOw991OHpetCZP+um8E3MeWZN+MSuGteODSrtemLH/mg2mVjnwu4CyZF6uumr6Z9HtJoR9WqTk+Z
PvZS+tfSMHmUyfIVkPaXZjDkNqOocbP45GlsJN2jYQYfGYFQ8DQ6TbFe5oC32tDYn0vHPSkHUWW0
09vETwnpuv7zOEbnuhLxxx7T8TahGf6UFCULsKv3SKW93Pqp41zIXrcPVoqAYIyQ8JTyb3LRLgHd
wiUVFiGDktaO5e9kpprDYtWAUukbj2iciJ3sZNVuba0iIxY3g1fwA9UFZGTsFLZ68ZTr7OapALfX
j6BNST+1d2yU3GQz+dqXJszipQOO/oIjYHpaao/9Qy1B0a6YpC6XXChHo8vFzs3B+WZl2lHB5oN3
a8OSi7KLvnSx+Rh40/QopmXZOmoYtvr9Q86nbiCXpk1b3ssezV3wpBVHHIFsBeycGoduYS+SB3jB
8sqXa98UKUtRxdjUjXgjiDgUhybj6DNw/21Ktnm7UJlIyZS5Neuuscs7afavzLrAieJju3VbRYXJ
/2PvvJYjR7Js+0MXY1AO8RpaUst8gZGZTGjlcAAOfP0ssMvauqpnpmzu87wlq8gQCIS7n3P2XjsG
2cGEwAMsvkMyiMOooctcZbm4MwHN7zy/j19VFo9nph8blUbjKQM9SiMYzuQPJ9OQwwQx7el6YJ08
VqFMTthb4BbYI6z+eSi5MTPODpQIhXFfTNLflpMEhIXTxiyxoRHzGvxWrsYk5lUWgNJS+K96nMN5
b4rUwIE/4tare85jAKAPzTyHN9poPWJnEII5dd2sDdX6Byro8BBqy1arxurlV2MHwbYZs+nUKufq
l655DWnXFms3tC7INCqOMJUPO6AI74uojVAvOJFD8Z8lLm0KaT0Z5MmtLVWEJz5UGAwCoyebMCNG
8L/uTz2b3b0Pp+OoGRZughpYVuBxC2Akg8IQxWI/+sCFPBwm9CpT9zmHOXIXq84BamBlR3rs9pUr
mG4ccPXtEFn7QQhu7LC6erQP1lEZ2ndxW4gD4hnnEsZgNGQD2zoSrbUpg7HeFybxpMXcBR/9gtZn
oWnXQ4eGbh2oWgLIhFO3T4bKpi84LuO8LgJrb2rnpjeD+tacoehh6K29VdMZGVnEuVG7wFWGYl/k
lf8umJE98dZiBkAiqEGS0a2djHD6UpTjF+WM/b1yDYB3ThOiWEUuyp5O1K9cBv/ihop9iS5EiB4N
Vn0qrEnx7VLNdczK4q7xhLoNOq0PTtsljJDC4FDqWR7HAIArOt7gXJNQcs16FPFuPJSfS0wdoNEm
bF9dDLQ7z8vy36EoQcA1PopH4AX0kqArv/hd86PkobeyrVHnhGIG8dcRYfphoviBvWF0QMWbnrNs
YBE42RLuuXEJqz3DqCQLs0bsKvp0m5f2z9EIQc4CH8O0Gjqk2cbxdEUdV3/6VjWAHc4QE4Xsgegb
5v0ksCmia1N3ljl0nxlT1lPWFuwaLALye9DmwlgUz4rkV7/7iaU7AMjpVjr5nRhwO1TaFQlfbFVR
Jinjd+sl1VUTEHqTjqJ/JvNn+HRlGrzHfUhCxAKIId0BKCu6EoHl2S8ZxpXVwfDc6YSckTyu0hte
J4WdzMxL0L/BANYmaxdh4Jhba05R6Intyd+ooqWrYbcRruBCO7wqpQ9ulZlXd0wLfJsjewZKMUIm
adATGs3ilBD9nJGBbkWLM1eCtNkol+ko2xYovcDJbAjSxFAeRajZRiy6Q9yXiF7I256Np7QIzV2I
fGHbsCnsHbNRp2ZO+58NtdEiPirAbZdcBRmkPyJ7uZXpKJnXxG8YEQND1wfPdKKXSdjOh2E3xm8b
ZfUlCoBMiGrO1hZhqgyCdPhMhvawsnshf0SNm3KcNEPm1ekzB2NSBCNGibjQHjyHNM0l/WJmeY2K
iJuqfDFFZa5M+LL+oPNV5lfE1PvBjgErCLoKexvez3KlOZwwCSYE1Kokc1ZqbFxn5MmGOv3MCzup
1gZ1MqwaVbNVLhhLw9713vhFOE64p5Z31y2anB0Rzf46L72T3ZVQ7BkSrEqxRMvCrsZZyGQv4nY2
M22dJ1FCHbQwffPASd0HeyZB+aosp2IPP0k/th7oZLsP4itpq7+NBhVPO0NB94aB8RSN3W1HN+uU
yqk4hCbtAVsPGKAb2e8bxj+fucIDSo3PrsNB6AQNx4U6lba7clRYjJXOLrml9zmY2BU543pNUe3h
ktG3o2daJAdp7yAk9FCzHIiKbRs4fkRx2hwF77TVMRwtMkwnqvtS0qi3jVHPe8tj9F624Q85IdeQ
U+OdVUPvYEZXBJmIfDvjI2UUXkfJxDklvAGAQ+pn+z6W822fRyfcf8+NjK4suTSM8CyeGfL+ztr4
xQrDB9+u9g2naXLHYNSbKSYdIlZWviJAQJjdepaLicawxHO9gOnN2v7UjBNPBTnVmyCxCXuUahPa
5i7rGwS+/oh91fvJ8Iv8nJKu9koYVATx2PevszP/1PAPGdKh6WZ0Pa6ncIpfTTww8BZlkJ+Qx8MM
Y0pKgJqzt+bt0KZvetCE3ajkItpnMxh6dPdtuE269NF34uTgj2G+lu3Qvxm2DLYawONhoIa59L0k
+wOQN1/zyTwJJ/XfvM6t0Gu1HnDpZJTHtPVoj47ZUk6QYKn3NX7dLckcuYvzk9RYNQhD7pJSPwiS
5n5hICeZx2gKGjqEzHaBubcHe3TOiEuB0QM2GfRdYcvl8ew2J+KapvNI4wIrxjHGeRuibs1RV9LV
dEGfmiQf7sC44q7POQ8dfFQPRBnjPk43nVGj3zFCmqZeN1JyEr+wlr0dvQdxHv3uIo8vIM/KiEEw
xpUcRSikNnZQUxbF3Pb9hlR58t7iZaYx1X30TkYpshiD6TuJNQJsz6xvWva4l6CNpqsB4huREIhI
NbWeeZMZgthdFU6UHb3PsjR2DJhJKaA6IS9h+Mpme7zNvIkgFCufd1Ys81OSj9F7XBo0uWPXtx6s
TqitJySVCAJH8xMYuSeuKhmWkjdUpOAmouleiUnn6FAYnrlvLEceOdvz0ACHDYhTFOioH3Gw+JZP
fQX+7YdXlPYmlRz/Vm7S3AkJBg6T/pFwqgwFey2Pdt6xkXZOdHISQVMA890V6jQ9gmVS8/18Q+Ma
2wlh9jHyHGY2YMD3pu+Wb9+/ArseXpFH2Y/8Idz7QswHkmiaj64kWnKtpU2XIHDG25Gc9o1Bscms
Z668xzDnYuLHY6ycqHb33SgmHIExiq4D1Db0jYsybcAupkkIU5WXWCZjfvJmVe095qGvdap4A2nG
I7KOzJheen0n0sJ6K3uTT73KTV7zqOVRikrf5Zrz7gwK9YCqg6ToZpoUWQW8L5dkzKdGUPa1Q9IQ
5z1l7Z6jGrV93xe+3Ax5hMgonemK0LxkMQCSinwVq2XtDoJM+MgsS+5/czYuYR03HzT/0r2ZZ3QU
g/kcStmBUShCRUsGayfpOfFc71Q+ju6laEkbR64lzky6mZDNguZVNOen7/vOSKt5N2R8As4MD4qU
yPk+UR1e+gF8MK8vASVioM2kKUKZdV/0yzUpeqZsFj/yWembGonEyaNJuV6Y71e7sqo92CAFe6ia
rz4JeLdwKIINCd7zjvn6fFWuyWOHw/KAReY9xnZoEHM5BNDgkc8rv0EUUvnmW2nyJwh85dGvlv9b
K66W5WluWMvxp+vAA5GnLpEUtaNhviXQ84GBKnI90o77PjE4XluwrvlGLgU/KN/o92y5NJUy7iZn
5kGJTaw/aCVWqGYqe3hWNjbH0Bqj05BE9UeUmPpuwkpCWnfCV9h1emaThMCfosaqP3K/w3PRasMB
szgUJqLcIrIeKA54h5Xt0f6K4jjnBIw0eB9WqX2hbpGviqDsdFWCFT71NZdpQGxCnLoClLd8Ye0u
T36Vc9l8kBzGU+u+G05Ah6OjouVKrmNgdB8z0VixSUdOtfxdKEFAs/h+9gJNU2IBqm9U87MygxBi
SQRtZZDRyVR8Ogq5wGur+QZG/RTSsajCvZKD2sYEWl8dWuDXphyidzliFVvP3mydi9i2bhEERCdR
OLxyReUjNhXL4d50BM0PxqLBRix3wYij+CIaQUsBMzRBAYGiJhzDnrvEn83P2MwaIAuBgegxafhO
11KgnaQ6xWDD+hi6XCngW8YTIdXRb5+QbKJx1HIPShN+uC+a6ISHo4w4B0zzwfD7YANilrIv8JLh
K/Cok6FcW/qtgzX9Qw8BU6iOA7mkldrECAArRHU2SWUXqxuqm2RU/VNqjsGvZnCj32mtMecJAghJ
NWFnclO0dJPwoU3DGyR3NWyj98wTAvULrLho49c0uDdFk9bTP9rP/wdu/Rtwq8OkiJb/f68jfiFi
LK3SP2mI//ijP3QOvvgP28XdjjN0Ibp+ixn+0DkEzn8QnewykmG7WCyazE3/CJTCIOpihPtvDKI8
mkOLnrGubWOa/99Y8L+Trv7UZg94esf3eUhexXLS+PNUKBg8MkGm2DoEwVShCRvqgLZpyPetmlr0
ag7+rejHVAUC60oQJ88mWMC1iwyOlJG4v6FMZg2VA70yn9TdrfQF9JApbs4SJt8Tjv0KOasbHNkR
nmg6abIJ+/bDdJpcphvoEvFzJ43qxVbwL5pyJMxjsA35S0RVfa6TOLzQ9RIfGOwLAgPtTnw4jccv
2Z4bviivNogt9/Vz7tSl/lpGSn52SglAvYFrtJWII4NYZ2cTd2Ow94aoYlzqostdxUbv3vTKtqyN
ndAF5cDTKOCBZIug0cdv0UoSbEtwVhvUEfrGkrqAmdMbnx4WkuHcqSHgsuCMO1hk+F4yGiwkEXmQ
WIAn1NsoGEexs1qT9OgOP0o5V+d4TClGg280rJu/yayrtgQngNvEW7wmF3N8oTKdHspaWPERPA0R
8E3Z3JFhb/p7RIru0dSD8Q6qIEUdq/VzQocXl1oGZqmdh9Z/aboU96HvaYNoajmDs9dZZLa7KIyL
dO3P2NFv29SZ253BlPJJtoH70TdugoOvGJt3N3aDixda1pMeneUq5xbXIqlD6ynMBfqvyR6tJ9CG
NVFRjeDhlfO925D5cNM5DtnFvuoQDzJOLMptIAaOEEESVlglZFvlu7Hq67OF98RZf/+zsOArraPG
k96qBR9S0gIv+Rvom7l/aaCHv9shxK21UGX0ktFBSNei9+iyDC7rf5HEs7WJtQhfgjp3+nWlovDF
6g1wLDJAv7IgwyzEh4K38c3XGX3ylggaCp2jkyjx0RBl0lETBjSGpO44xsCY4H3ChDrbMUfZdebO
vCE84DxOK93srHLotScKCV7AaLWgofwYndmavap5R9jGjkA3gvBPQV5vhtXSJwAt8GvPvoFQSoxB
pyIT1WwzpPMqrjP1K8uIn0zzmZ9dvTxsUreSblOWqXZdG5yHB5jcy2nFJaczIsxqefPBrMB/zjYx
qms5av7LTEvs6HoljkRiwsmD7lTz7sW9sXaNhjcR0aW9YydH/bg8I43MXO8Gw3OOY2Fxb7bDgotn
EBG9jJKG7dpxBfRed7SHeS+l5X4Ae+iCtRvr+uyZsnlvCVAY0IrjJiWFTLj3cUbuSM4wpz6mDkDJ
xXrnOOvWTnn82OFot5/KIAAzW3ivrsom4+X7VeLF6uNDMaEvXMPZ4sUicOYuM2zHugklYl/krx0+
pM5D8EAbAN3woxrzOt/VxfKR2uZyfYJsMrsbhUj+TLFUnydZ83M4pQCbyWDvPKZqgNvy2uCGCJHk
7/2xYIXygVAcUDla0y5tm+L3jC3SQwhsLPeUZWN2jYURlPu6Jzr87Ful7peUV73Wfq7GjQrt+dDN
3vjA/q3vhmxq3iFZAuEy694KuE8r2t2Mu5uLCvo1+USEwArbaIdVZ3doc5mjErAkO/+GMiY6Z+EU
vvBhkgkA+Nt6yJKJVOkClfC7cvsuIgHM1o8Dd/E+gyS6mx3LXptDLO77VHU/M3I5HYxjfC2KsNCP
gWcQd25LbmxbEgNEaGZtXFB/GLy7Mq+d1UxyVbdWoywcQjkqUkS5ZMN80KHwDyO+s59tk/nO1qJJ
7WzdaGTkxenQPcZkcB6darm+E0zrF8lo+eLBmeWEZJcURJyFtyTr2vHWUM6IWDqic1JKt4FFRmFf
F0ECB4Ud4x6mWvVQDPVy7M8L+nB+ntgY6ReDAiPgL9cvnVMkVXrIUOX/KkhDeQlixtA7cC7ZhXFt
+uUA839CxTsdmxJYCt7PaF2nxrPMDPmS2C4jzjZXNe73IN1PFsELdJuKi6VpaxGfUe3MoJzoZZrz
FxAtxPQO1I0z5TjO3gE3Gokn4AvfJwIRzmqM6CzDf7CO/SzzaylsEk3GkSYXSVy2h3Zt9i8ibm/Q
ypZfQoSJu52R1QEWm9rpVJGUAi7NeMB3iREDfQzKPmKusAIWOav5PcOX5Eg/bg+OSe/mwRmYU+b0
ifuKHoHRR3cMJVlNJh/5j9H0D1ZVvTkxgIe1AgIdk5uUOpcmr0z7OWqc+mVMCvkI5uAuEUP7QDBV
vBqhmT1EluU/Vj4lW9EzBbttUbAdUjJ6t2acmG+xPWLojIKnOba9V5jk9r7WopZ7MRJUz/ejKZrD
IPXyxR8PuiFsqm/su64jZsIrm0RsCzMxiR+fGXkRXW3ed0mNX9mmzVZk4LbpJUgcQTinmy3Auwp5
dZSMNCQ1RGzLJaabuUjfl4cJtDz4W4vR6eBgVyJYSD3ZVR68p6hCmUeh5r/tM7enpmEIMVDK4190
sh+a7f1MCE5/o2zzB1Pt9toQxEdKxqgbj3jySF06jwiHgenS4xQa7nnSmXWfW576PSA2/zGFcd1+
aGUWwz2Ogyg+K8wKoC/zat208g0DfXSfJFZEkC0hchwF9WVQ5IoUHUcaFMqnvnOMWymVt+1sJ55W
YCu+ClqCl3ZOCfgVk32fpUx/gtSLADAm3l3YhAKWzBgTH16hOMdB4Tc3PhChqxm1drVJetO4d1GC
MF7uxy2Xy8dw7OlTQzX1I+2VuxZ1Q2xZA33YlIDv62FL/C4Ko8x8t/BuZGPWXYxJuG/jGMO28InO
WVtRZ9EbShJEFG586xBtfu19eQj6ESekzzgpMa2eVbNutHsZE4yeA3LLtZ1A+N3Ejd1DAJuMG3rt
NqPd5FKOQX2wC+s1gjOHWd8rwSTULuWRyjeeJjXOamjndnbjbhMN4RrcB2SO2G2xB3hs4TuExCZc
aLtx7oPY9e4YLajHWrqAeGVFzlaXJYpprEa6roYryhWxavr42TNb61xhEd5YDjRORsVgJVVZPqZZ
Tc5bxvFjR6sg3Wi7yLqFfmaseuUJZqMdnvhSS8I4HXN6MoE0nafOMV+J3WKB8uL6ygo0EKMG3mmj
yvDeUeawb5j18KPtNmcHrOJDIspiWGPrH7dU2GRnJmNtnXrs4+Qk4v+UEcBJlQWXOo+nZ7Mjsgar
bf+CDOQti8poLcj45EChh/h5YMSz8jut2HE7h2ZHqQ/ajEnoAoKw83qPz0ERW+PR6Cbeao2QA//9
lCeCbwLMcYQ7jIfctGd3LBLQ+61fFvtmdIOXJuSND42Wj1FW+3i22ijbsh2SnZgxjEN+RYM/NnAn
V+VDEmFYWkmGghuK/+5cu5PLWAQy3BnNQE3Wla2dHX+jmTHijaLAFsOvrO2934QdjVtiLumfJaEq
fuJVbw8hHt5tsRytUEZDJhkm7DU4m+p1UWbeNjVa3FXkzq6DPuivY2ORwDMVaj0N7cAI2rfPMPyG
m7kLGueZ/S2/qqpwYImUDFfuwEw76y4X9UNf6th7KMCKzmthkEQ0wL5YBdXofuaWbca70KsAl+AF
Z0joWfltzCZLEpy+VDnJBtM39CTrgui+4xhwxVKBEK2anBhk5FCBSlmoKRH4lHjhqMwRveQV8sEd
YQrTRZBnftOSWSRRFrXGpq9Ff4L1os7aaqd98E1rEap7SsbyBMTh3ARkabSh3YKsqZmIsVruoQLI
kzWIaC/j4IWD2rjzOzp3vnTvs29kjBjyHBePLuPiBJB1tHZpOM+QuL5xM1hjQM+UZJE9wGBpPnVe
gqZhySN0rCGoFxXdkjrukKSQ0zIvf0403O8Ybc5k5M4y3cZNKvpPaK9PTAmr3F9JCFqRvSc32yH+
Q3t7xn0+kqHildxvnZyrgtSxi1OZH2oMGyZ2HORgUpA5lYM54HPOJoj7eZb4D6BLhPmalvxLjiuZ
V9Fd3XTtjmbnShoFjrfxdU4YHLmODGL/LrabFmXAdFQlO+h4+JdK/r9Qii6K0z/pz0yHxJWQZBMw
d0jh/6JqxrTWT3bMudaX0j2ODpWoSBP7aZ787lcorb9N+vk3kR+x02jubNdZFLD2tyDu58cDtNCO
PJj/h7N+gpfUEdIE1+CiEo7umCbFR24o1EB23f9MSPR0b+Ih6J2jlJ4TTevOMpLymomsYOXji731
WvqU6M4G66Y0vLk5YSkIX4ZEhVtC7jkAunMVcWwrve4XhnQnpKB31fxoe0Ykt6jd5CHte46ZTSY+
ajGM6hHcqeh2M9oP4u0q9KXuj5l6Ah1PoCnYYgKLOevH1CI5K8ZT6TvN+1hM3S9umep3MA/VoxPG
nOhVy+qxJu2oeTdLV4MNojYylrXTpMCyjOh+Nrq+24WEwnf7IK7lYeIX5a1bN5a3lwk9121nBfX7
dy1ceq31NyLZfxN0LulHLp0aAImIIP8qZc85IUdeZ9YHRgxUdCLNqA16C+v+8X++u5a75893F08U
LlNseh+O/de7K5BUcAR41gfA93zETVCWW0gufD5899yPLiX+k9pQU4TM7LLv/9tnX3SrBPYELkIG
9Mh/bvo0xmT5hAjWB5k19pM30jNN23Ti/FjIhXrFs3rKpwgwRoYTfyMrt2BW/uW9/0PNCoDSd8J/
e+9jJowIW2596CxCveHaxb179fPWfqpguJYb10JbyTFmqs9QaDmjmrLqKfyq2C8Osautp++r8X/t
zb9pbyJCdxFX//ftzetHWn39CX33j7/4o7fpQQN1PMLdHBv5M+11vk1/9DZ9i1gqxmNg7CyfsTxr
3R+tTdentRmgY/4nBOGfFi4XdxfOcgwOpgU+YXF3/S/oon9dThFLowficZDaw75bGrn/6l6YQsd1
iDPGIBXBgdmK6Qrz9l+uxn+xRfz7U+Bho3fLdJyXjFHsz0+BQn6ZfYfzAbLBKp/xfJPjG3hc0n9e
8/+PZ1lexb/sC0C8tRYJz+JXPzrjR62/lPgbR9TfvZG/rAd+Wrsok3iKfr73zfuJA9/8+T+/CzAX
f91RgwAilstxzObOsKy/euq6wiCpaqDPIoxK/qxxt3AUNEd7y9h+PoiIqC7YogyHip4JZGf2O905
egswHCe1HsZ92kj5Yic0Owh47LINjup7W5SD2DBqHy8hDQDED9LcOEoPO2uIokcIOgyX/bLPnqZF
KehnfnbuvAH1cI0WKmgIOQo6Qrqs4dBncg3YLDEZtMPYyQ0/uXLEm4h56ilkU0nPS/ZMO83CP5uw
Ct+NErg7JIspuZqt4TGeKuCwmeg+E0MMrF4lZIdcq2IDMK+/9GE5P6eKH5MmIZXTbznVlT5WipIY
UJpBm86fIYja3cXNbfWsq8m9x19s7Q0keWABZMYUFwJ40VvurssDqgHdWNcAAdOWSGD8zMhUHhxf
8SDMuy4+pysAD4E9IefsrGtEPtuhztDLxHWf3EfZMP6kGpruh9khKtaLNAkUA1xBI52/xsqL3pIG
o9qGXOv5Ge8FxIpxtr6kpGeyxiWgfhutq5O1zgr1EtpsWrjMlHs/DCYPtFxghhzXGhWSWiE7J5Ns
Eh5QMYptkhgctUpd0toiYNEEJZB2iiJN+Tj7M+MGn/mX6mAajZPqf2WzfnZn+yuEHvGubYjpbm+k
byonRMCc0LWuZNJae07yX8vAP6TKaudD1lIyZngXNKqIWb1QLNO/0byOjLbdqeRY85Iak78mGNU/
l0GfMHAco60jJGhFeEZQ1u3sGFc0XkLZSAobRB60/Gc0b54Xr0OyaLeBnkx0BkUQnwSa5ANaEZ7A
nr1122Zqj9E5P3BAGx7zeu4fFcRwpDQh2ImcyKD7IoYORVBpfgpwyq5cAxzLgDHmNgi5nPAxaCiU
SFU3NmvnDWfoLDtmqNB3TQGNdoVd3IowfDPsBaYX4z1Izcesoq+7wiEtbqm5s30Sx+becmX0GRF1
QR6GbUQ39hgioc0T3+9XrsWxn8A+93ZKCDKe4slbEyDinqZGtpfWoANplfNw9MLGu4sMx9gD9nLu
aIPGl9EVxLe2jH8hr4GvEoN5wHPg2cdWKmZGvQb5Dugl+lQYLKBAjrVaOUZv7GvU7r/dLA9+o95T
645QpLMkxOUzCU1rG/etS8uUyNOt0akQuWu4XI8IxP7GmvUv2vZcyW7QxTaJsWJYnTUdStIOL0Uc
u09II+ZtNAVwyx1DWPvAr5Z+lTu+BXY0APITyb1ZtuZhgP0OyKHXqBb8dECHiojzp5WTb9GSCn3T
O3r8kI5TXas+Dm9B/TlPaByQzINDNLa6tcR5tOPpzhnQvYC8C+44vlYfUyLGeznBhNC0Jm5013q0
GVELdG0oznmDyMRqxbCGlu49NkDoNgrv2wEBQTCsGbXwBBwHWbwKO1L3kgkQxnszouTiCC422Jtq
iKGj+duFwVCukqJOHltA0r/E7HUHa2ARyo2y23Nr4M0gunHXQHXYq3ok2a1r6Fmwq4BSM932XIy0
vpahQ/I0M9COQaow5OJLk3ibLISDjWNiPvFqY0Yp9Xya8qk9I42e1oWI0nadeRVRuKLMwmPAiWEH
ccyjIxWHR9GFSECQStBaWcilSZ7CYfAoDdeIIFHxhKbampOUx3+IZpI2mHYAvIytH/UUJDahxkAk
FNdB1zMNIEQgd5xS20/4+YplbMjvC6j/ZIqb01qxCvwg6HYm+dz3D2RBDV+As+edjanu/C0JGcGD
BKsAD9lHRz30CeASP0WBNOF3F2IAmjoSu/BEoudZFCR25QnCXpB+YIor0doJfxH5YNjuAmS7Q5Az
bece/s5PDDi6xovwfHlKrA0IxxCZDWsKSaQJTrHoBnPVvfpadRtG+/yqKx1jSyNoun6rlewuth8Q
vTLZd5P6ZUjLcq/CvtojOIq26QwUKTOW0IgWlaapFy1D3X/AE1bHwIeRBESRVO0gys0DKL6cxVMO
NyGaWsQ4CaEP0grTq5dDQLQYkYUrzAD6UFPfM6VDa3WUxKRx3g6G8pR1FlIHplaqXyTA80FVDS/Y
1N58ILXbe7Sgfb59G1FS+Djl6tutLpqgYqTiLcOopudpSQiITnoOupUl0evATjOempSSY2XQuyVr
D4x67aPy6unY/PoWvND7J2BHeuIcEfuCBoPwasil4ADbyAj2nEbl0WmM/GUMwaRWVYvMqvWMrSAV
EIk3wqn4Wx63bHZdiMDbyJCKjR5iNsdCGVKHqM3pYek7R07uh1W2xbZquMHh8eWnmTt6TYVO2oZr
Vl8Ze/gRW0v3BDRkfuFGiu+8xIhvFYOux4q+09pzO4Q+sqn2gXS8N8WBVK361I4uxVjF1OiLsMWO
DH2nGB1S45rD11BFxnPpNxECNZVZm8Dw/viccqWj35PJi9WuM+5Mt7Fu6IAYTzGBDHdwJBFOFza8
cqHT96rvAqhFA8U/SKZXp5/c10Ea7msmmumGncrbJW1ibKY0NTZIp5BIRlF9nWHOPNQw1be2ZEpC
qKm++b7qStBqqLsguLWX/L6KplYou+wsJBaRtoavXvWQPoF6mTsmAObZRyK+rcJMHctJOdumLS3U
cKbLl9gPp1OPTOg2Cphm42hCVf59L88gle7psAecKwL3PJOoduN3VbSlex3T7gcLukLWkt+abVYe
PYSzb2EE3ZWpqSsg27AZmrPLxz/DY8ghglytFn1fPIYOqfW0O1kCrUV1haMrn/QNiwJkqiaqbn05
z0SSC5rGGHqmFxPrIpCQmayjmRwNNIV5eCnIIyJ01M9uydUDkeig7XP7EonkOANU9kdkk7LRt63f
sXX7CSBtv61RXum59PONbcmIOaSV0HCBt3gMJS4MuoIdcxsFmWZd+VX91GO03fUsOJyB0Luf4YWr
2xZVJKpObwD6gD5tGq3m1GKR20EzMCYyWSvjqTNNBETgSzkxu8R5FQMiRzPu+GoqASxm/raeB0OL
oLkZEFlR07+YKEm3ZYPwzglT6/Pb6+WW+HfccTQ/yUdEH6ZTxoCGu1giMcVsU8zvpxnPyb2kw3ry
RnfaBmqSpCPZKMGcacAHWIYeKEWGCqx0VefM96aH2hvYZYE0LuKHJ7ocsVqFCNcuvTKI8eFX7zIH
/CWhrW1ECyBz96npzEc4lt5+ZCC7vKNbP9H2Gm1XcmPNqQ3iKi0fbZpTW6w51XZuEmOvRK3kymFs
gg5jCpjkVe0joSx4gfPUODOCv+tBg68I+UtAgBlfQUtAguUyIutR+hfZRF9yGvINbRhWThF3chcE
ctzWqMz2UYQsvuJcwuBLSNyvLXgsTogJOnxBMloy3dlIrdZ555U//cr4iaTxFn0KpB09lsu5rT2C
GbWBLKVPY50wog+M+MBqtedCDBCc3GoTY1NC5h+8Aa+SgJhx7pA/3EabYFxS4Bz01GagsBAJ5iKF
3/B+Qdq6nKqQv7Bi44BoSCGvIDzlpItuvbTAuF47Q0/AQpb8iPtBHHKyKObV1Othq4O5fmzAfjBL
jvF70glOzknmNXdVlTdvUO8YidhTSeOxwWvA1OrRt6SrN0XQ5Md+mOaTnYb5nnTT/mAkUMs3JLa7
d24g57ss9uRjQ5LRFoOTj71By3LjzZ631T60sEgmyb4gg3c3tDkluVmkJxDmE/ph1X6Gci7PhMc7
yFYLEcrNWMfOiAK+13l+7qpPjvfWu/aq4GqFvTLX0hb1/dBmBGzQGh3vonmqj2pCRJsZSbdjys5X
kTEIFkD4vQyJJJ/iBozrp5u4LWAqwspuXUtl95VQ4Mogvrx7kvPVSluJfQNLSr1DPvdPOYqE12jy
zWjVEq33Yi47pGeVDQOPIDnoqurPSRq416Ts1GulHHGAeTSeChEP59GY8p/KzXBSJRYfbt2r6G6A
UPfrP9k7k+W2lWxdv8qNM8cOAIl2cCdsQYqSLFmNrQlClm30QKJvnv5+UNU+V6Z4yNg1PoOqqF1V
dhJANivX+tf3ZzW2cJ2FpAKteAGhF8D6XsMe4lA1qIUtcChoObvc4K5bg44boTk+itzO1rQvaeTQ
wePeFMr4K6Hy9k0v7JlwNznLIEinDb2o8TIGyAdvPZxQiocZDSmtMuCuMlbsZHEae7GkEC0tW+Xz
ctruR24VdMmLCVGLswpqOa0g0j4oKbL7vCmx4kakTuLGAeGHLD/R5DPyFkG5E9kqTTF2CRmbyHhb
uFb2UCRZcWimVCdTTYMK8XxG+xegX3KdreKJulco5xqknX+NTUpDXI87l4ay56lR8GLm3ulsucUg
GFAi/xGxZ3PgUEy/ECrGr4Mmise4TMpvspWDvZWKiQafckKUACufnUFx8yXVrTT5HUn3PgeuhwQz
qSwQXW3Vx/tOb38FvUOLAumdw+A6+ZUgsn3LpWpRo7ZBhyjJzVR0KD+obKTbho7KJaL34pB0Epso
t5TNDend4CYmGFrExlw+JK1c0s9o0X5bxfo96/8nHl8wmznT3EULwpf0bjPt8TNtvyQqSQYDdsrT
UNUIRUYcVjTUPXc1pfofsLhejLjuX5C/fZ1a2lU3NrLSlYKiFIrmxM4ulRnx1qZfAYXiekD7a3Vv
qmmdLclhbyxqw2gGuhb5a2gAkC6MbYiTzUFPMHdeJFWLgQleqB6+wMEPFLY1LSFqgfJKgdofDPYD
Vx3OExqwX/wMx1wZuM/GYPRXKgW4LX+LDhOkbL4akfHTTp3qtiuaEWiP3226pHdwbRdjfO26U7/t
KsBnLkiuLa4FQ0V+hZcifPvZ7kLjIeoKEPxtxIKtXJjPOTHVGFruxlTMbSNC/Qt3kCc25OR2kJO1
L+mgXTQ9dXSJdOe1cBFppeh+PaUU8Y2FDTi0YoVbjF4R3Q61WS6Drs/vc1D7RLjKXZZlza5xxuzO
jxTri12qAdYJyLO0sBO/tQCnuSLu5bpqo2DvY4B4m5tDeEjNxPxqSDo3adSGhdl+j3M4+2FSbzO2
23UnBSzzZlDvfL+1cO4DmlA0SbEdO5F+bdhxF+0AXRtKnrqt0vYhaHH1HWzV2ougGLeob16Qytle
HCCJQYU97NlIFS8TbncglLP3vUFPWh2UCfFvkf9um7iLVmkjfwjYBt9rp2lpcgpopP9RqHGsXmmy
9a+c3o9XZEt6JlutP7S6MoxLxcXR5CZKq0CH6FqWw0JUqJI2ZT5MXM3Ciu6hsUof8szNF5k5utsQ
uuxKksJ6oMv71zDQQ61ickO7jaj26tS/2Sa3BjPVsyVBFZekkoapSaM7IItcbXa79BTUjXvWv0m9
1HrKaBhcGj42m0SF6Yp0x1utRzSqqKNPFxfn69j38O2sV5sryBBPB7NS74ihLDJnpImU1tHeDDft
r4zCFBS+BImUBMfKwNe8zlX836ElzC+YRel39eD+LgdDeQpYeo+6blfhCpZcOUtX4W/WjmYv4MEW
W9UdWsCKkFDxhMLUGebChRLT5ywoSpS5+AO/V3P0Y0wRYgc97xSn8ii7l4tOIRkXyYI5WW65j2cX
QBqfMrvOPBpVTNUBZUxp68/ksT2YA3ES0o2xCOhBAQOxoMA6rNNApqvzGd5TQ0HTwh/c1BEvHwM7
1NqSpB81Hix0gochNjgy4k67Vhu8N88PdUzQQUntajq6W+x1XEY8yldrSFHHVDBUTmXokKRN4llV
TMjJ5F2UwYBOr2NynR/01PPpGsI58nDY2RwPakY+bmBY3XtjwluEecspXZGy405qXHi+Y0rR/Hws
aEoYNjS0T7XnhM1/klKpvGwMhb9IfSVmc3PiXaKT0cQSu/wiR40MYjqF1206DBfGn2fFx+rk+/hC
UL+xHKqT6tGsGQNDhmoS1J6TKSTgcx7QKvvH8+/zuAQ6DyJ0JuYsO6fYqv85NQeN4wLdZOU1Dalb
uw+JIgJb+Deprk7eNOJo2rX4ZcIKrTbnhz41fyi6grR1Kd5ocxXsY0nFNSkiBrqo5iTJSIutiVw4
nhPBtqKm5YJWQnMxho2/Pj/sqaUvDJXYnC8LQF/8OayoXauwI4a1yzgFJd094vE5eYHFrEW3/p9M
WAQMFFuxtnZAKf45XFCVqoZKmeHqxnwo9XLL5R+rChyBL+wyn5hB79/SRbvADZyNRj1+odP0729p
TW3/Vr/PzdFvf2I+OiyUOtXAwdDOZzmT+hr6czKpJxV//u2emrTCdSzbMgSIveOSemKLZuoDFVC3
HRh3Jm4i1zJgiz0/yqldgE84l69UCp/H8EAD5E5rZGw977tAF/uUItxxoMUhlhc2nFMPZNAXBZad
rDxdIn9+v2SAPzzCuvX6vsTVpi9eLKd4Of84l8Y42kkjE50qB3XlaXpzPVlwdZ3sEtBr/vjHuwnz
D/skpqJpf5ocbuz0ld5UniR2vQ5aVd/r9IUsp66PvoUKOwwdmOrsYYrHDWDzHXyySzva56UnYC5S
QmH9uaQujnY01J90RxcuLto0H2CH2FjLXkvKQ6rENDZKN1/90/fKeBgDuMRRs8zhaO2VXKucEaaR
l+UDAYo13tmhZl8IJT7PRaECIARSajk6HICjQdxAa9Adp6WH+yy2VxK6NsiUgx1Tyzj/OCdG4iEc
08YmBGyTfTRN3DqKpnFEw8nWhvhRqa/EaD/IKn46P86Jz6TZhq7CA5ujI2PeuD/UulE0JsKt7MKb
oLlX6avipMsYgS39pPvzI332n3Mwu/sw1JG+ixyVNYNpICF1Lon73KBBpLcb6H9uB3Gqy6dHVLHZ
FuM/v1qVRuOs1IqWO4sr67qZ9GYdU/3d6jVptKwSJMAhfSd704nlvhEDHI0+nK79lHugUcImf++3
5l7VrFO9iZu9ja7wpi9aMtgjWMIlaTbsnqxouvCgeLIeLz9OcOp6KgtAA81ztDfjfa0Il7YbCGNh
8+xmuXqjdc79aFnRaza19r5NU+qnKY2WoDw3CIDJmQzWzgJ7FKE3XmolWi+9fcx8LkYNQPW8yO5l
71xPPomlrEjKdZ305BsjYUPPigVt5j2tN1WHK7oS02MwGIXhUdumUaIBQcY48YoUnn1IDLQMcYIn
xMB+vXKDfjnZwbAy2GDctRPoGOi4U63+sOe+1fMz4MRcw1ZCQ8HBmUXIfzTXfDpIiD5G3kuMK3yn
0RHEVx+8IK7oPRjoxvLOD/g54KEBysZbFz0lwrrjgAfkStf1Mis812no0ImKbF0GVXOwhGy2vhM0
h5DU6wPeb8HV+ZFPLF+iOXX2msSt5NOdowrGTglbKweONo7fOqvXXkrqPQ9wOONf54c68ZAIPNiN
yHXwr+PQkboo982xzT0sOaiKwKupSNfiwQ5Jp9pZdRI5y5oCO4pUGl/++TZFXCVQENLSSwR9NNXt
JAD9WuS5V/tFtC37/CEYZlBcPFb/OAww5k0Kmdx8vTKPFXTkgGhuQDzuQVR6Hse8X+nO0LKKhPjH
05RwA8EUwihuH59wmBIPxjbo2hRdQduvJovEq4hvaS60NiSefp7/ep8nCp2bPJiuIbJDznF0ogT4
gORGWvJYZiY8RdLgSA2Rmk6diuQSsPfzAmQwQhtCA1pP9ePjq0QbElptxpMpxkMolGfoWz/jQTzQ
73whBpnX8p8hCENxLbV4NPb8Y21thuX8mCsIMaCurQW5Uregn9VOO/rnZlhRql+KRk+PSFcCMrZ5
0R0fL4a0HXiLiVdq3T5x5Wsxag+iSkpgBlaK06Z++OefjsB79tOG2Uu198+j0wQmDVzQTjylbfdj
2nmGkdzSYXBhmM8Bo6GaKldDMfNz9eOEQueoQxTxV3udos+8S2zP5MCJeP5hPu8ijKKpBBuQaq1P
DFIAQEOOO0viVYKMFpkeWubb33Zu3cVlQ0HdmZYCeej5QWcz9U+zZN446IQ2Ac8ek2f9bAJwEpJM
cE0wnX3qkobLZQJFw6VKP+UUsesRN1d6CI0kpJvWlZS9aM1thjLYpdSRNz1h0TSa5T2cAeCpUhIc
zGFBOTNWkMVZj64OwxbgmXnh15/8MHCNmXEaSKTjD4MkIUypbKQe2el8HY9uvFcG8pzn39GpDYJW
9TmlRGPbp5AzM2jiyIMi9fLGxl+t6Dw10R4cu7kUtZz6FK5FbMs+ZHGHPZrNdipyWeZsRANeSYni
h7vBUofN+ac5tQOh7icNh/s8yY75nX4INyeo7APdsQniIYA9nc0xBd8MZEid/uhiPNvOD3fq5fFI
QI1RlquwJf4cDrSnhSckS3RM/J/zu6si6y6r/Ofzw5xaPA6r3UaSy8XgeBoPdZJrU8HiSSN68ZNR
o8Tmmz8pthSbKjCdtz4FIE62sL5wVJ3a81DEGsTV79ruo9OD1KkaCqNLvCDQb5tcARATbGT8JOPp
KwvxwminJjzXHp3Jzs3yU5IM1isSUsiMnkQkvs0s077rdaBz51/mJxw1eHeVl2gDcNAEMuejfdVt
9aGlhzOZm9/UpyhUi42C4njhx6JLqc3Z/WNMS8KyLZrutqQn5sZMbbENHTSdE4wuCsuxXGklCE3w
M+gx2ja+dLvVTr554A7zyhTYkB8tl8qvVRyWMk6bwaBM0JSvWuNiXy+cehfZznM7kJ2wZUgRIxfR
U9J39c53i5cQRcdkzXC5nqZxskjuwhoViakuz3H+RZ5Ya9S0CUGBTYBOPT4QU5vfEA2E230+/ZST
1mxUiZjST9GvjK/nxzrxOrR3jbE5J2qJuv9caDpwXdUA9uhNvvZTJeGwykz1tR7T3LPdPIZBZTUX
IowTi07TqNgR0XBifQqxuyodhyooeLzY/BZGtMrpqHaoY1TTQgCfeyyrvlyhxui8f/6sWDCAHyCy
0QCD/PmshjJ3yzi0DXFXuwFhVpGVTu/IxsNtSIKn0TGDC7HvqS9JyEYaAG4CHoRH2xhrBcadURae
ogb0iWsdqoRcNHc9TFcvs7hIn3/CE9smD0gMRXsU+dr3Ffphl878yggjKCUePZBULgz8pdSyKFcC
Rex/MpRLT4xjETDiRvDny5Q2Hkb0jRee5hb5FyybgdHZjXUVtZp2Yfs6NUcFC2ruQ5gz/UdztEMS
l09kBrw6ax+AFtMfXuJGx/eLgvLOgdn5z08fNghV1/FZoHxyvAC1gVqbXk+5N+kTGj+7v6/aaiXJ
A1wY6MTGTEod+0JB5pk2jvl7fvhecgJGpvpcAdPAfA6GYetM5cOFKSH4O44C+j/GON6VMYGKDYMx
EPRrC/xf5R4Ct3mvtxaM7LSveYsq5Ke+kpgpxMFj0Ve45JrUalsMYEn+taghc2AThTGggBOatsbM
KvUi0VT7yTDCO90NcIUdAVD5Us23WY04i9vtuEQG6+9COC7epA6w2LQZ1h5Tvr+f3AyxVa6BCy6y
utqqXem7734Kt9i+Eh0WM/sSV/HbcLDDrVbV4y41kWh2gi6+js5iz0nch6hI6iVvONlk5IqqRYhQ
0EOcmC2KfpJrvw1NxMJJfygMgS9ehNPZ+dd7am5yitsa80TMJkx/fkHIzmUzWsxNZMKv5dC80o12
awhlIzLINgpe5+fHO7XCibkJ9kjfUxA6Gg//yrykIz73MP6ec043vZ7s+ia/ELx+LqvNhk66IPFH
jsByj4aBpxzCGcCbDBH5nZRRhWbQeSuTR4rQ1whScDnUX4Iqv3BlEqfHJUvLG+VyfRyQuRLKv+xN
ciLFOH0LB5UuocpQ7mh0UdM1mhnuOKWZgVtNOjwuc0SCMHvZyEu925mo/M24V3ZCbZWN1hj50kcY
yoSTW+qdVLDd+IepYWfeD0gBIW4HK7ehXTLqbDroNf+rnoApdSazXAB2MxKgadDHYn4PZFv5i54P
7Uv8boU9QBijo4v/PpvMZVg38doGzfpUCvPSpzj1xWkUxXaSMhwfZH5lH/aISK3NLE+63MMfYaS6
tBh7dZtodLafn1mn9qIP4xwHRp3ssrSA6u/Br8J3mXzDMgvD9flBTh2I8LO4reKVNZsu/fkwaqnL
ooRK71F0Am81E9lUXOqTEE19PV5oOjs5GPlK7iwu3W3HlwirYjPKU9aKEkJRmLmwwMw3KEDRUjfR
hdd3aiOwSPtzWtCy9yn4TcdRWDEqKhpFqzu9ti3QEONzkVa/mgjNQmhdeJPaqXkx17y5wCIhsI/r
NFMtU94vcVo8pMCSJ13DgLPqdzq5+FUhlNAzZAnQUrriPlL90IM0Vm+DIsqvncBJNi4sgkd6W1lR
UL0h8p//0id/HhsiaSTyt5Sv//zS/eDXuJAS5vSl/EVTM0iZ7msq0JH8B+PgxkqjC6KNT8FB3Slj
KNHjedxEJdmc5jUflX5VtNWFg/RU2Do7d5Fimf/t3WL6wzoUvUsHB9pLr6FnJKyRuPb5XYURauxo
t2lRPmSpeyFRcWoCfxjyOGCNJwPGj6lmntIP26AtfrlGirjd2ldFd+HOIU7N39lnkFw0boLkkv78
Xk3vGHIa7IxtRh9fwMv87iPXWkL6dpakb4PljD9dZuzI66icew0UbVZmQkiqIbc/GyRVnv0SaH+r
07FAVxt9RmFTfQ0mF3ezPE3x7qydzWD3zpNjsmvC668RTCn1sMI7l9Rmof9We512FnCvg1Rf4qK9
QYoj1w0hX+R0PVbdIgIANepfJaJrDnvdvDCbTr0Fd+7UJcXBvD0uwKaprOuc/gRvwph5aiZt0ajG
M2zMK3Kmz0009hcGPPWJ584shDI2ydbj1y5jDYtsgiEvKkGqdrKt5OYdviqwVfYX9axJP79g3rUT
RwEhihncs3WWC9fMoy8dKCNWsk6aeVY2ucuwb62vRqh1y1yM5lVYpOkTdg9gVsEf0HdF5cEJIc1m
7QR7H0nfVulxDrnwGk68d4KNuQUa70uuE0cXJdcaHTDPIvVwxoFrU43WdR4SNo5xUT/DPZo8dJE/
LryIE0lMVAlkfeZd2/5094WFN0m/Y0XXk4+UVQTGBkGq2NQ+TAUs5cSCmYJy0sTlJajC5UhNhs4L
45LTmjixV8594cgxQBxQaNP/XHsq0gigM1FG33IMJfq9ryESkH3RVufmFW/G3jUxamRarDBhSEki
a0pGHRVccvelF726GUcfmu67fWYzqd8Ii/Nt2DOl6JhKgNS45hZJ/q8RMTZbdrc2rDhcoxU2ViAl
Gy+0Shtv7tZeOcGVDh/wayLy4ZZlSxPayEJ4Dp3W3aeq/V3F8+DCxfzU81MBowfdniv0x4kj0m1x
WjeC58cm+CsuTGhRrSF6jkB2bM5/9FNDIbxGa0A3OsfGUQBC0akss/lYwmMpXMnSmbv5Bpns3TAN
ns+P9f7djlfanP0V3F45Bo+v/7lipS1YCC4HcGiw5KJgTLMXvJ6tL4sOC6lUu9IK1f/SDHp/o+tK
cKc3ClhmkUrwSNCq33/Q/+IbLuAbBDUz1tR/owRWr83r//n1buB785r9+r//9fSrotjZfAQ4/PvP
/A2n1f4y2CFci5If1yFTsJf8DXAQfxkkeKDMUgiEbWAx0t8EB/Mv/os5ALVZ2NBqmI3/NuE19L+I
imauxExFoAj7jwgO86z9MNFIHJgzWYFfyCDYwh7Nakfr2inCE8ejQ5/+8TB0QFDR1/ThnXz519/3
0RHyUwREOMczvmMiUHQde+v5bVfCaw182v+5eHHGu7SHDn7xkjfw+1GIiB3+QEm1KiaIPOfHnr/X
x0dEpYYiw0L+6PLabF72n3sklUAMRRLHBWviQrK0q7pfdQN+u+Qrk/tY04tX9PfSBX4SiVU9jdGv
gXCcTh/wP6uUI4TGnjjaAqNNl6JUyj0OiCG9qSjTl7APzSUtW3Jd491x3da2f5/RrLH6Dx4CJQ2y
Kpei3SeeiwrLUWBQ5nrlNOhrtB7TJlNIJ0d2Pz6WQoXvraHOWysZ2GxNHaADubCyzQKLOHxd3OGL
levDl7ntcKF20DldNwQH7yTpDi1OsiFI0h4yYHabMQd5usB08CJ86cR34KSas2KIjj7lz2tw6u0I
hoL0j+xXlTqBaOyqESh4/Pv82/oUGvHFiYzQ4RCT4q94FBMAxK0zqTFSh9LNG7GY3zaWU+6rRpR3
qhlk/zQZx3jUmxw6aSjKfLqx6FoNVFdJGS+Iqjt2lHoBaNW9kOL4dADRqKRq6BRJ0lKTOdYYuRXb
BSRLx6v0Pto6vDVJp6GX1M7D+df3riL/sCnMKwYdBNo6Fh7y7+NNIQ7IWfXMQU/HRW832bW+ho0C
y3Pkw42ZQN2HqqCmNNkk92NnOgdulAkdzJp/H+IEcJWRZ6Uvf+5QtjoCD6lFkHI7jWbhIAXpDiJt
3EbMzccusFEpChzDFJTs/US3dsAggzT0NSXFyKt1q36mdT66EDn8K2n/x1NSHkQwSbKKa4vrmnNk
+eFa5ut+2sJbG6gmCFxugqLf2YFf7xSo1BvCIH1hieL3kFbKykyw+2Dyxh6wvHbTabLZ4CpS3cgk
QlHdYCiA8576rIH2vTHd0XixqRQ9m6W1rrRe/6pBwYWvBgB4WQHWftDVBCu9KSIL1IUQpoNcX+VB
NG7RhmlxF7ywnSG3b0zzNmh1E35CASnZckMProe+FoEVeQodYnSBRNk61IkLalE4D5VvQq5Q4myV
a2XYINP33zBKsJZZnQC7llN3K1OtpyViso1D5pTptvPnSLXTDVqs6aUBcFiky0YLCi+piuSpqXPa
MnNcvLJRuTVdOf7EL6ZewBjEQyBpxNb0aaGC4gtsZUqktVLsCWVwKFTodXX2bAdh8ltqYYGSXqWn
bYlTG7yvvlDFosjD4Zvt5MnKztCom66b7uIxHg5T6Vq3Fm6Cq8aJcnchsgjbGNhdP/DNMV/Vsl4r
Az5OoZ/8UhLFuVbyVKH1JgKAa1f7LLP41ZZWrhPd3UHzzm8KX8ILhUDbLIKKfkZEFVtVxof5fa4K
vAKW1D+VBaY9NNFn4rsZWv0C7Iq6C5IsOxi+HB+VNGkw38Cb44bMNuTusQv1tcr5soyzXmx16BlQ
ag3xCnCy/hLznvIdXAC8nuxaPCTGJg8lM6JDCtiWQrwCoC428HeVlZCDQ+ZZz6vHfKxpaaIrj08z
4F8+0LzTjy3Oi+JO9zHqZG/rdg3dv4sRD0wHKov+E2pNtqosTd7RUHQdAd4AK0bbbRek7ar1kzm/
3bRA59W91KEy051sYI83BHTX44kcWC8hhBUvbBoVUO00ruPKwrcredWzPF/1tKcvldhynxqi0Y2o
Ku1gg0zd52biLoqObqZMFcGijUuFTmW6OG36Qdmi2n6pZXm8NOJiuFIwkdom9ZDjben43xUZjvyY
wd+EJE9xjZwbcyu17JhcXW+vOIaSTRQ4Fj6ifQSLPbD0bVXXypU5FbQ9KgUNqoM5vmLLpIJkrm0H
TiRal4Wqx/J2Ijpmm6q18mocNWMX5kPqaSJSPbtguVjKWEC0cUs4MzQj9TrNo3YIKrEJ0Umqcf5W
dUYAHVRrf1o0oX8TXdXvgWp3u6Rzm0UXSLpI4d9uyyYBIOqr3a4F031LM6pctCT1AmidsV1ruzxy
7dn8sETrmakBZl3KTNrp1HyD+Cfc0QQi1waAjWU8wnt1BUh6jcLAIRpgc+eYFS7Mgn+ciTO4wVlD
uXelCtK1aMetYiGYKWvKGICGxt9dU/XFjQpYb0VBpUP+PaqLqtCT1fvNPIKOj80TNwpdbQEPd4Ch
eOJqb1uNvob/THtgqI5XU6PWz5PbG7co4tWbMVLpO018dKkLlfvHLy2mPujiAcg1O67eQnsINlYR
2U9h1OSHnFvzg6ISX6SFDG8TKuFLHwEw50WvLix6XPl14ICQaZEDXGOck9ynYGi/xbFIVgl9bqtI
IS5UTDniBggyozfKZENvZPtUwOXflZFZ/3z330ljg72n4iFLSfhlpbi8Tq7B7xqFvBEh3fiwOzm5
egjfS1rVklVczO2B6GbXE8ScW1fN+pXZCn1dIjhekzENbieYEfUiMSb+jO6m9XOAjg8AkOCXJK0L
IrRDIOUrlhbA5qcYgBFtbK6FG5q3EBZTfB3qaCsbeOVqjOzYtYFtEatgaurD3SWOrPadxXzVRDj+
JgbunqKuYl/Hw2ofoyuDEUrmdqsBz9n6uWJeNVWh3I8MEK6UlJMXj/GSnw3/5qWndR4YthU296ot
+U8INO8rVS9XJD60b1SCrmocBrZ2VxbbGmZST+O8Kq7MQd02JZsCzBBBcaw0NjIsh12WQNXu0jjc
FJiqrYu8fdB8RV/2DZlvM+nNtR2pGNzmbrdIwqDbVrIbwy2v307eKvrtwkNVZ2XHbDabRTPkLVa6
GcCwSuiVf3D9DLdACPx1sMgd3Qhvhl7HT+l/L6z/unZeuLDSR+YQyPzPF9brV+z0XvOfH2+s//5D
f99YuXuS35u1edQ/CWwJr/++seKZwv0DmiUAQYRphKj/300FSTKRvWvMtSa01/99YRX2XyS/qQei
Dppvu/xP/wA5eBzbu7Oma25mQ0FAXes4DZOrEOSyMIHUF2jmtPA7Iz8gQB4fM22A6RGwyD68nhN3
1/l6+DFMZEAbb3RSrPzyzxIobFjDRpms0RsG6jOq0gGjsdhGz48y1+KORqGDfG62NMkGfMrmNkhL
u9IMh3/dVlgR5V1SVB24LIN9Wunno4w91yhj5b7uMWM5P7zpHqc05yoImSZ6d1h0vNv5Fv0hGuZq
hmfFaDdekVpwbgcaKzapHcLuQtl/GHQOiYG28npL4z42CxLT2tkUNiK1X3MT+0oOgd2wwP2SKm8I
cjQAII99Rp9sYODz/yVgwWJEpApeFoOEZgX6qp4vp844/qYUntyL2MFYGX6GFxpAu3zbKvdIzspv
4K/G7ezGHi1koI0ESiXJuAUKITbYctAeaCKTNxWOog+w+UAACfbb3qrlK8jXSAVMwNEYQmredHna
PaUtt486HvKDr8HYAyUDVr0n+MIwQ0WvFWEsoQUqf7AfIvdQY5+1poTk37udnTWrrpZqseNVzVxe
TeXP+mQLCf+CjsdU59sSPBL9YSxGzKoGUgUmKAF0BDhsgATBRlTaXBOLlNspekioAnHDWVBbtLJM
+DVQOedIEn5U7ZNWL+/qDAcyekiGrVVyHXs/pjTRdE8xvpZPZTxZX/k6HGcURNe5jn92S4zwNhYc
u4FNej7q8/GRTsvie6tOfJmSBKFnzTxIu8cnTDS5e7A0JfLKkuOobwl1ocGOj6Na1c8WRIGDPwTG
DsiM9tDi+fscN31+GIrCPWQZ2feVG5dGvDAycBMLq51UemaxNaglJ2Gfc9AWpZ7cSysEz4DrPNy+
onozfP4xSLigLQMOpcDDy5dox2jLt6FmOTtKM26tqE13hcPHHe35VtjGGC5iUFIB4rAIBOSczmgm
TnUbL+CtovnJfUDP2cZywvLGoGMHi/Gg+5WoRAg5ZCjEHqrKpqEVL9FQdk/o86Zrt+z4qziKtzIj
NNIGntjtFXnjJ/NiV0rzVgkIpgyXZ7GM2F00bpgtgYAzFTvcjH5pCXe3MdKN28DgS7wHO0Yux1WG
G2eGX1jLeyXMe7VTXJ8GYAF4X2Mmk8MC8f17C6OBNxI/03Xeh+OjTuZ3iwcI1JyKuAdr4+YncYT2
EOFPtgpn+Mh7lFEHfMe4nV/1PEXTHIvIseLpJ8AcgOcnvoRhAT0wNOZ/RT/F9zSw/X1aJ997IND7
MKqy28D5zRWF63mkZMR3tZ/pu7A2X6Djld90KAtPgc7chBGSRFsdjM/KMNIXw7e7X42BUwIMaybl
7DA3hHwoCGDNxi8NeSvxW791m968bUdfe8ijWn5vTat4gbLCbLXhuVU6OUAB+uAqBiD4dXBmP3Ul
xsYOYDxpOZze6EsTowJCwE1W7w/nhCwCYO3K/TDKvFkNUTxdIyuqnyV14/sRlyQs5qmBLbVGA4uW
xuCwezXymoJk63Lwh2gL1qt6I2ehOszapLVBYTjlNy2CTAXijjSapYvyprEgkenPqIW0xPreFVwe
36KqNb5HIESSgOzSlBv0BU5KvqYzrG+vx5JobI/HQ2vcAxEDJ0Wg86hBsVsWVhvmCw0Tn1VZTtaG
eWjiQIuKDDP3oWFravObtnD1BSgbd28oyReCcOWuUNN7xWxvjExmG2An5t2EB+XCtLHSrswAS24f
CHkpVipxqBfoU7jL9OSxRmm7bmdP+dYYf0QO90aja39y2cx2Sh68ja0R7sIJAWOutfJQZF2/Ts1u
wKk6aH5qAJLWQVRfDU3pb2iP1cDLJe5KGytAnrYZoLoPohtjMnAxdYn/lhWRthU7eyWR5SoiYzAt
pOuXOxpFaKtVBuyFVZr5syhBRJOl6e9ATtxdEb1ghV4bpAWM/H7M7WitZ4p7FYObvEZT1oNYYcHC
KNOuopHG6tZ1gh14eAJzrVN3Ko7oXmZDwpKNcNZFT6AqBVfpLp+ZnATES13J1KvejFyvDbSvIvPd
DWqA+qDlrkjXOu/+rZZ9by1N6qi02k18QyplTefBnrI3lta/5ABvD22N8XHOvYmmQ1dD1uNaAK18
q1yNfv0mir7dBmbAmUe60dmAPuoWoU4nYpxb5T0Jam2hNUm9oc0oHFCN4orjOsOLY3Z0JIpkuMqH
mYWRJsl3sBqFvbQGa9y6UYdtLxJsZ+WaDu0QnSGIEEljEp3hAt2awt4hjNHV1cgmAr0vkWQfJevq
2khr7FgmH1Cjruo7RP71SoQhq6pe41NZLnIUAgvMuc091mDD44SHy5I8QrdENen16Up0SrHXKmt6
lalqIg/JpgcZywJ+XO16w2S6u6z1xy9RIqZV57flPskkeSQ9BU9iJd0i7YNkTd7XuLNrNFGFP8vk
gwp0lyqdTal0iAKh3i56U4wrwxXxN9sK4LqpY78x/BGMkNspmxLsJp2d2V2qKZzl0Ix3USQGsaDV
bxUoAf5LTqBt04gZT8Yu3Dnd4K/d3jeuC6Qq2Ez0yn02+wBp5TTux3dzIOPdKKicPYMMzIPol7cP
7kCj9tLoZ3OhlEYnukrCZLaw0XYSeWC5jEKrukpnb6I2nm2KbHO2LNJn96Lw3cgIqxP1lwR9k64M
GmmGlRqTF5jK0l3KTKm2UO5NsP0t6Qwun/HBaIL6LROxpV5rtdHNklFsGszv+oyi7oHewHwqctom
lAFft9nh40cRa8WySfs5LpDlHYyYdEV3eV6sAUpGVwo+L8kClFZsM/2ycEfDd3Vwy5r0AtZr2OT0
5Awhajl+vYyjwrwddT/y8OSTP3SJ1eiykmMyfxt8NOcQ6f1OntIIAF+3zg+uTr3DyWXz04n8HrOX
npov3lA1Bw7tqtxm0xT31lHx7yUyOdZAQphg+6rEbsec3TvDKMPzXpq3E7zEe6WQ8rvb/T/2zmy5
TiRbw09EBcnMLex5a5YsybohVLbFPEOS8PTnQ9V9ji1X2Kf6uqM7oocqF+wEMtf61z+kZrIb8xTA
L6ZhDUuKvGRjOYr0jGaEjpmsCU/vwAU63vb0V/HVpoZ4wN2s/0psVuZtDDvh94lypT+oeQa0Thvn
XuUtZdlaMOLEKC0AgMQojjDNqosCq8KDpTMPKldkglgXErbKhvisTWL3HO5+SdtdrbhDSprQdVxS
aVS201zFy/td+O2zqa0od9S266a8lPMbOTNeAORDeUIGibhhG6y+muSs4SsV4+XTUyaeHGKAooCE
Lg61HpQjERpxNCkZsYFoNa8ispzJSFw681mXGb+fLJRNvBoY1RRbnxFGlmE/r+Uvdhef3UEV+Gfy
E2AioBQq1fzmzU26V0tUb6ss9cmPnrBgncGpjKAmNQSXE7/9DT3/b0IHBCbw4OmEXTKj+MhG6Aw/
r+NYGw6xBpARwTlay2G3CluS37CQXct7s/U2kgfz0s8dLmdTxWKPg/27hkZ8HDmu/cx6J4xOyQf+
yb5mrAmrJPZ1OFgplX+IZ4Z9/Y5yxUSKnWaLgjDxWdkh1tWNG6MTznobZ7yhfomBXO5wC2xPvSnn
czU17fM4WtY1Nsbq00TFvft19/UTsWa92dU8BJI6cqKfbG+gG+Su1Mz+oKWmHsieUOu54UPTRZZc
ayNvHUcRL5iQvPG42yKT55w65ZWqX7OGutnFPfby1zf1TiD6sSVdZyMkZ6zkxL8JZ8HnyvBTDGrK
0mzNEJL9auI0thfLpIH6dGOyYWtetjPMiITYQyqorFnD/hKK6BmJ0l0GbnfCAwDP+8iuvzZp4d56
DminP+AcHmld3QbtYP9OTgT556duGjcIbxVqYsu7sp1/bGbtUUODOuPqoXArC2c3bbJtW/rzrp4V
u1OKlNgnQudNGjPhUp4Z7zRhvHpZ84SZrAk7mnJJs6d4MyIlvwSasz7LBifIdDHzs66X5ouBOFHh
fdJU8ozpokeiucg3ukWIdUoe+L5kKznEPu7guiBwrVMl9WpR+hcUkKTBK3M+I7hgDNoiOK7XHcbA
bf1Oxp1zr9nu/FZ6sY4DUmUxGDN79lgsjKh7p7o4jiMbGIHV1Ow0y/Qlcc7ftFjrG9JhoIwp21qr
q2ppb4kGWvcUfOE2FobSzz5x54GlpzC3iFbfAr83VzmakItsJKVeCiAHTIDlY7xoMbYAtlG8dCaR
q6ehWFx50UZTzCKlacyR1A9qa8d5oodjQ5AphoNmNuKxiRO91lsbflBlPNYRDuN9SxTt0XWWIj7m
lDSbaFn/j4iCPtroPezCMEpRKEqEXJ5xhpLbY3dnEiZmTdT0nZ5k1SYin1sGceWTascmjGm3opR3
FX7N2kyR/z7spftmi/Ws/knHKzPEFNEOe1vDzrX0SSxXHY2bl1jNn3M25rsuHdL9KKmu9HzijSQQ
ftgklTM+Dmnx4pKzGy5KNJ+9qTAJ0p1TSVPJ2vmr995pWVh8Dh3tDiNC8yg4OG5zU6b7CAFiFXr2
UBwH26tfiRutX61ZUBsahWEEfLb5ziQO9YZO1LuYWx230Ymm3ymq/olJW/+ksF8kiJbdaFh7uyrx
i5ARjpxCaymUDPCsGXdiicsjsxm6lso1QdZT95bp7Pioi9HYEnFev9or+o1jzHxuBN3zpqsWToCh
Fv2TsYL4bVs0V4Ob4h0YWewmQ1R5G9Mb6Iwiy8IBrrYXvpFeH+FtKMFfHPSl/VKvobFeyQgfM21i
RFMgd4jf7altWlA5BtQ44PvrEZqUbJf27AIAlUb7jHbXuxATMAvu9v5FLJrulM5udeHELBwk2XlP
kqId1l4lH+Hu0t5PM9PuFQGCWttclTn4kJvSJsOiXd48vtJlm3pL8zl3yhup3ObPYRxot5nzX4uK
8UA5JVCqLf6hlbYWzutdK8sHxPIYq3ZhDVH1YiaD8ijWT1Wt+7vO0GLTAJa82K0iI6MjIy3IIJlu
R5mCjKzNa6p0GvhEWXAKqo4nU2eUIu9ncVPFzDjBeuZzjgwqWYtecB0T5B5glV9XuAxZYhzJ1To9
f38NsXWjkIgr7PLVqM2X73Nws5/b23fEpzJ5fTBPKUIH2+MAD+jiiNNxeigsCqoCYu7FyCg3fIcH
tFhjGdARuyGAI0u/AnlLiu173gAITUny1nnLfLnwuVWhmmOKEcJti9CLQa/0RuV3bYNmJ6AA9td8
AKYfNf7e7YglMmbMPOJ40qGOYIMfQDQnaThe+ARRAQDBMYsA/st1xh2jVm/9jFcQ53UxbSsCDkKs
42ysr/F8p+DRO4Av2T9BUgQRxHG6fV5MC6DMHqb2C952xrbXh/lThVdrEBldcdTWSRLjEbY1Ovro
9I7UYMGlBx6lRhdWS8o/qTQAe1oG0tiRc/l3/Ob9kFREogGuEPNM1u83HRYK5bKr8fiKkmLpfZT2
16uZAl02FtBQVcNr0EVRXTTrJA1PBe/CG/r2uRaU6aKPwdTQm1YXEx4I19Ki0wpjncTaTjP6r5is
1C8qpthhuOlfTC77bD0lLGFit90XneALfCjzUWDwUgLlOJTnROb5F+v73HbrNozTRn8m4hJE0k+Z
rWV5xx/nEJ3PKbyrh2RFvalL1lOABu1FeLwS1jL2X8c2ql/Jy4yv3bEBNurW9we3XexzwSELh58T
rejXe3nrrZQg7Inzu5LZ8W6xOCYd9EsP72eDWOeEI+nk10TGrrgTIKrUbOvajTWbo2LyvYvWpwxp
59x4YJYoQ7/EmJ+A4eJI+LUMEycTD42DoXY68iDxjCuOc6FXFwSjVBe2QRFLrnO9TSgPP/eo9Jpd
t9QU55NgN7Ni+ThPlMlNDj6n14Xx8E5SitjHnuE1NZ9hekUn8AsnfIcE5QBo6eFJfoqrZNpkivKz
ZzdpQtqcfEcuGm9IrShOGFn/FVw9mCYoKHG5zKh1Wb8UhgZAPYEZm+TMHqyBwtl0mLxBSmFmm64v
z/s2q2Cx7EGO5nNXW/ETXf3ckONdrv1Er0ChOlPddIA2nxqXql1bJiAL2UsWU2d7SyTfUe6bnFqO
bOjxTN41TY/u1AReZhSqTI+VZbeniRTYV3fdKle64bbLzfya6BnSapzUBvUikMJsfc6HBMiEb7ID
ncZFYL7Ea0A8mK07fiOGVe0Hbj0gpZcPN/VpQhomtX/ib07J0fYLLIyKjyxtmI+SSvEipc2qLa5m
Hg0v4VOROWswFAyhKzm1z1QlmRWMasaCGXtbn7pltNOriRQFEUwt5URdR1SQs5w3cuSBzx6GD8wZ
o7v3//n+Yc5lxhGjibH7Yk+cqQ2HyhESgLohSmXelQkUvHqq+aBTqsrYXYPRIcfG11bjoglY7HS5
bJyFjmxyZ1KN8rfRWmpnm/QMld+BYrfH7pdYlrtprQJmRX4yY/Fl3AMk8Iuh/xQZZqie9Xnp4gSX
2ZU3BqCyHW2Xi+X16J2GiGDj90L7v9za344qMc//rif5iVt7iS3365dk7L8NQ//jvPL9T/47Is3/
A+q/gwLABu0S+vcRaeYfNnxT20acwqjwnXz7b4at8T6VxDOPMDTCCFcS3L8ZtuIPY03uY8RpQldE
KfVPBpY/0fa4AvR0JAqcC9zdh8Gab0KDyxutOXhp8ZZQ6u+xiY6C1EM6+93q3PzVmn3Psv27KxmI
7vEnYOD1k6K0qDBYW8vVg7cO+bFlf2kqaFdTlIy/mYn+3ZW4ho/4mA4R5sKP/VU8aNHSNXmDxWQ+
htGoX/eyzNBSLo//+CetZEeMariczrV+vJCE5+7X3dIcZr7nvMjfIi19y/jP/+QytodWkif+0zOC
14Jvm60aetLJ3/oew8We0yTMVfofLB3vKox+HK0YoX8U2scNYZskFTTk2ZXdhdJHyo/aoAas/jEL
1kPpy/wAvaQJ9/qjYtKVJTM0f2oOyTTlzOXmuzlWj4RcPDZSeptfr+BHuIXcOQ/5hQNrBR6i/9Gr
SxN2zbdZNwegRkA+jpJD5rVRUGvpq+6BVqWk8ARiJoPq1xf+m1cRH4HVvPNdkvTx83K6mm4Y9PIA
9FDfjzhlB7ZPbg2ek79jsX9kArz/RiARdgX0XXzVP76My5iNM4ZyDe5PBOyVzEm3maFH9//BD/ru
Kiu28d0gfmVYSI2h3kHzFXlKnXqU5VSdqu4/W7rvrvRhZ5ryMiGfmyslxThvHJW9LjU9wP/j89J/
fkroFbyVZuv6Fj6AK6vjux9VQ/rxyrop0bMY9QZmmpYHc8PZvljlvPUZu2+E34kdsV32Qe9UvckK
06eWsaoTvAjsEyb6D2LgYkiMDOK+vMPIbhaZxzU2cje6+duMjuIYL0JeNm4fwU1YeicwfDCmuuFv
mZOo3NLmG4zHyY9wVVtClvSNJ7LW66MdZdGLLClQplLZh8glfq6eyRQiut0j/1qRRNfPIwNuQDcQ
zJbachgwgRrzotois6ruiV6xTuRDTF/aiF1eDA73TojF7ZxZ9Xnyeglh1fWSejtbhf5nRvAN1jbc
j4YA6LWM+NG5HJpdTY4vqdhLvRls2CLgGlGUBWIk6hsYe/D3DtE4u1ZnGkbEs7fRukaDf8mvW0o2
rhLj9hByggGBgs0liVOUDAQVkImjxA55Zj2EEkuCk1VSRmKdUp+FPqC0LCl3PL/UQrfQjac4kfZZ
xSJ7ib26eHQmECUC0ZvP0BiNp4jf3gTuBDbSlNa4cE8SumXiNv4QmubMt65I300Ju+mKx36ChEbR
Xd5qWjq8RCwNiShtc+2M2ZsueKYjyQBPpZe+qX6K7gdnqY/TujUmfV+f52KdMXSUmzHftl8khL85
6g4HVuvIjj5ALmRgDtXVDCgDiH8nuqk6pTFGtQHZ9elVbDb+debE1ZtD6uSVIJ1x74wF4nxDm0Dr
31/7oieLj/A37yJxWLI8ZRFwgSBI0ErmsIRf+OAtBGXgn53mLz6xPUHZTvUGri3cW+aF9UJmU+cU
+5QpYXMpwJX8jZNE8jmJGs3fMrDsPXw983QJHBCDC4zOlycPS/wHpjvlm+Em9YnfOG9JAokCOFDt
AUq9/1hjc/1gEh6ahTYVOlEj0GPgriaJJFRFASp2GHjhUQCjPRgildukDzZxHZA1o+GOA2+3h2m8
aSx90UJpccQt5BER+9CsyRVkKCSPOElB5Ru9KnuF+q/t/IrvCOdWOD2pL4t9DxmZutmXz0u35Hus
fgesNrTOSHdZY9rLdoG80wZdH09j4Khc/Ln4Tf/VWPi2LI3B36aY7P6TdNH3xJlln92ZGOQSIMxG
taiZJ8hoKUPAKdVCkfMk7CTOX9rYqE4qInWH2ZUR5l32RgPiw9txzBM3InZkwc0bbe7pRxLoC1ek
kjEkjos1ooYnNJocfbgSA555dOBEvEb3mezGnHRQlXyrGt8+VLkDnuYkznJhifG56We5x4ODsCd/
5EVYJq8iFCJ966EhBa1GLk4vij2RU9+GsXM3Sa/uq9aAXiD/HJM5PZWVA0wUNc6Zo9C9TUY+SobN
aguEIC9h6Porcb7ZYZ4EJb1x8ydPNMuZVIRdudCfx4tqhrCc8j4nZClLA3MoeKnZFdVNUkAqqcbM
vzYpKhnT8dXnsI03UsJvN3uiSJeO3a2cBrkX67nbWPxuo8xe017zrj2ck14LRaCZKQeBSHoCTbAi
86RG3ijccaOX0Yc6oRdzvZFYt2ztfuEzQirg4zY24juudWgh4p49JyH/9FY4XQugXLzaNhtl17F/
EN3m3i4pyXZG180bqKqAYbY5erckU3WgfzjO4+jPazj6Xbsv9HLcQPtnEzPGeuNMXLoDmDukhG0w
5hfTlwRvjKYqKvJxehJ9MPPcdmlxbTakCiWT6fEQyua6b9e6ujbqc0HoNTt5m4xpUAoLww5WJ418
sAQHoOV914Wk9nnIPfFNn9it5PqO2PoirqA5p1eZDaMZWmvGHkclEWjaYBOXau96Bi0hWSpGaJso
YtqhVqFcnPoTdCIf4nBUbZTudqFF0CYWigM7d6F3HWaETvUgmzgKIbRXp2gZy9t+ZO/RYnaPyeej
z2XJmvv1uDMzfETiSqZXZmTof/piHM5ALdSj9Xjt5X1x6B1d7rMENX3px9rl0KXXZmrKZy3L+utZ
JcNllC1PZH5N0FegoXkzXq3WIuzD4qcLcHJbXjdaF90U+We3JUOKAewbAj2M1of0E9/zYyf1+GBg
r7lN4rINB93EnWaGA8GxGO/Z3P/U7HoMDJdDb5VeH7U0KR5Jb6pOXcWOo5cehCVdNKv5GaDLX5ss
MX6o1HkGO3qvKcgdwnA5t6sQE3Y1HpDlW90esDswgGKnYOj9rALrLtjMMpq8llck88sQdl5+rKZW
9wnocle7n67sNrNs0Q8VjZmWDELbQYeeMbVraKLxqS+N8jS1Znmq3UFvwJehK5hFjzpCYAsAIb1V
WN2d5+mdjAy42bH/le4U3bWg2bhh5Rl5aFYqy+Q0Zb5JJhspntI7QaupK/jXo+maIbU4GuxgwV/7
rZ+zBJmjzMtvjQ3RRqSxe1Rg2JANZ79bkRpbB3BU7Ouztyp8ydYchpvKcYnSyiyS65hkxBna+aSz
mJyOQjL1Ff2Ll+s5jCJV3CNdUvAJhQPQRHEN2aFxZ3mqiizfpI3+p+WNhybLIBDMJmiujSracPi+
2DjkrW1n2qUwKw0ymluSIWAZ857v1ECZkzEtHgtvOBgtXo2qjV7zxM5JkTZy8kKZJhEyKZ7Rl6ur
kTOa2UAMxbuyjFEL/cJcrvhc4y9x4cL4yEWvAUErn9JS046psnVv58ZokqCnsX1bMdUJ3ZI1BZOF
V8am4QcfciYizGpmW/6GavuzuBpKL4xkXfdtRq648P5YjPYLqbtjrxcHkCn2G2OSl3i76y6GQdQJ
ROymVzMuKFDeFuqK3CeTmg8eEr5Zwk4R/u8atVVo9v2g1VvvB4QAS0eMen+ye3Vjkm0xSCwOXSke
R+QXXc6eOrnpa1WMd9HMMffrFmOttj9cEIckgysJ6nFE7R8WwJJ2GQMlHmRLEVYRAssBxXFcVUl9
1ixC3n59vZ8dZ3wsmdxViYntG9kuHzqnqqPAsZwcp1GP7N01463epH0lSQbvylekPP4277G/cmxv
unk/dibiL519YkxiB99PCwkut19JM5R7RXjsb4CTn20UuD9UtbCwVt77T015g084ATNjfkjK0jqN
si/fapMYrWAaEBeVQWxRbBdFwYeUZGK4kg61psi540ZQaEOjfKWUqU6eAbthNug8+7SBHlzMo322
iPO7qLqsA9Hv/e0gW+YFAxPxQ7w6aJvES9dbyy2jezSf1qvp4MUQoGGRe08T7i3cSQ7gaFa4nqVp
9vJ+KlYVEupwWnJ0S795Vuuz+Phy2FSU8OwdG1LZh5cjHmGncnrlhwFLNzK++hoRBy4uk2k9tylR
WczWIarBotnZHWxW3NX/qS+tj1zeMyC88kh4TT/cAa5ok4NNS3rw6bf3thbX58aafrcN/IRYcBWA
CqzM0VVjGvahJR3TEeljVacHB2k1s1M2rqpxhrCFxUL4YE5S55zRPDABk8+/XmPj5zWmRIFd4a2W
kj9HPcwit2RXTBgt9ROq+MKCI6VFkf9SjpTGiBDt+drXbP+xsubH3J/bN62xp+2A1hatEbLJdN1v
OwSexeiZ23hoKCetvDtQfzMMhjL2tY1ENBy1CI/KvxCX/+LVv8Orhesh2/iFtAYjiNfq9Qek+q8/
8y+kGm/WP3juDiYiK4DE8fO/yhr2HFQ3HAQmThDYqq4uBv9Gqv0/iJXgL6G4JvOLtKj/Q6qtP9gO
8AdFcIM/PsqRf4JUk8r447evY5OAlJ1/m+gkAWw+wK3NUucwvmemUk3ji7DQSmiqU8LoHClzPiOd
xNwFol7MMCZAxn+JmkELizROvvYRuacBp7rBfE1fhWTJ0pZwm3vX+bJADdviKEDGFTzm+aLG66F4
SrHmvKj7Rf+ambGCozYSxxNgf+CuxHkpzT3JgfUndxhc49i3vpQnZabddNk1TrXFQ1xRGxoFMZmz
A08T0DUUY4RactYu9BH+GxiQB1k1qxZj087dixyNbmsYCfNIqYgynzHg+kbS0kgS1erh43sRgl5S
MJDPWk6SXmKiNRGaPboHDR/Po6zLrAm6tFK3stX2RjaiHTZ8SEMKM2KNOPcQGfl6V/OSPSm7R1U8
klc4zuoi8UUKJrqITogNSpVo2IzojhXcLbNDKMc5Am8H17c+XLQoxz+KJ88q68soblIjtU90Hv0N
VOXMOU8MNb6wItALqJCj7gF/4eU4dFavWWe3i1WOgBeRjjVBodx3XpPAdFbGdMmcDp5sgV3OLAQC
VGch5Zh61EqSwTzgHUw+PRzwHGDAPS+jqjp/CRHRCkNt4aOOWcLRFHew/QmbzoUvibXHG9ch0UVg
MZ8fY09z3Yaxmg1liiHFXd/P6qaAWq2++pXbZG9+Jvo3PIeMybwyKiwKxT1nn9g5Q+rWUJfdyH1u
4MhacBzIZIRCTAB7NTYsVJdHeCkVY3ZMLb8yCa/Jb4Wou62e0q0TEjld96gng/Wc5LVUeb2ZmxwD
MprIk5flNbxnfdlBPM33q4WHSBt1NzijBSFJK4xNumrTkbsP8cnzBtcKLZPVDg1ikw96pUtiZXC6
OmJl1u0WIlNea6MpvhhDK0wShpncB127JMHgRV4RxFAaTKzrfQGNcEBMbsbFKSvTTBysanxJMksO
4VJb9s3qLmwTodzEGGNa+hl8pNyBQmp7aRJg7HK5y4IAE5S7Qt1WCBwwaMq97NoSkQsI5QG5EFqX
nw0Rt9TQRi83Xu5URwkJ5iqlBzUCaMLWheNly6mKFj3AlX3e5GPyyj1mO4857W4s4isn6YFGRsu5
0F23f05UHr0kXeLjtEo50mSmtc1JyD6Nwm0+Zf1yBX3fvl3f7OtI9PrG1U3AxlZcLvCjA8b4Q+iZ
JF565Inj7GA2+luNb/R1befxc9yky7lrLSxWJaVhXziMzFMn3meZzPdRCoYbtSuGBBKyh6Hu38eW
hvkbJfQFfMnHxdCvKzNrCZSLnIt8kfZFk7YaWav9hPUCHIsgQ0Z/oVLT+IzGhJS0cV7qmNAB3bxz
oKdtRdWbbxqYLGHTrMYuXwhZB9n6gj+iH3ZpBKShjXPrB7l0rPvGnFQSGq6sv1jeHD/YmRXrAZiG
/edQUspVft/zz2i0Y+EVBjhoQ607Qq+YdKc+5SDOxKRkGfqgTO3MKvYOysZKd4JE6AWItrLdYMeC
F30c0rPwk/EBzkUeFqzPQ48ikNe6vvOMGXUS2LGdR/5BYzJNk8lk/+R1GqwrSLfeVzKckxu/8FKm
THX1FcGuTwI3Ojx6Yeq+7VxbMP91AWsxuxvKzjvONLSbnLf7XkDJLgMxzQb1lxmF07B88vRMbGZl
x27gui3wSCHZ2UfdfCHHGxw0GbWNmoSVAX449meqeH9jAmrd1cpPQ8vtpqc8wbPPNrP60igaYk6k
q77AapdbaZjDWwxHP8zRyREMnvR7ZRnms1Et5fUiUv9aQnO8mYkO3YkiHm6MrmvO4Ef6vSsAI0PA
zbzd1XUfb4kb1V89vPA2FmFHdxSyoN3zlJhhko1aYIkhflMLpjCVrNzPpoF2Z7Pwam0XtpwwocBy
Aigu06ZCq370JpwiXE86l0aLyJsv0txZsTA+xa3fkPlqJ6fa75qbVhAaPLS6ZGX9ZP5GzvVwj4Nx
m1FNRijWSNJsCadeU4NV6wQCHu9x6eZ5DC2j/YZG0dwKVeNzYRv1pcoa3BbMtrtYqnq6LYiVxzjN
v2wlbueBO6dJBAlFyy8TXWArYLTZS9FLWDrYWF66jTff65PoaecR3N1ZiBoO0hvUsVZRaqHBsNZc
7lS/7mSTP5WMR57ggHU3FWIhqDVReh4VSbXJ5C2fREcgPWb82X7u5LyNcNKB7VX1UPP5tXUIiUgf
jlWxSPhe7vgJKxl9DlKrrzZaalchbokwqvREv2l7F16t60X1qSKVEHgzn+aznc1lTvcEk8WrLZN1
HKZnS7l2YMvE2c+qlEmYtdFyEqlwvtDP6lpYR1V6Ew/JFDqZ7j/Ni90fdGvhoPcQB6+ExD7dOcT2
XED7bR7QqSHn0OwOtU4cealF7ru6GFvikPsGhup/i+P/n+5cCJ8O6hfFcfoFR/7X6sfq+P0P/as6
9ow/UD4DSKArxyPx3Q7tX7pzX//DQkjrk+pFiUoNTB3+7+rY+wPHepTLDkxvHZYFd/F/PA4M18jR
Wef6dJSYqP0D4fnH/AfGvtTFuKQxSsdznUL9R9SkVbittEUvzhWswKENZVym6tDZK+E30SsHWXIy
E8ie5UKbwINJ7YEJnjQwHP3GfnVTWRnsojqZFgq3aWchMIsgKCs7x0arFaTTVzSebdUjsv5upf+G
GLLe2XctPZU8N+ytrqR01TYNyI937vXjVGBA252xw1J3IsG3zAbDvJilq8PSmhkb/fqCHLk/XRKv
qhXQgvTi8DQ/dBJaWnD4jXV8dhz/oh5cLQsLSRO0x1E+blEI46N2EJ2O+GdqfWrO0ZKudfAduvKd
HSeiPkYu4vJgkSSOBZUTMWQ0BkfdeFWKQBNbCqYhK/mxMMSw7K2oqs9ZvyahMfAEQBF51DlB27Xl
EtqkfEL4myrWWnOkusNsjqGIWOzXoWooOrPW41I+s7p427nRisjbJBEHk6MxsnN4IiDPQz+OO7yJ
58vZQd7docFuQUXApToTnHAmJaLDTaURV53HkC90MXSKtzChp3jLxFPd6IlVoP5MYuNBwPVdgtTF
likgxr79rCWUybEzcRvKSD215ShoPhtyInfdwRYkuVZJyR35s20eQQRxjerwC8CavKW6fTAyThfs
N6HrXGFa72o7x52d5tmAWZmchq7n/Yv7YqEUJkL8bukq2JNmYainxhNKe+EkZOXSnnBCFIG1qo+0
TsCvkujLhah75BEA65K/2ow5d2dkEnhLLZx5gUYMerIy2Rm31121CrcQNKZrpqSNOU8cPY4zAwE5
dvxxCMJMG9rUuU2YwC6h3rcsUjpbPAXHggf2nCAZbw7Wopclp0JujqGdmixLqhUM+ZSNdOSeMo7H
ynloiDM2wUVyWtZH4q6L47dpzvNrzPrstxqDx7QYNDdcyAW8TOJpudVoT1XA9FgdaPqEBwc+FeQR
dTMfYYHWF/Sd+A13U0uj2CJ0jjeF3YpV6KfmB4xyhiugGQYXZRZBL18wJH+Ns8G+xPPHedSkK64m
2RQ3ppnHrwaTwwOsCssLU6NyX6s4l0+NqVMACo73czIhP5KTHDwqlBXwLoson0+GcmzEFbXrP2ok
BQy3RrpozsaWLq+N7FyWd0pLp7vWB2XjO2vHOGCFJa5Sq1uh5SWLyUjN0owv0Bl4dvTq1vQ2YzDU
fOa/lnjHqUndpaXO/A8DK0JNY96RHjLrGDJWEg8UizyeIteoV7Ro4tmikCjgGLh185mV4eNycSRa
9nlTT9Guxwqpf+4jW90BdfMhaIvLAqdGYzj7HFLo2Uaa3ASR6hmGyYyBfhZhSAizpz1gw0aHbOJv
FAduPXIVJsjZQqJSz9wc3w3WxfVXxdxoA8ZXSW50D/myaNqjNuKtdDEYndbdzArR564Au58+LSUz
lk+ppZf5HeU2SiD0ly1MATx8FrkirMtcspYMXFhLpU9gsr4fsxAQtLpDRAGvgNQivp6mxbcjfH+R
c6Xx4GpEq93GketHQc/NP0VN6F/YzGvjIR01LA1gSyXOsyq80bjOIpjaMOtFXn9xzUlcJfRhMVLf
kmtqeZypgxvFXfbSiQ51TWCPKLDNyBvyp44dQiRo1he7u66x4nI8gD8t8rduEWtgGRj7oBnldTr1
rcszH7CrvMqGxVRP3hi1+TfbrQyDAe2MFRzuU9IwrkvOn6WFootA5hhVhlciCawdXT8mhskADfwF
8otGtgceCQtkbUy4rioseJ9tOUZwHGjYCYlZrb3q8RMuF9oWSVqy4cXowTvi5GgWfoSBRZTmQZni
vi1MMdubxC3tA2NRZ83UwCkshWPCHGZnMR2rMkg6c1SxydTHpvH0x95u6KBK/UVjDorDHkzrfK6G
IE0m5R1EbsR/Fn3kflMx4e2V6KrroXAuxqlr5y1ufeqWGPD4xTZltcWNEF97Wr07GGnVi7CScmdU
OrNYdyntQB/c7saP55zwphzoHkew4jJt4uKTkfVu4Ov9sFu0gYJaKsJKOvQmMLKaa1ks5YXN+G87
Isu4ZVtvXjJ/TO6lVdxMrq6yfdf21q6dqad1QNk9Nn7pfdw7xSeSoPp41+EyekHWHeSIvF1OheZj
xGkyxJPEaq6qDUabqTTrBw6d5rmyyybZAAJV9NN6/ZQ4WNQJjh6GoI5NJeu4o7pqHGUGMWPKTRy5
/Vvaud0GMMU6GGtQ2IT86MqOe9faJLpdzehkKQc2fWdI2AplvfeKdl4pYGZ9dBNl7GJb3GZR3ex1
PJ43Hb/xGfUBo1kgIOdYMZyQ27l0x6t2sKJ7v6Fs1/ol39kaFvDk0i4eBtOOc6UlQ3tmw54BUqr5
OGnCxyU9n7Zz33XhQDMetuOcIS7pnQeZyuWrrhfZ2fd8MAJQqOI3fMUPMzdKIjxv+df7AAxrvw8z
hrYuTS9brSjV0DBrrFbOw2RyCFkafAlU2/U54is//Lou+sAgfL/qah+Nb5EwXLxCfyzErGjBZG6y
/VML3/4zdh5sDNiEUWP8+jof6Hbv10H9ihsp1d5KCf7xOjKpnbH3Y0zHIJGwp+ode/Yq2bJVxIbx
zy+2wtksp4A2/dGrWvANa9j0+SfcSf1tvUpr3smzWjr62/9h78x260aybfsr9wdYYJDBDji4D+Tu
t/a2JEuy5RdCsmWSwb5vvv4OKiuBtF1wnrw4jweoAmykJe6GjFix1pxj/v5SvxayDBBpvVCL64DX
f1aZ1pHnVBothpNpz+Ja4MXaW6QrMCbvynPrMJb+x9eDjkm2uICCBefop7mlALJaFllunZYpDp/+
2IKKWGfHsIpVctQmJNT/zce53nk/Fuu8OZekCGBQfHk/F+tzHsnOazp5whBFdeVgU0ooSxjk4BtE
csDMnJ8KtHzgzzqCj+kf36So5Cw+Z3p8hmHpP73pspC1PmVYPvuejvU44vqYxPh3QaC/PgpcBWi7
Z6+wWU4mP96iWWiMBT0++8RRvjnMCbhhx/3bkIT/dBUOlMxNVlHyL8NMuzON2tJ4L++yZDtBXoU7
6//jNrEISAQPxmlnZYX9+F7SGulkBUvhZIR4zUDrc1MMM5SuLXpnce2qaVj+5kj36/rFms4axtsi
2ozL/njJIhnCecxsedLK0P4s8GWhXRwoRXqieLYFdjjwte3CLfL7J+LXlYXhFXpyUpJJGPzliSBY
NdGXyjJAU/F0hyXrZGejJl8UBsTfX+o/vEVuDnT/1OCkTfy8WDpgZ7hUbmCeoj9LQHJ5Xlrkg5lc
1SHrCW5a75rfX/Q/vT+auy6uD+Zp6EN+/FwHLJ1m7NnilNlovIscSXGmu/Geg87fPunvI+YfH3WP
7oQlpXQ8x/31SVs1iTrrCVLGFr+VErlFnJqjZ/fVsDTXEtoVyqKZMnkaqesQxs3tdajBm+yY0EsO
FyVqPgy434iVMak6lwJxLK3/6u9yQH9dePFcm85qJkDeL372YRSJNSYwPbjDc/QdQRLi0FOTxn5J
hCu3mvIo63//TYhfn901w5W6kjk9JpCfNeMRPWYjZI87aa5GrTu5JueHDuDJN7cRbJlxFa73u0rE
te6z+hmX2iI2Jqzz+7o1QBvXUb/UO6okbFyYr+N/vDmgnMFWhIkD5L/+PuT/i6ZdrwHKDS5Pfb64
FN26pb6ICCUrMd5Fgu1N/7s2zi/3pr3GCKxJH0yCCf37aZmpk3Yt+uflNMhQvrQY3JU/1wW36bSK
TX7/8f+ni9E3IgyduR3bwU8XQ+rskTzpzaeJdMFbVYDGwqjPKcfSK05Jv7/YL18178yFCi900JEs
Zz89dXmqiaoN9flkAzO1KV877iweRE6Jv7+Q8dOEG58Yy+VaPGD2YUv/uTLKCCmf7MoZqSCauL3V
OcP1gUb2AQF15Hy150oNdEJkhMc3HmNUcVnFgBahxboNMhy9j5OUPoHGVNxEjIfvfHHQd+qaTSuL
rpe504lx53hepxyOR6Rdt10Bhyj/pwvxe8gxoiX2NZxRP5dCSQEqzcnb9mQs6DtHFFVnjO7JPtLn
f1x1cSnuAYkqgZbeL+otCClGN0y4fxu8djhqFe+/LmtvS4J4eZbF9Lf9w3X3+svCKNnW8BHx6KOQ
wZ3387fE4McUdWPJk11P8o282+HUyNB7em+IrDhmsamXzHosp8n4mw3A+PkWkauDCSeTyZVXRdgq
0virV0VmCIDRoauTAAiXLzCcXJsJ5AxCxgSDO4XuK6yPVG6GshXt1YuQKhdmEyUHo5tROhuGmu/1
PqeLuKRrv6Zu1sG27Bv+/G6ibXK7VcCgRHLrdLNW8JvGxDp46PWRcaauWd5ZTFefiJ5gu9PYDPZz
14jqRFwCc3DDbqdba5xojbUh4spzSuMIfXMNTJ8UHiSaF0vXSNPQRZrfjXQbro3daUzVEvu2nIW2
7EunQHw5dGDadAd62A1tab0IWsfqPT+WTXXTpRLImpORNLopCZriAL0kJ7AXIsATbzFo6UVcA6/r
oTF39L6BSZcv5qJWy2EmFM2jvhKZ+DY2bkpTXAOREXhTtTZDYWXFt8M88WdHq/F62CUtSiT1HmFz
xHdzKirqhf+61CSDvBefQxrSefGyta6pK561uMgsuKGAlscgFVHDwX1uJu9dgTDdV9OSx7eo+LPy
Jo3qobtrEcfnG+T2PN2lyKv0vlyQe2+avhP1DrnkdJ/q+PBAPZfpPSLd9tuERnShw6us5c1EgiAv
TS3WVtSY8TVDf+AHeevWiwXFaPm4ClDQMRpK3gwr94uOBni2XZIiVNnZFYgSZqIznatuiWmEu/ls
m1vMPfzGHpsIjonRLI71pHrt41QmXLpOF3YtT0dWy/gwM1vjQzEOVncvEi1uNym3S3zLeRWIhZgd
aFzYa+RxGJrWYYrfDVqwVAXcTNtgCbeWiDuoKAYOEoYzJs6NHEIxHmO4DyH7qkBuXjYZPS3mp+2y
nzLOsD7aRbqMqGOn5kEUVpOB4rC4wcjYso2rljTsDe91AD177j6YFrQaYhuJ2knYDpSbkEaIC1d9
LqfvXreEtxBrsH29t+CsrOfFmPEkHqQyrJckjONw2/YtpsU/Hit7tbToq/F8dMDDvhTkPTc052fx
ICYRIxFkV6wDA6IkxjDb4i6q3dWgH2cWn6vRrj1zU7X9K869cdhNGIdu/xjNCFe+hJa5FhKRpLZz
SwcXllBrJ7ahPe9XZD4fJqHTgX/f/hy7p8kY07tybiyHeQSBBgkze7BWentGh89jmlcak4Zslnyw
EjaxuVOeESV3bVHzQoRO72RXZUZ7Xyyinr70k2NqcPIcK03v3ZJw94s1ZeLBVqqQAMfDZH5zNSYZ
W8yUhrybRUUXOJ6pjU2ev9HJ2Y8ZA8SlH9Ou4F6RTHOwTcnOdD5RmKcdEs6mg/jlZ8lQoeYKQ0TN
AUu4pU6IjejWzxlNSdAQxeLSksANckIjMNFqo0PeuTTIln5Q4x87/v+KCP9WRMhT85ea5VfTe1IU
b23Z/SQjfP+pPwelULjdFWzGOHR19v4F0O0579Z13XbfZ6HvM9Q/B6Xev8BXIzqV9IQ4ujlsun8O
SgmiAt8FFJrOg+Xxm//RoBSV7o/7t07OErFlDj0MXqBOlMyPW6iJZjYnRFc/F7pWxjWMeWmjEBFF
CC5VTNU2lSYcBUQnVbObCIaGuFp15ts0ZYCCcoJRmDPN7QWiBJlNPhCv5dO0ZFI+CY/qajO24jVy
jegxn0DcJJFtfRqgFV1gjHa3C+F14S4pFaHsJVakSzTyH4PBnrxqr6k4PTSdKs6OAv2Byuouazrz
VRsBTp6ZRk0gYW2juxkURNJHMw1756Zd6gXIVWaPPSaK3Oy/qffhrdFOzMZK3Qckt1tmOIJL2s4b
s9HRmzhm/4zbamTW1IOuvqRmArQFr41T7VK+248ganM7MA0cgdsqC5NHEc/Yfph/LUiPFO1VUOsA
haCkfbRljwTS6eK9MalvyOnmbeIkK3q7TpQ/0NbfKyN5mOGB3NqKCeaBf2JewECGOaRhqCZk1JBy
3eBA2HZCe5lSOfnIevIRgJTDRgENdVtz9MfOBOJjQ6OytrYLx8x7oWfWZfCYR4mud8Sx97yaU//i
hU9L7jofK8cKH5puNtwjHmVT26i2sjJ4NZKV2WlC9XkAuLHVTMMJUgT4fAbVgC5qKk62V2bnrnIY
hPf5mKyVTchseJ7Hc9d3kRtoURWTN2Av93URyUTfhxHTmVQg5ugaukVGNxJBMS6o5FzSWAIZ1sjZ
5jA8yDI3PleLCYJqabXlwcucTPpdNDrJQWq6mz0lDQHwjxGx8Y6+7dljJ207gnVt2z2zkVlvj3Fk
FTmG2sxKxEvUQgXhm8uEb1kZctZWBkZdyeuCy2g76SHKN1yTR3rX924c2luPcW+QpuWogmSNaJAl
+q/YJjyEmqN1/WzRzMRvLQPy7hIO4Dndyi805yGdQI9axjHqm4s1u8pfxsV3kvIq66UmPzvdg2Yi
2CItdgWV6aOmxXcT7hK/4TK7aJkIchvmZ6GPy44RQrgLBzRBmWqPNai6LehKdVPnmn6sLJnuurA2
Th5Rjn5KObttNUxvuZySk6SVtBvdEqhoNi9HnRAbvqDMePRmg+A2F6SvQBCm4k4LZKeGXVkg1T2R
DqCOVGWvDdXEqUlkdK6ZTGyWJde3wEX3jM+CVlb9Ti4Vn48GLzjXiiCqNU/DyqTiIIrjN2upP2NY
hpLL9AGyhA7wSDapGwDzgN7XzxE5I0htacGSwaKWj12iEd1TJsTLGVYYyEaJW169Oiv0wKhDafQf
EXj0byB05o0bm3w4PGyHuhrwd7NBFtEC/b6uMZZZH2szu0/d5GYRIXVprwMtXx7Que5LvfVOTjTe
tx5MniU3Nq4+byNwq01kx4E7yMe2rvfuPF0U3GMQev20a6qs2w4hw7QolE82zkF/LPJ2I/LsLZMw
sIxitLG8x/3HRCNluRYi8DqYQNARWQQT9yIrFK4qR8Oou57wCQ6UdzpE6W0+NQXD0WHk3qoIfeX7
sPfUPW2gxV5/cJvs64JmzKfI9042y+Wpb5iYTaGprrHXKXg3xFnyVIi7KK7vBkW0ksubWsriOrlS
vWTrapb2oVNh+iB9p6oMeZ8YtX0qqy4O+MIoaabKw0cYf9a1lnLGmL7HXS4OkUOUUZsQfQXbbw4s
BpcnLB3mtmVZv+vMEdnYYnvHVDn3od3cMQbXdywT7rlU2uigQ7a7T6wr/cYYnHDwK7NTV2X0Q0Do
TrfX+aJ2eln3TLSs+N6cJu/STDrqBq0jjCx/hk1nBIzkcETmuwK6vY+2zvFJZ7lv7YLVBY9X2Otq
R+6Mycsr5UssE3iIMbtDTQ4QCud9orqHDI/wzsiX8OOYjpeKhLBgEp16RNbyaEF59DNteGkX77Md
AVruLZv7uK+AzWco6YxxB8vqWNpq7xkq5FOs5XWV6u5Ht/laWLO1tZoFEVtnPFShk3IDp0wy8jgb
zlY96tdYmPe9V91kbfxkpwZ4Paibeilnn5V2i6X9i/RGRq/SCtJ1La0099ZtzX2bqOl+4qvDAokY
MWAZdb+kYSQ+Z5ZrbxrT4VHTJCdWZ7hgG9wOdXridNztrKE2zg08b78e0NQGYPLjIJ0zd49LcznG
ZXfoKnUakjDdg4FKgsjTKkaV2o7NjPib0MNMh5ePY6Hs5Vep8X1Ba9Pc60zS212cr6Qyp6kvoJA1
9JlDuQUjH79Wky2D0ejR7NbsCWP2KORwKIBZe8PCxqo8bPRoKwf6oHiR8q/DVBw8d/6snDTbDrwf
hANlGhCZnJyHGSYjlrqdBEhqBJFlLdcJbhyQSXTFm55T2NlKrGg3a+bst31kPodlX93TPUoLX2M4
W23dlJVpyM3iNtIG/IplA0uwY1+rCFU4zKWlNkKIaoc+vb8xgP6h8jA4vPQ6TGBTe4y1cd2eIYmW
BP9ornUdodw8IdYoPuhRheZWzhm5ZSTlqv6+UJp79Np0OU2D+SgnvXrVmkGLDmGONmJnOaPZ+iYB
bmipZQmWkX3W2A6d9xW7xK2IHRykcuzuW6u4HQtN4wCp3eVz3H8AZPOpbcxm108okeHPf3JbEsGn
JD0ZGuIXGpfDxgAW+oXlVR5GvKQvq1dhiw6qOZqTZmxVOcR7G86Y77pVioBT8mbb4dmLonZb6K52
iVArPQGAGH1yvd3vdg8nvmeM75MGl72UrjN/dEYNIUnvPpupVQWERzhP8NCSDQpuPQCAoB4gJ+ro
KWieeg45xaYJFmOS60PEF6Z8uN9Q25h/81zz8iJOMNtcfaua9HXWNefe84rhk9kOW51J/BVkhIUt
mC3bUZVAfZ00MuZQ3Ei/0pvsjBW0hGSH14CpenQRRnYgzSsNILBC/eo91NZAK/FluHF/B2TfPSyO
XX/SyOEsu3l6GGBG7ISXIHL2AHrfEDHxrU7dr6zOGSwT29twhusf0fyf7cL09pWHH95C5LUFD8AG
weF60xkAAGPLoP2ilcpAaWGixjGs+gajxOJnXTvf5JIwy7EUE/js+msW5SLopywBLl0N4iMLZItg
rDcz17e7Mc72sojQVeQyZfNqteK5ZnR5juzZ2hGFmjytjneyA93MXU2/s/kxj03xSkPFfpVJAUR+
6SIPPwW+d9rmW/pe6c4AN4HWCcc63JCT0y8aFD8cv6bxIeSgYvLcFg2xK4BKNzmVB8CFZIjiAGsH
fclzg0Zil+ZD9NHTKETFhUIryGF8YjA5YsH9xhjL3pPW9koTBYgJMzMYCtEqUCkNf5ksz2ej3PPN
nVDdd77HaXaTlaUC5dl/GTokxcZS9X5BMM3GIgbMb8KaPTAtCZMpMBaEVeejdcsOJmIDP24ULml9
3IaNeVWxMpEK2c0+q2z3nMQ5UsKOmVPqeEjN4l021M09gdlyr4vXPospmtBEbFUePtJ5yv2sNjCQ
SBPaR1VtWqvB9a1CBrhzsXVqAuoL7r0chIXPcE0EpVZU8JAwaRCCxpKC+QMR5QAlF1/lksZfRq+7
sSnyd7rLxwy49hFzabkFM4Y6KMnPow3dQAkXId1EeYi+DdJ25FTsi1l5LEt57yEw2QMZ/5oV/SPK
GhJM7OUOk4JOyWyBx0MLCem921Ryjn0sGs1Fa6YB3qJmPDF4a/0uy/PHqUOyTj+T7W7WCAwU6OHN
En1IzFDVNxQ5fHRIH4GjoIpCqxUkZZh8SxuxEZOzwIDgTp8yG6uBJBlmcsNHR2Q3YBnktZGQYvq6
+E4BDPswbrdCLWUQaylmFTkgd2xj8uz7/LHBBrXJALnsoAF5WykpePDZ4tnSVHYhVcXwZ1hGO4Kr
6qvthq9620QbL53wD4/pdFfPyCG91hZYhxwqH4HJm+jHazHN/dVAxp6X9RgsbbP2TfT5CmHgpAlX
h1tQmoEzDAzhPWe8YfL7reTMQQzBs+EuL1Fl7x3R9jccdWc+jBR1zXIM3XTYokzbZ/F3za17X9it
fiNaVR0wvd3WiUnSQ8wSGddugIBB32G1K6lZG3NPqA8hkhbWL6XO8MLZRJUOEsZ9BEBIpnyyvExO
/zXso9eyTLl/SvOu7y5OGT4SwthBYCyiL5oGAbkHrQnjcQki07lZPPezWwHV8Lxyn7JB+uSakG4D
OdPXCl3cSFndqZEKTWuVHnT9Qu5ACn8aFkY5UqJpt0D3saik+bSwLaiQt8tuUCM/qOLdTHT0seEO
/jI38ZuJk8M3wxH7j2m0jT9K0DigTvPnrFR5Saq8yK9sWxLVXGlmFHklEBUCjIq7EWnlYdCmemXW
pHuVaFETVAb0Z/IwGfxiBkeqRwOUg05VP469m9HsjIcjlXUKByou9tjCiLGbl+gMPsjeNUX/MDcL
qurS++C5vbotEk18t5K2Py9xYp/ICmkOWAjTU086xc4aZfMgCwAJbmO8cI5Xl7SQHPIj/QPUgAFk
ZxndmHTtgh4V+4W2sdzWyzTtzRIqlBo4MQ1EEe06JhubJiGNzyzQfRWm3ERoBzFrMbNL2i7a0N/Q
GHHpJAb1SIzxVm0xJoYfbKTCqz3vlcgWz88NB+FuxidGYXvBo1EcGjUfrWZAujgOVyR4lBZtjBg1
9b7gIU02teug/cwx6uEZLiiFmgW/Ib++9SCS8OxE9kTJx8l/Jw2w2iTIg5KgjxkTNXOkdjw6a2Rn
luXDjuXK2rKiY7HMrWKbwYBSmN45ULn3vdLknuMwXRdzUs9DSqI0zGg9vbBdsxONnBiuc+udi7Zw
/SpVEMFDrB19mgcabW+/xLoCBqhdIyEzgn5TSTpuUykfNaF+7tK6O7Wl+b1eyNVBiuWv5wtjSa6C
1X2LiSe/VQ1fY5lCZvZSIrqybCT1VBM+UZTdJkXTfR6lwjyJwDEt80tkO0+l67V7auw6mAhC9dtp
2hVC30cjPY+sw/dZWfG8RlHwqxBvIn7s3payQk3YXWZ6+H4zh3S5TXTBNWctwywCcrgLf+xi3h7G
UvC2AfpiVmVLDw8xhk5yJiuLwmU+jTypQb/GU+h9xxppiYYgneF1cNQrfP+jK+vbCfX1MWlnY8Mx
8swS/VSFQ7GT/bTluMWdTKc/6IYWnx+hytdF9MbenUZaKQsbL31flNviHprO0VX9dhnsNKhr8EMc
dpbiUy01WifjOLo7gz4za+e9MUcz7whzY2qPnL7cEUs/R8JOwya4QDamK7ARYTKeYhIffEsWr0VX
encq0vgiXWtfj3W8QXWITUzIW2fxyGSqhLExW33XtZbjy6bBRUmxrAE4d2ay4xz1kIfxmyvqa7sY
59S1X0xh0Bl/6US+7zv3O36jiqNuAhdHLCpoc29TqwIvb6U2UCC+V91qjNPSL3Gtxdt6bf+vSKLU
IEQ2W1z6JYvyok1R0A+IBaZMVq0vqlS3TcwCHbR9Y09IfaXzIe8H46RR11dIazM0/wMH8wG7MP+I
nRzROzkgelVvC6Jrm03cOcz27XNFIhEwLkxIE/ObKc36HZ0cVDgZbmLsu07NDj3XPZSvpdlLwDme
j02iOSZZzRCEVa3DGy0aK6c8rgHFTFTl3YMGEaXd5S6Kz12jpWMTmIzZyrPNOWFm+TB6gFvSEzUU
eT4jK8SPDLpg1m96bDCvbTo5aQcfy2vpWvwxcv6f7tnv38rrS/7W/tf6i79SXLDOxd3//fGv7R9/
j97KtQP+w1/AmyXdfNe/NfP9W9tn/Ci/6N//8r/7H//Pf9O1xIz39934tk34X1UlPxqX3n/uz348
FiQdWQZ9cGvFvNr8yj+NS+JfDLzgzhroK/7diDf5478b76b+L5xJqAs9A1Gj7VjuP2m80+T/se+O
3NPyIEq4SBxMDwUTL+Svo2tawrWVVm16zBW5dk4EpR4EOc/GkiN6s7pYP3S1BdMNzwwbkQDVLf1h
TT4sOU8+LmQ4UZBGa5gPyyoUdk/MDBfTEAkSnTxi9mYNwUOVNotBPFDSL+cwceaeZ6MivhYjzsVz
cFfyKlnk5lhO6fU9II94HqbVdUI8RhObHo4bZBr32DMcEqfgUbvjyFBwpeq/5/A5KFxOpTUxhbML
wOq8TLItMOZXL6ZXLBiWSYMresaCM6JhFvxYUlMfsrmiZ/pRQNfSTi5VlqBGRGn5bYiITN+NnkN1
qw9hlGzzPpoatppYs55jcslL7D+U3fG57EwG8P5ITTve1obTx0AN3DG6Lp4Wu+TCzyK6HyPdRueR
5rX0kygHZ4TnutM3Wqyb1lHI9V9GYPqdz1OTVsWe9iWqFkI5sC/Pq6UXtzS2EoHJ0nTh3REknED3
t0PdwbNURK/5MkcfBmcutyWEerrEzlxXPj0j9zOu/E5jVRxx5Bc16Wn2sun42zqBB52t6uHqUDa2
QapH5gHfuKAOB7o5hpAIm+wOSXW2z5tcJ3LKZZzr7apmcBWRvzb7DVVBLWssrXgsuGEqh1ikPikD
bfbCu8Gep0c2s/SzHs+p72RFHJjYX4IuSa03rZjUPUoaKJXeVG8KTyPjnoSCY0dIy7OyaJ8QPAD4
x2mKY+IV3UmGEIGEyO5jeFV3w4QcHr1r5ASgvQhzHG0KgOI4efMDYP+h8TXPa1+tlcafk7CxmTgp
H9OIWG197PIzurl2i6eTRuiSZFTExADUmoj30VR6X+0opQ/ZhI26HbDUvEQD2y9FwKxfvdldXftK
aCcyLPipGbP/XdPSqx7J6nsyjexBaZXxbJNdEwVEv3xNAOg82S4PlYSLs2NLl2tQ/ECjeiKSwxzf
QrzjLwsdxK1XlbhihzjqXmjzbdXCWFnEo/TTajwPkszoDKTbzhwWEF02TKBDw0D6iAnHvhAEJ54n
o3evwinIpTPG7uiplEwCOXtU+WX70OKy+2COVnlIzdw8EyA5XXGvMNuKKusOlJa4QqJUn+siVs98
o9l+mnrz3JdLduiLorqmi8y+VlFnh0HYRM4paczltra6gYMNIktcKmLww8p1qCo6Bs6aRutcI6j0
4s6Neectug0khEfikE1NSAvfTZJTweHzQ09j4mZozOQTUgqg9OY86pcqHZJLF6f1Qw/i62OS2NUJ
p1Sx1QhbfaarqZ6awe7OnVV62paGtTrpi7MYO5HH+S265fBYAd/cd4seoc3x3F1TD9Z3awAliLBo
/jQpUg1oSB6LtMoJYAkv2I+Ij+lj3R/fx1hFdDQwcM8WDJDQMylOZf+tL0akAmmRHXQUb35hcWIS
oiXpKCmcHbHoE9m0dv1KLlN/1usx2WUSZJtdyPFOlRw949SdD2XTm3dIc+fPPXTPr7gIhzs+kPDD
hBrkE514Ab5wzDc8J92mzCdF0J5U+0oqm65HX6aPVYLIgq+dp0Ub653npNU3Qsa6PagOOghTqJvb
yZ5WPEbT3ZLvCoBqQEvChGKIfZfj9PfFiBml6HgmuZU5zNB0eCDTY7iAwL2t6BdejdKIPhPnnO0X
y6t3xBEhQyCJQL/gnNYvXpd6V40J2t08DT0bRTvj4iwF2Mts+pDVfUXOGg8qEvEIMh2NXpztIybz
BCnOqSo5VuAIAFTam8Wlr2nXOCZLDV1P/JcID4xaio/2zJAr0GGJ4+C356/43ybOi5rbJBSdSh1a
sJ6vTAwZrqn0xF6C4LgujS+KY/Mxay0UnjJJHkSj2vvI6Zwr+isaWj3SMEgPaf3YFr1Hy9dZLgPF
4UtV9oxqhRjvs6Skq8fT49wU4zh/I59HzQFCIWighTWetCgf9mErhuvQNebJyIzVc1PXTyOUy9vJ
4gwwE9e3NwGm3LGzVc+215evblc432cEPww8OvLNMZR9owOh1qQI+mkwP0e4g+d5aq2NI/SOhh+v
M/C0lmpdpGr09TYbXirQiRnuRryl5JZp6DRiWT+FfdFtSwd/lGvlSRhYtkq/FxINUusN9Sc3Kmx7
K8sofzWjyN0X9RReehG658EtwO9NS3OMPZfWdArDcTbY3+ioddm1k7r3Qbl5e0nF3G17t6VBXGoQ
JDu0Jkqm9Kwzh9PkUPSfXIDEMEvp7zLCI7HXb82xv6ui1r1ZNG9+001oOSs3le0atEAEHqbTHuLY
sp+hnLH0pAxZqHs1RYLv2FWgEpcw3Ha6WxIrUpjXhDkqyxIc5tSFUeOr0HL3TkeTjHtiTCAsehpe
XBFDHygd9yVFIr7TE/MFF0p50aLC+ujSkEZqM5k3Y+dJlsHZuEXApgfkul3WLxD3jSn2S9dDnSyS
Nb3YuIDqVMfIAPoFAqa8LSPDfHTcbthOjkYrty6tvWYrGokodLfoAQ0sW0m70Uqzwo6rt3cO2Z9f
u7jJQPl01bLpx8H7KCyEAUXdGjsdTdEDkOlYcl6s5G0a1oRlGMPk3WURGahIN8tg1M0bN2wgUdi5
1FEz0CaV9nTyOsPdovmq3wCaGh0wR9rBYVc7BwZQVdBm7RwU4dzeVktW3aZzVR/AsxmHiXjVgGAM
LRhHeDX7UDTOJ2oB42EyPQXg0SIDzc21/jknvnsXptVnq86craa8O9MgWIr3p3fUHcCrAUGO9DNU
p+BfVo12tAujxeRM2zRk066Xr0nV5HDziYU8Gf20sUq2t5k2Erem5EijUus2pDbdiYTNuieFRjFd
bhy1MeuF+gNFQn81o77m4Ns8FTrRxPhiZRXAq5F79rtiN4Do45TO0UhLhHOAluR+cIQzsSs4yTMF
mk3HV9HUrufw0FcqZJKckqgLJkSkRyuLRMCdjTmvrNAKNHJSFt6okvJ1aHENcty6t5sm9sfFHI+2
PuMpJOiE5wSxMDeH59DaXGI6kKmxT8nbvSCAoZieqFQLor308eOgZ9GjnpbZozSoASWiARkwbqo/
VGnnnZfUplqJrPCoOxVakggYAHqHkh2MlnF4hElHtwZLozqpDpkFIzWR9JSYXnng7Be1byZ479bD
C4miHbkAaYo34UA+IEqt5mRlTHCxrJsXmqTz1atpxHppAjIuqqdTXIzLNqLw/7zQ5VbSfohswKa9
kVzR9wvepTzlqSO+kDlv0OfIsqAOkTT4To7DZAFZMmtO4Q/QVDZ1T9JMZS4vTUy6sKPduRUNPS8e
7E2GOZ1WNhOasivGvW5q8Hdh104cEc5JJvJtpqJHvhZzR+a8DDip9hszo7jRsuTDIBPz0gKPEi2D
yWnoCIxN02yTpi69wDzjg8lHZgE57QE0UpWPaq84Mbk2mcG5uzgq5hODhw/xLI0ns8E2GrhTmQdg
S5qdwO8EXWvC0Z725mYpZ87gMsd4BFJySZT5PGvGROMRYUIOINsLLefDZMdpAHAMzSO334vWOls8
9OEDPAD7UIG2PtHA1i9xniWbIRplsLgN21wbJ8ekcrA/tt0SoG63gln2o1+VXXQt8LJDjFLzB0vn
zSk32yZLl3NOqJqOZiBKi7+cWv8DAeJnQTXYDAPhBbM7+BUu58MfD4ZxSPsg6d3kqPKWY502EQPe
LC6rtEW430epF/XXilqqYMsm1ef3F//JSsCp1DZs3TBWfxRwuZUT8tdTKWouJiFLlRxh3DRfF9UQ
bpRkMSRjL73//aV+MhKslyKskP+vp99fDYIJaigbUAKXqgzyXnlGZnzZc1S+/f46vzBk1wshiPc4
9AMmse31A/+L+SMt5xk1ihMd+4q+MUYeebT79xD2pLuFR4RdYvBiJuOzzF+qFfHKqkJ2lgZhjsM1
s7Vi+/uX9OtXvKrtIJ04zCYQLf109u/1zo07ThkoiIvloq/5saZaeRIy89DL61HcfIXyzfcsmvAP
Yuf/dGfo8v/YO5PluJEsa79KWe8hc8zAojeBmBkMkkGKgzYwasI8uGPG0/cHKlWVYlVndtq/+s1y
kbmRQhGBANz93nvOd5Ivqmqq7+2vvaC3/s6/GkX/f/WP/kzNCfwYYf+75tHyop/NI+iOPu5B3LrL
M/qvzpH9wXXR271ha362jizxwUFPwMMEHpvnafl3fraS4EcKPEEuf0F42Gmsv9JKgjvMDfw7CwbW
C/YuHiImuhh77ff+TKU7hEvICLKGLZhSguB2+nZlAW2ggetY/YuIChcQhl1dknoqz4vqciU9gBJB
6XfpRncTcZ+22TxtlDFmNzEHLFJoNJz+vqt2cMHMI0B5HalaUsu17eHv4rnwLYYIAEyI67Djqz4f
qpOIkJuuKiM/gYXObt3K9HaF8ONdCCpwZ2WcYoOo0AinZSnbzUmsDshLneuuWVr1BPtogdnhn1gV
A9mihEk4T0lnVF3gAhMPWAmjwIw7cOraMn4i6/1SSQsWdaIN46ETn7Nsrl7Rl3jXc2aGHBBHr+UM
gD1hQFO6zcLRuRnC0cPY4Pi5CJZk1sMC495nytC+DOzu390ajJmZlt6BKBT1LRqNUAZxUYN2jOuO
JAZTXazGGo5p5gqcDGwNRWCmxrdUVEgdbGAYyNZMBvIwRs6RKKOrpp61L5TZUGCBrKPFn2V5mBL5
3NN9IXp34W7EXv8xrtv23vdb0hxzbVafF6DJM63ljP6BzeCSpkbaoYny8dJ5JW5HPCsrQySUC7af
uYx/dfUqMWt0dD6GJ5Z6RhNdmX/Ok7bd+3PSbnXKsC8z8K1TItSNNkf2MVNtfVThPF/VYd4Hpe02
W3f0GmOtGF6TZjB1huJHjbJn5BMos7hKHf9aoTX00sz8atLdkKiXwuGLjj6TGj3sTnpiw/ezRbyD
SJ4/YFWOn7I2YYOmNWgyBx6ralNQYeooSjCqIb4yYc0R25yhfbS6684C20iWpTDJn9FBDcXz4q6O
UHsGQ1PGnF5MTnTgXYbvCUozzhzj4uYrcxwRdRqXtwlglpXFTPkUqWpe2/MEBF95xXVN/svJ0Eyd
QrIYEDjRymDYwTE4eiROxnAoiyLrsxwHq6b1YzM8zhmnV/BG9nM9Y55gcsgwzyv1M1gK/y4CxBoM
nrYhfB6FyNSvHQXOMff7L6S9Zgeh0CENKerPdd90E6KPeLyaZ2SDmA7a8qNfpeGzVjiRdkTiKdMN
/E39K4KyplvFYuguPSmE4aafMv2lpV/LZLCU3Z3elfKTwmcT+PWgv2aohph7Tu10acBceHtyg4dm
pTyOpIkxNWSkmzQjwpbUxlUX6uaj2Yv4Cuqb9ZmpsSC0Gk9CFLiKflMdld6n1BXudWaPk6C1l/kP
M3I3RGColpe80bzP19ST1daLy+IVV4n/kc7zZ00M9dqplUmuijN9s2uFVhouaVVuQi8sn9OIOVWQ
q5TxDG0G9dK66ARWCKDrA9S5dgHKcuBuaaCfYmNE+NCqOxqgPn2UhOeZUY6Ewq+sjYfliZgBGrFz
3zVoj+pkbSGl3MxDS+R2pbtHWzQAhcw49bgOdG+qrmNZQ1PjBppfi11PJuvF6DV7VyUiG9ea34YW
iG8lXowsBjZosaL2hqinwC8hglLg1vkhmkx5RlWFtcqvzPaigNVxYd0ifSIGRE6M/pBMsqKF3SGM
RvSLnjbUn+gSQ7Cw8DDuyUOISNoQU3NjNUr7UtkuqtFGT3sK4InbIPLR9aSm4ZNtYln9VvNi+Yl0
huGbzOPhZbJK/dqkgis27dB4EzzCSYWBH5qSA7UfZmviNIu1jsjz2LmtLwJd1PdR1tTwRv0BxaBK
ABhlcu2U7tGqp5YMkZKWc9zknI2T8JBmLJuVbsndKIoHqvVu1yiO/gkHGwQwClwJSJypRP0KTBEO
wfx1BldTbHrdkevK7Oj1VnEPjErAPx0FiSrdlZVLp2xR/A518jRrEUPyiaogE8/elFGqo/ZhNNGS
4T416U040qM0/NS50VNwQbOeq4tT5OLi6G50y7I4Ug9k84Gz/CPDzvIisa5eOr0JDcCyafg4AGZ4
NrFdoTaiKXuMsbM9eoS+sEgNPFbATstbQS7PLUA2ujNRQYZoklk4BVHlItRAS4dQm2WbLS8Yiyk5
d4bfoWpzJcVwUxTn1Bd8XCfTtnqTM8lvMAHyqDNFWumqcU7QqJwbdN7GtW3Dc12puQ3vLU85hzTJ
hgcGgh6GsZ4Rqzlr0w3ZPl2xazVZ4fObwrNf1fU90mX3EPHFv6DwnA/DpOwdgDvCjkM5f6I6H0nu
kNq8j/R8YuY4ocvBALCRbdgB/LFZj7pEn69gaLqHOKEhUwzprcw7CELSMG/CCgcAi2xG3uYcLvJX
41qNVVSR0GstqR9ddRsBidot1/NBVaN+Ij2W1rilubuU4NubLOt7VBHGgEfDn+OvYQtLKxkZ8a+U
HOHq2aKdjhNN1TsjU8POn3z/0Otd86jCiixo3e73PE/OhLugUqicXASpzUB6Kna0SaxxgUCR7Exf
3g2mKJiypKYfgK/SN7GdEHErc+sGuUJ4Pbv+eGjYGHGFGcOZcNQvokr8L3pjGtXKbmz5nKAL+ySG
MDs0lVbvMC9rJKj2LDXcfjGbtJWbdmAK4W6TPs1ukdQOn2rXHdZZqzsvRpV4N8ZU8uTFy6IJ1cRI
dvMwEK2klGFU9+XkP4MQA+PUx15cg+uRnR6I0jNi+r+D/5KAjb7HydvIW0cx1dybLgC01ew4mQ2r
TJfiZABZZh/z9VJIOG9xQqoryUT6qTLm6V7JaD36JinRZuy429p33CCGORUGaTTczbqBmL5VeVOQ
mKvFz3Zt2smr4fCIB9DChL1RAxYJ9J3OMsu+1vWR+n1XRURpdUduWUMhL+5LGhSvMD1fOPuOT+j/
yy9pPxqPPuaSB11G9REe24Ms3WlTmLI4uBKMttsRfeJW48XJ5xcWwO9WAru4dV7cbug+w+3hBGEp
DD+N3b24vpbuHdfLb6Webwar0E78OPgaiaxkKNDK7+ZsA7Bta5nRZUfWCWapS8jfoCFwZ9pDNgVo
QmO5qhXq1gfP6dSmmI35LqaLBowKPn+hrd7Kt79LqD8zxGHJ/0Oq/vnbZ/XaZL/64X686LcSyrc/
kOLCmH0p/4X9Rgf9bf7OXP6DsKETOR72tsXY9s9SyqReAjbgOZRZwDd+zw0Vf6V0wmrxrnSiCS5s
3TJZ3mEZ8MF+7Q3kZqexysb9ySxmv48pG3iAkd2Ylkyn8gTDz5qYTIFwiWnoLkt1tqza9rJ+N8tK
nhcei3rJx79Wy0pPK9Y5jW/Lf7vsBMbbpmCYCr39nHTP1rJnqLfto192Er/1krOx7C7Z20aDgdzY
1DBCAswG5rlddiR8uXIreq9gyxPlbbvsXP7bJga1MnvEXDUcFxZWtxqX/Y6BFxxHEWvYr73Kv+Sx
V1yU0TIEZa9sgEiihWT/dKQ9L1np6rKA2ba0mdmownbcaIPZHrManDywvCwgGHHcWLFFpythMPvQ
4VV4dd1CkvpVhcxmZoy6UtbNLYSY+EkWWTcFkIjrtRn1xtaPXf3etWV8sUcn3fTC6oH8inI8qWgA
Dy6bj/TjML/qcLhQy/c490mwmh/KtssCoY+fs3FE5Wr2GcYLrU9OMimpT8vabj7BD4UdLvkNP+ZZ
Wpy9oY+3WhvPR1XQD1rFhAWs895zF18wguiUUNpbw2/SvZZHN2jt0i3mwgwPnY1yCYLPXgwVHPK4
7E7k2BMpoheOt2pBFN5Py46bcQ4OWk4qNx4i4f1E6+ralWI4QVKe9rSfzFf0EtURyXt7T3JKPiL3
07JNadT4KlSM866AZXyNp1hspe5qa3hm5R1RdeZ9O1ntC37Q/PtEm/LB6Ltk7ZCccFM0tnY2ExfE
G4cNrhWnUVpH/q1svOLZVEm/pcNcrksa2ygNMmAWwtaw8amRIqJpbhhz4Osf2zHwzT6Rq5Qbh5kX
Q/ovWMAonWg/syxrswmackQ1vbHAkt+VTS9oBPiyhY5UzKtCVAgNYakgjrZee6P3rt7AXlhZ67Ol
9CjoSoHSjKDuIG6icTvqJKNueqj5p3rGbZ5HtbcXRPJ8S8sovRU1Leski+abjOlLTW5YqH1BKesV
qzBqdH8lBwdbDs3D7qpMHJf1K46PCYEUKwiT6XqxRj8jUhVPakzHk+NnYhNbTXeduDWlX1XL/k5p
0fwi89qwaVrX4xVZ5dEDOer2jYcihLyFaNf3LsUi7EAKAUIlMttsGbj0M2oyXS9d6kKJgzwG37l2
mtbNOJiUGk0Hz4HunabhwcDfcLAnqN4r/GB010O43GQrqrB4ZBmpAaIz5C8jKTZUNvYm0Wpx7cY6
PXfm/WyZ1DUb2vPypoiK6EbFlrF2pGN+yikhgT+g935qwpissdHrpntOCWYUkNqlEeWox3vA9MWx
m9ncV4VGDFrQa9LutyWCCYiWAKIwSZBaedaY8Dy6esk40XWqsA4sKUNWkoQZ2FxUX3NdiAVuX4zX
5uwW4MEzO8mAk/baY9Q3BCKlQMJCtHzRCLxHTzl1puQpbkcOERiXvHq8M3KhP6kmLLsAxaKq5TZ3
KtpS1zrdqxHljBkVNF+3IM2jwg+iYXLoxoyCkK/7ECnl5HyM3KJuL+3S6MHjB6+rPM61gTE0aD1s
dfXa6o1suFfpGHlfrIigiRILby4G+2OB+126G69G877Vuq5Nv05uXesZ2hldKTYuqNh/nwP+7Bxg
Io36Xcf734zx52/969dfTwE/XvLbKUDX2epNi21XcKKgdcmY4ecpYEEl/bTBG+z7gB9dAh5scDY6
h4+fLVSbP7IdjxvSInVqORL8lB7+NmJBtfhDivgfRi6o/96dAygYl7ehKw+3iZnQu7lH3FpjX6ra
vHbDxn2cBssmZkHXqFvmXKynmLRelLLVkZGJ1FeVLnEtzZipILbku85o5MkORWc8g3nOzhXdItoq
GMOwHdeSZaNT1kSzxeqf24z0wzaaWE9qaGGB33tsh3WbosR14pJc12HSL53ZVC9lH/Y3s/LDke5B
ORAcMisXWzpT522CYWjvqhQ9q8pIhnUp4HeOz0dc1TEbWhBFwC/WRAnC7Z0m19nGI8q4PUOSuVtD
7CXUuGMWvUJPn32VDIVvksjuC8RBxXgThgQ0rMDQ8t2LukA/BoI5cw/VpCwyWfSOpBqeVf7UbDCN
HUHaTcjQbDkdgBtjtCuKaUTWxwcEOhTORDHzIBfmnYG34c630ugyp1l/I3OGbCm69DX4JlIBwqai
tzsod1/4eSmD1KrmiDKyRdLodRlRBZbCG3xtZsZHcrRad67RyomqlftQt5NuV4QGLoodw7Is2roK
/p1YgyRWpQiy0hvPJhTZUg/IjtAOVqNXxBbXkcQnmMIOK8tsk3i5lrPY1rkFg7bPQO8o5mQMMO0k
7MdzJnvLh86bJ8pnPoijaMuy50WrzqSPHQWkNqYhASuTtiXOQydY1G4AG3Ixu95tTw3nl3jNPkBc
7140gx6SGo6VYC2tpl9uHHfez4y6EW2NKXG4WeEMeX9s266rxVmfirQ1IQM0TT+w4BKQPTT6c8Sc
yphfWFynUn1tB9kWCJVhLufh3d8L3puC+U8XPFafP17whn8cv6nm2/TL9IitlZf9tui55gdfIBym
W0dm148C57dFz7U/0MyEm8dMaJkU/a700UkNY20iDIAgMpc1819LoPdh0SGzDPoGkmbx15ZAmCS/
LoEEmiG9sElu8Dx4twwmfy2FDAkP3kRGv/d7DfFOqUxOfQCzsitY+/YVyUayv4/sBrWvSOLu0Cdl
exfXWl/sMuTzGYaQHhcoKg6kJmFHDmKHateox4jFiLjTO5RIAj9HCfPYJ25lpjtEBrSORIEJTPgw
GqX97JT9a05bPuKfeuhlaN+3WTXfNcp/oDmP1aVEALiqnDxsFvg1zW14I9cd63WJAcvTLw1GMLoF
rXj2AW7DQ9cS41KWQ3ZsFL6JiuDyH0P7wSGsBfPxeCYOEteEpuuXcDY0YBGa/70xFP67ujJRG/QF
eqyoZxlZIWxD1tzjwp2HxiduvEnR9nOh3hiXyo0/8/snsJ0aXj3oPadCZCjeDjeGXwVp0R1mzDUB
vBFe2NgDMxaDY1q6cgq/8J/6dJZRUOaeeHYLBNpO3fuBbfgIRGmv7mn0EmymEfI666iwV3iQp22T
tD6AefqtnFB9hT8xSQgPGhpzxn/kdQtIK9Jeus5EbtWCZ185namflNf4YjfYev44ZTkOqD7q9GdV
LOEK2Yg2DN1GPN54da59n+PBD0ZThscsHuOvWt6M55rj3O7t8zXLp+LOVnjc+f/BwJtTrkpSqALX
oem6FaordzR0e2ys9QzthYtMx7rdkP2wSLbbxDhFHrOCeNW1WTacIEnFMVx3PZv3HLiVuY1tMPo7
czaxjKTsJ7A3quw4W9WhV1YL2j3tu22bRMZzjYjc2er15OFAzayZ/lfBvYAN+ph2TbPm3TEAN42d
0OSH7EI4Qf6oyFe4j5lTPMs6bk4e/t+HFGDkFl+cctacQc0j/e/oKpRMsdKpBtFEusOVVvNje4j7
aKS1hL33GL2DdKb0smejKXcoYJEO2xKbNSwRZ0Ea0BIrh2nnWY2/y3PD/D44sBVQ8xZFBSEcePE6
MugMb/1UtPE5yyv+Lb/L661T4b01AotjBL3NXlUuccM09C9h4U/XyTxkgUmWxXpuRXhdOASeEHsy
eDu99fWtymPzkQDKbFd4MMDo+y3m37FNCm+X6aK5byvr2W5zHJK2eGKrnAg67uWSy4V9GIo6nPUi
Cuc2aFBYbBNvBtvhkh+IBAVNT8gpjb6cp7De5dVt48xEZmsmOv5pQgicWPqxi0piA3Fobwq8NYs5
u90YRKceEUxm+SpDQhkMuW1+HJmpr+xiQhtGLEizGhhnrizY2EFpwNIF6RZm2xLK4caoWsy0gvjs
oBsabSdrs7mmR8y0wTOzK2o0+5aULmz3cY/OU7iNQKJEakO68jTfOuUQybr1MAr3uWe2eB3qevRl
UmmKYYVUjYmffq4X9wIMwgFHbYWpfUrBywWC17zOhKGQOZaSmLuPqkLeS7xHKZNmPd50cQ8wRsvK
+SMSVEGdJuNzb9YK9G9dERRhTztDuoSjI+etwMxEtcApQFpIverzFv8ddHV84iVir4GFQl91+SDW
veNMV0PIISoG9//k8/1N4GUcGQ51UbnN2pkjdezQLuICcBbs2eBlIGYWFttKyA53SexWsALLWgUq
N+IHBw8IfZ4co4OhivSqZ/Q/kSWypNinBgQB06mbQPn9uItFVAbDVJDtK+RGJZPBhFy652rqtAeE
Xyz+nRHPW38YU8y4Zd7SsvZmxdmNXECX4LR1RVbwHW1oVqXG6cKXt5VFZm343R+L7JhXPKFkvejM
0ZenqHZYtEbGPo9qKLy1ozFhZxiHn5VsLXYYVTnlboxYnimGDYvHYTAujBJ4I+Sd4xrZI58k77P5
ehAEfRCVpfnlmW17OuMhrqZ1Vc3EiXSocJSn21d/H5f+j8elBcb8vwdMnb8N/7j+NiZfqnfHpeVl
P2tEsXR9wWaZ/gK2/aVGFAhxkKdx6vktfuqfJaPp8iLONr4HCf7deYmjFI0YussECQA6g8P9rkT8
o5LRfidfE2RxW/QsbGKTdKKrrHfHJUk6J9jLMj0pfH7Tq1VZNhxcy22tjUDSz2JnDmpIp33CyKPQ
DpURY91fstPLPQhRsWO2Mn1VqGhpmInaDkb6LPPVSKT8N6lyd02/y1Gz3JdtBDmKHSYfJuseseLs
dTDLO+Alzdcctw1P9gQay+YQMqexfyMSrXXv+qrrYbXVTgvI6d4s4X0FzoDz6QWGYJ5MK4BhuM1U
XImyOCbMpwMC7xm39uQvEioSzXY2xidGRrL27mPDnRc6FnIm1iwd8yrpI2isC0wtSBj1jUfXMxdP
iXTbuduVde8ZBcizArAc8dAZI3khv8Rao7aurKdb28hL5vLTkPJSZ9LmT3WJMPj67wfw//gAOvqf
PYAvHN3fPX7Li35WK/oHuiqGhxMV2+MPZdvPasX/4CJrs+iTOG8px7RlfnZsaMssDwVDHFdf5jU8
z791bNDD/T+AC6mIfi95s4B5o+lEJsv4Bt6x8+7p03tH9kJEnP9gbiYU95F9YyIqOM/58BcjA97e
i/YgQk262jg23+lHqVrQa3l6eXCBb57nfoIgzinjceIKnDCd/RnD+Z2cb3k/MMoGQQuIt6kK3303
DqOGW3uC9yuWgKtB1BCDISCSTjDCuC/bEF+DOXr6A3AR4+F398F/aIW9rwJ5c8pAx6IKZOy6LJK/
iGWlJhrKIVx/swKQU+QFK0+u995p0mcIVeHsP4aG+LOvvLTXfqdgXL6yzdUysdwv99p7QWzbEMA7
eC52vEIfb7M8br8SWgaD2V+otZH4q5xsCBc6NylvxwSSZub7fl8qNJgCVJX7WAurK3dxB06UT5vC
M0lYC3vn5Y8v61L3//oNXZsJ41LG+1xcUl9+va5To9MvDMd+31WjzGiyhxCC51kK3ASDBRJ+QqFx
9nKSCF1UXhd8cuVjWdfuAIcwm8tV5DbuBXKj0a1Ub3cQ1pZSRR/98Rns2p/cBbb7Hz4v8zaefXSq
tC3eD0ZLNPVRWrTd3nZJXnvQCkB9V02UM4mMqsVqKCN9OHIknnIm+a2tP/AMTpclbmtvCKyZx4SN
4YD2336NzEY5q9jJuZeQ5kA/Xyj8I/Ce+NgLgwwxLKP6uYCrVMDBWqIBaKlietZUgsl/MkgmYp6j
nzXlki7Q4QO5qrVpvMDfGG/DxAc8PKu+sj97HLEntHfz2MMDk0Z6pUx7vCX1An9U4gG+2Kei157A
9/nhRSqOvIAwU2ninGgmLQK3AmpM/8ZdOuKg0UnxHfH1+L11N5bTcCpFDFAf0SJdAfo8hCksC4Ei
GpXRTA/qW8NZd+tnUnkkgcn6pUsNTNhKmIcfrOyx7+sXj1ivW4EauQh8CYsqwDS3zFaU/eopUh9/
oJ2LPiQAjqnTRcMa+2C3nbdO5gSEtW8b5QGNyfjiVC17uGPpQMvfAt06S/FNKXxJ+s0b4NxMd8JH
gDcgxjtScF/zjuv4xnUOlaU/dIRpXWZP+o+DJGLR0WBrJxGTHolN1dzitYax7I8acQ5NHxIY93av
xmmERTw2k4FRWzZyDEmrRb1u82WNqa+bXTMQuRVoasrio++GSXFYUiSLduUYsF02LZabp7gf/Eev
Zj1dk+hMAkuBTt9ZoTqxXqvGgxse1Tz8svBP/qT8xzovCESyyoQ7gz4MJEvcwoAdlkxMs67GW3oM
ELR7x+CS8nTXL6BScDtGFd2Zbf8j0xBA36GLU+LcBrBel2SwfIZ2Cxf+7fpbY4vyp/OsTZy57tr3
gHcHsvTF+e3vtCHSywIAO+vGHO81vutd7Lb9eoh8f9vJhhs4Xh4Ph7yset80aRheYUwVNTiaoQN0
Mno+1DpcTnSpOEt1wJtAu55b6TSQR7wiM8Z7HCxCwaMhBrjf5imO5BANG9RLMGLiMOitSyopMmrA
3U0DS3M3iS4d1jICKH2p69LOV3Fl2xBK464NT8bsT5geAXf1kyZ7xGnNnNwO+GcGGt39FO8aUOO7
hpITaw2OKOB38MgrspMI4+1trnPzUJthvBkXOXBY+tPWx+8oYzkeBlNC8fFS82x76LTh5+1Dfxqv
2qgaHxxcsm/ZH/zs2nS27MyBWx/rz40w5LqOJ2eFDVQHeBW3lyGWDB1aeo2fWivzLe6vhp4AyMbx
qne1fm95OCZXncBLthLVfPZUF32VDcsmzQ73WCaxc65F6RM9OFvTielqwYx7pBcHUSQi8rue269+
Ei9hUFoXJWtubh9jezuWwLj7hvaE64aPZtm0Jf1A6yMMF43IY/la6i4wyxw9y14iPyOx1F1CBJVY
gmamDPJvTD5qv2JdHi9sc9zLBnGEyd7RQnbpmaQhrEVEetGLeVwgf+kCKgDXbff9eHkLrFoICOfa
0uuXCTBIDldyeB0r5rWp7bBgVkaGr12kTyna3Dl4ixYNRUOCkUtKolf7IsbCGpZrttHqwbEJf0xw
9jZ8jWhL8Jxn4zibhf80N7X+qVCaNh/m2Oq8g1koLHSBXjfknCsd3ZdjmOZnKDO2s1ElRblfh6dB
q6NbXIbxIfL8BzeO5WPeqtepGJfVP9Efob506xQH+BkFOOu8XevJEfGi8anTwm4I0KziJ/cH995A
hkJ10w8HG/VNvzYHCUE11l0mRZXytj5tnpuxM8ZuO2MMK2KvXldjw1S9L0j7RtwoEZ7mlt2vCjMs
z6WrWZ9z3eTv1+xY6qMd+0b42feGhCwQWYfVdoaMm0PSyjr8bU2mnZjfdFy6AiTLTIfoeXI9JNJW
iUcxNgVU5JaIKx1SIWq5sHmpRo+zSN3a3skcsGhmes/PKn2yMxOUkywWVh4pZD3NxNgw9c7aOLEt
FFC01lruNF8h+vpMCJfAlMyZuWloxYyXJhLewppabiXaY3T+4ko/U8SylkrHYE1P0Uk+9gafxmlj
/9QM/DTgnnzWwYI0HdA5Sw5XgiU9ovG+ZJCNZuQDpKsTQgWNjPVe9Wo/xT3rYE+YIKhGpqonn7Zu
kHoV75yymeBfwFd3Sw4rz5I9kMfjTuzjleKNzXC2XmfaXh25mCyTbtzBuAf9sNz6gyDEqB1Kj2yJ
erBOQ9fR4s9tMjtVqzVfSzNj59BNxR1hzJJk25z9sUls1uniLR9gkqTILzgnlxMDI1dSh98+lv4W
YCDjlJNEqC0JGS6K1CuZE+DSTwQKtz1n38Ijxk6fc5yE9EaJO8dMDhD5WgfuagZC+dXLAPg5vjHs
JSomKWq+69AvUQ0lDSz3Ysk6xxpLlQyEepXH0dKLHDzRu24QjRbBalmTgmOV9nRP6Iz94sQ6C+uk
MBBgrR1pluddumRp6tHDQI0Mq1EQbmkBC2lYF5E+5ZUmjnUXa99bJf1d3A3+uOIzc8pJNEJjjRFV
LRGj9BEC6bf6g6mIKFtFtBWzrXItMg2iMVmuqARTAKsKHVLQ1R6Q70KxVN2Hyy+apiY/U7ckmeQN
P6OmS6qG1piFEmsbS32yyT1m1I+6NqHO4zpxtLx3zETr7rHG5A6YwyGOYu+SZ57vsFWh/8Kz6UVy
SrZTBuBN/5h6nJaj3Ti0mHF1m3BmUaFmERYcTgjpybolvHo1OJOxK2iwDisXFsMxs1R8Nou2D4jC
mDb8xyzdIlkxT+f6mp9fXiqPlSXrY+151PzkqLVo4/smZuuZvGIfGQ50mBE0YN4NNt9DOutS4MkW
rn9lTU0YSGbLkceSbkJYIiEkIixk1gv8P6M8VD3isqjN9UtJSiyIehaJVUqLk/wWTiStU2TfCeOw
t15fhfhaKuTFreyrNU/gAPyx/F5iCwKsfeOP1nDgvuZg0Elx47e1uKFT3a97VE9OMxX7sbPlhrNx
eD86HVJsNtE1rV+g45Z1Y4nWuoYQUt7xa7Mvl2N+ZOcrdhYSMYzZZht4hbOJ/Py6y4grNrlUNwJQ
zkeiJLoXVRnmuerhBQWEg3OAHOUuZ06+dvpbs9AvnPzKjaEN4juCIPto/hgUFOjnESmXLtR8b6+l
8zdbOvwgVscjvLVtc4jXRSfyioO21pNLwg7crCa4DawgsWCFYL9iNWwZ5XfSwExuwre5brKcm7SI
WW0SR3FHzv0CSwsRjzW3UzakTEOWsLk/LqOWKumXOtGjj4XFjcYCUwCcqr9WURibU58dr97X6JA4
9PcjGTMq5E784/f5t+qHhKslNw+uDAITCrdf34dsm7ZLqxZMERJovDKuqz9IbBo5E0B9IXwtpcvb
cvjH7/tvpT/vu0x0HTKNLItK8df3pSTPzbQa6/2Y5s5rqwHQL5qReOPBjVm/iBWeLo4TL3wmNFB/
Fu1F3+b91YUSSFXMA86HYKD8S+2P44Luie5Ue0jCaCcxRxsPqBwhrL6FnyM7ZM0XtaIsWU7ehoW2
ffV2Af6WVP2ZwsAyTG7m/71lfgNU4pdu3Y8X/Nat88QHVMwwIxEQ2LpvmzTyfuvWedYHD+mUbmND
/am1+tmt0z/4rm04PoEDeAF52T+7dab3YdFEE6xjsrhiU/5LzXL9fbvOBXVG78NemoJ0Fd53P8JB
i2CL2faBB7YO10Y6Z4CkiPRFkt0H5mQzyzJTiGLkbm0BZIUE1HJe9kERfbRLSkHLSZsnwdH8KeKR
3/zuSt7+WD/+QSrFbYUkofnv/3r/1PHpDMHX5wMaJhmnNC1/bxD3mVuSruRbh7S3qlcbFNotnrhy
CS1YTmLoanZYxSAR1hXigz9+b2Ts7586mpg02rAUC9dzrDd37+/s6Yh3QBl3icQoFj4XMoRXOnSJ
f535jLfw0dnuCV97SfzI5LhXo+WTPpKq5NM4l/NXt4NEvK7nyTxGOXq0zOlyMO+qyzYcF5w7l9Pz
FEBmsg/hULQnvTbrrSVqKNoQoOkqFv4SEtYUN7ExUaXCKMKo4kksbAPV0LrrZnSgHqcXuTLptpAh
6RgvkYcuqqIaWM2NR/uMw/lGVXl3YWhZbiu8aTBoWtPLthGH5BhXWpwGJgnvT5pSGp0Z96EDcpMH
1ixZUlynLoEMjxFnA23goFOZ/X7SijDIUCSvUvAvjCvcoSdyJSS4oY6BmRXGOD2XwHDQ9Ta+frKH
NKTzM7VPHjhTpOqCgelK6PECs4Khv2ckPG0hbjsYmtEAaJYxNCvhGPLid1p6RzGV6OsUbRb0W+GQ
oeYKRfbE6G+GDon1tqfliiSWR4k2qBcxnZbSYQ+y4vZB76oYHKL7P+yd13bcVpqFX2VeAF4IB+kW
BVRkKpKiKN1gUZSEnMM5wNPPB7a9xqHH3X3fV/ayRbECcPCHvb8tp9PGbANmadbjo2Ijnu4MSw64
5hxD3zPPjb2gjseCysp2WgMFSrJulOFeB96bZKYEc+dPAV0ezOkWbOvRJjAGJpBw4C3Z9qubLx6W
J6d+KOpe4Vjr8OZOyA7x1GCSAlOijL2eE/TQj6y/sVBrh9X0aJRTc96TgoXjYJ5D7lT/xIC/elwZ
2DCLaKb8vOZeHnr26L4x02iPhICskV+2I5G/+Gf3ozkmdBw5Gl0eP0xKdjOZbgdEJcYl1jzYN55B
+5ybRFnIdGOxuHb6Q0h9vjfgodsBcK7qB9qjjWq8EgLX2RmZLT6oPKD682pbgeOSZBBy7z3RejNT
AO46UW6TjOPIJwICMtUGnVs38y62YqQyuYprI/CQ1n+v8zTOUOr3+cHUG/kdR1q1xTNgyE0DotVm
/Xbo/D57m7OyBPtfz8K8Hwb4Cuu0bsmxVj6/blM//2axzeZtpRybQI5Nqueu6LTxvY6nvAx7f+zI
LkAvkUUjjF4tamJvuWWKVS8svNzRiKZZW7OnxQI8cUREQV2vxTXVeFP3VUKKHXOtr8RAsLjDUbXR
lxa77pFCF/oR/U/Ko2Csb/pUZm3Y6VbzNjTuFo+wlFzqSm9OCz3so+FyaCYYFQx0oVl9n68TVK2J
rEf09z6/rd/e25IiocLbbcioQ7o14DQUw+cxc3K079nMq1cJmsOuQV5E6lr7hSkiPdOMRYI4lJm8
lVRyI0coJ5TG7EVN33RQvjo8/N4GxxdLapHWbJu3fih9O2y1EgHAdpT7vHNCfvLJjEb6BholbZwZ
+prrSzlYGgilQlpkMB1UDIwXd7YQxvJmT1Ovt2cP2Db/KJiq4cAGLpWIHNXtKufXOlFlNqDrsus3
UAHU6lCjh0vTr85dNxi84pmkY20vp5G4JaTzRM5gw7hf6pSpGbhhEObYbNV1Qi50L5qGGyuLvfK+
t0tCf+oEuXpIQNFMhKg74iOdx7S6qRg9Q87jFXDtYuA41SyKZlJ+MB4Eq2XHU1gPvfsV8hY4bT4c
LPtlAkwek7iz6MGUYlgO0s6VXxpDa+5SZ/Ehyzl5E8SeDpDQBEhSyKH5NhjjJ1Rnzmn2/dze1Dvy
OjmlVYYaBsn54KWbb8HwMgiGZoMaX9h5vDfQ4dym1hyDHdAwLqWA4Z/NYlJOQMNuv+Ohg/w3A6jd
N7KIcrNBTl/Swt0IZrcXHFApVFqyjel8vPKkOq+1I0/1xsXSSjiGCEzxQQwxQg+eM2RjWv4SQv+n
baDRdE1m4gM5SVNjYq1dRrdeDrW0MMWzqcv7kHMcbWxiCxyrHPhDZQ2f/1s4/jurXsvh4f+7kuMv
WvzPP4bxf14yMk3r7O33FeSvP/nbvtf9xTVpO6gFyXhHrMxf+lsFaf7iIDL0BOL2Tatv/k6eCuSE
LonChR3xH/e9KDGQktJHEBDLNtPHOfgfyC1YLP+lTGKl7CHIpJb9yNL7Y5GWLIIozzxJT0PlThfQ
CzwuaiQQF2LDBJkDI+MyTMnVo0VE2lIlzIgzRRiBbshjkTKviWLy4Xgq+v0TDyotYITtv8ATKA/I
NZLAysgQuTTK7vY4YMYCyFlqn4Z4dUliyad4RdstJGQIz+Ycxj/khLO/FKHdVurYxeJcewVbuX5J
embzXvLJqAdG0bO9ufKd/NWX8gWHeOwEAp/Lp3Wc1x1vacFirOFv5qC8JrIxzmPDIDtQ9SCjMdbg
caxa3D3aS5fd8CNGG/a6Ox/aRrtmcZsPYYpQ/NhbXXO7yqUO1GDpn1ekuJfc0pfnuF3Y4vRDupne
wFb66/bOyUgaIrNyshATT7l33M1imyLtekpS296blmp3DHGzEOOhcfGN7FNTNHaQeON864mFQUkJ
ELHTmzDhsOV+zsT4VKDkf0DzDlNTWDruK4cFE8XgxDsuPW1lZhL7eLlmEZntDAh46cqQ11xgIhjF
TjQ4vk2NzLlYWZ+nomiPRpbeuMx7D8aU3icsrcaQIlWUoYtNi3MPLmvNYSRuRqJ34mConTHwHMIV
4graiazHT2JY8jxos9WItNnseRwtgFv7AaWxL+3pZvXM45jrX+CHYNLgvURFPL7E9aKfeT5/WooF
6BmI2a+bkudspCRSIUxMQ7sgR8wY7RA+WvI4iNoiGNhtylsvr7o7WLvQ9XwEtG6ALM8hk3VwHgoL
7o2WuvOXuI/NK4PPPLIB/N/A2/oxmlaC931ZHbiZWfKwsqQ5K1ZT4NitHU2VuimdImYV78ThVGvx
1bDGV9gb9Y56rTileM0IUhj1cr4q8li7tx60Iib3bgKOMhtXp2rtC9Wt9VQ4mzHExuDIkd0RkYS+
eWQbVvW3k6l/lYS03EHQ1SJT6j/YTH91pWyGXWXX3WnOBcLgjCgE8jlgzVf94n3xknR6XjVWPeRx
l5ED7mWjWE9TddTFZOd7chexFZbgO7+mydroocGyuyW+rhtUUOS9QRG9mJHtjlWUbZ5DxEsreXx6
qt+0nU+Cg0Ihfp1b8wHB8pd18L/oENPZqvpR7+oV1ZyTtf5OkLjTH+ADmgedmeFnO/aek7j9oZsT
MRj4TNqoFx7I63Kevfu0pLQAD0DCauqYx4ST8ZG/gXbEGtI7qHgXvEuSSGPS37iYRap2U8IE/nbw
hzU5eLHq8TsyDKmw802P/biQK6cDdNGm+GGe6oaBbdHeUl3P4bDRhybdPyzCYtBZrHN3NSnLsefH
BjY4XH35pbBgp0bZgJYxoMyzYetZceRaTXpKieaJunbTEbuaFhpk33wWfbXYwbheEE5px2Qc0gMc
TtaG7Nr2drzMoPAXua+JZAmomYpXZVtLWOWdvHhYSUVNEjRANGMKyJfCatLn9jVtKgIunQI4Mo6c
HQtzscuRP8M6soiVxoVyoH5ktGdUyS3pHpJPIF/X547d2Mkevf5W6aP2QoZWOpUXapIkZA0NgTZL
Gi8iPbTa5+0FNPWrCYopbPrBPKk1XiObP3UhhqG5NUqLdsCGWMr2pulMptcb+/JUME3kpOq7q+X3
1rNn01o5DrqN1IbQvFvogQ8x42l355dF8YVIAVTDypUXW5BMyAHxlcF2Tv07pSqwXb/fmzZjZbXO
d+WaLD+nlBF7ytwfsXmCrNjNgD2peHiHSgEkxU0xYqbOVtCZOlCXail3TRP3N1k5feXBgtR5LMk/
WzFfB2VMeYULQUpnV1XZ+G4S2VlGLhbqG1HF/n5OjKcEddXR0ioEcrrb7vrayw+li1UqhawxIADC
fOp7Ue2yUzBq9p8mNqaTvhD1HftFenKkUBEaHv3ijHS6zHy8/dDqJnWc4aMjdMnzMUvC+tZl5w4J
3NLWp0SL++wngsWJSFe0XwFWS+KgDEg+vmV2p8438PnmALhDqKwPvQFOvFEmgYDcordpm2RgX5W3
K0r278gE/dA2M+PMSiKm4u4uqqo6nHFIAuymV7C+Whnl9Fs3YLMS0olFeupX/5vnj9UpsfvvnZ9M
0VTIb1Ulpkg3FrqniceN0acnrx+S4yRLK6xi724GJT4OYGetysTrMc32VYqsInlhuEuW/HHSB+0q
0/xB8bmeY2UzGNbLO8yk6145BUZjejubAJN5cPb2OvQhS+YEqOI8jRtfdPkkCDMN5MTn+tjRHDj0
w+NCoMmAzgyp+mqQ/ZgpOne82ksCxEI2KLud2ltxHcd+uz5Vme5rr7g61AI63fXWMLMH3Oz4yDDu
ARgvSxHRIRrLkTzOJwJHQaquH50v83RxNxcGQxFShSxCX3J6A52e98fy0Tzr09rdm3gnUuYC/frZ
aif1mZAodWY0bzCapxUHHCTpyitXOTscOfNZdwrJ0V/C4VdzSiO/tfRGxYlJWp7ztmwNP/o94gHJ
YLMCexsIeOuUnSudZA0GVxFEBrlHYMQAwZy0w7ANFYbF6+DBdgYL423mUAG0DYrO4gMqFgLUEYon
L4IYr9BlIRuA8hgoOipLHLOPuYa+2lMgm8lAVE/ApgS/1Vrkp0xVGo14hg3CS5fJh8mSz/reHjZs
rbekgGcHdwIIgz7sjKCqTsLVG+bppKfLdMG0rp20j5GMjhWzCDCg+veGrTkjdNO1y/YYMfyIUJmV
ZBBrckIY0vqXwc5TA4+gnl+9tAfG5ueMhXwHXHjDoJVgxphMUE93jrBSGSV1hZoZKy29OwTuNm0q
fd8P420CVX0Mo0jUXF5Xhl17Z7APFgQe0LAfEyyPjoifhwc9bAOuJNtmXVo2JIj5tOpOLA5bXCqg
rtxVDpwAsQ3M4m10lrRsu3bJtE3U2o/p2lCMOtKEcXzl8F4jiw/pAoX+m3DBpCxo0aqAb5RusCx0
QNt+X6SRZKexsGmG5D2ODtxU4aTVPchjz9g5RYoqx05vW1u2KPgZFcptaOh8zA9ry7Ovw8dUcbDr
LbPO6SM6c+sMNZ75I6q15TtDsfQrYo3sEwMi9xKLlJlltswurkdKs5Awy8S/rRB278zFfR23HpAA
9ASOPn0hvDtw/crWT725rAS65LnzxWrFLHdIgXpU1EQlVaXp35b5svwwNVCAY0fWL+dpds6kZkRL
J5zXGUoEVDeim+O91mWpF446ARjJWPX7pR4t6FCNFdmOrINmcQvSrTP/gPlgimy0WZfVnSVJSIl8
HNxiUzhLBdIPLlVTtOnb0knV0XU3JAlmDYaeFo1A1JnzSDAZu2AL0HOEmIUA0ll3v5u1qW7aIUOq
0q3tE4g2195xnuc/m9EYnv1aL18TIpuTEHaAf26WJD5nbkmMWBt3e5fr9aJ3iXO11lECnAYnzjqX
X4A1AgWKaKMFShy1v+5ENhOIHfMK8HpFWdV7ydz4kJcakQw6tXjrl/IZWZm11/Q+AqaTY/eFnpzn
1XyXo8e8cEgAiapSbhZ3hhrIjh2bLYwwJr9kgFe5Ey2CCKtdMUNza0DTUjGI/NJm1ChlpXcUUGP5
nhaOvZKJxcYz6ybn5wyA5ztAgdTbtaWvbhlmKmsve9Hs/9v//zv9v7lJhP+u/78vyjfKtj+0/r/+
0K+tvy9+EZtTlbbfwP9u+2wdf239jQ8ThkMD6Joflgn+16/Low+nxSbC/pWF+psx3wJ7aoMixbNv
bj/3Hy2O8FL8se03dIyyvsn6iFdgwAvedje/2470c+HVyjG6sxg1oBNkdY6YufbICbyrzR6gOdk+
nvOA8nfFAdE7E0muo03wOisvRgKKAeCKZq/ys/igEUPTP080nhcPXVn+MIKa/ooSwP1ir059To2E
jHOZm6G/KU46Pcuqs8nIak8BMYfjnNc3edtpePPTtmHmO7XroVoMMslwOyZrahIkPMve/zKjZfGO
nk47wXJ84VySavIeFtN2Q7ehr2UCh1PEwl4BQC8hduJt3kBd0wezq+kb/OvtBkm9GUFojsle4x4T
m9suo3wlf92z5B1ZA4ip915Xru0d1inebqqYQuK9WnIRH6FeQ4CJyEzUtQoDo7C9MujM2KfZRXBZ
xXeeCaBLBnHJ58ljaqkmSYKw7euwxueZStNIY0N/l7IcAJIXaWZTaRb1YOP+qPMG2Uc1kUMJmXSi
BQ4AnGnVToHyZzmfeivRESFgF7HuqN4TkjSxuZkpABXyzpo1/77GyzLY8HQA/9s4UJtMIBmBD3Qw
CxX3d5hgtZNOWOmDnntxADWetJ9ZcC4PaX1KNW0+JPAHnqhlqAsIMUMjhuzvapSkTTt+u7y5LS2V
LKdyRy+f4v4cUIKisrzp8TgfmkFUZHCO06GoZ6IvurpB7T6X08mbFSAz0kOrqm5Cy0mTe0Zk5Aun
pQodoCOhGBlA5U7SHAmTjq99JavPca2NAENjIvVWtBT3Ze58Is0uuVpJNzyQW+deSzJVvgA7UMSe
GIC921RduR6a/TI3GZNxFT+UZrN8RjelmTv0VKw6XDMOSZBz73y/iF9SMKdHlTravaZISg+QJdBQ
uL11EztxedByLVtDw+2L5aXdojfduHQ+dY5RPw0LJWhAmluidoQPWWqXVb2rds2yrqe6ZzwY+KSI
UoHX40myoDvIskhe0NZaF391NyUX5cGz8A3AETyUIfBMsHh+GlKwCIOtAHMnaeo6KsxmBSdo2iRR
QRzspf2cd2445JOwAmEp98ZA1UJCQYZ0i45kmu+nJDEvUOiaI7oIVLE5Sc94Hof+ysaufukJdDvM
sdt+kyiHjQ7OKcJZ78w3XUX4ccVuoWW6XZdSXWNnSM+1UP1zgqH2dbLWisRRqcz3vOn1i7bWjPK7
znLPslT+XuTtj9nv4iOOgS5KVYFrktS7J7/wplfycsrPCwuWz5YcM3tnd17xucPdRU4jd5ijjf0B
Na8ZkTo67rPWuciGAD1c5uUhhzJ6X/u1fZaKQEemO0XekuLpa+Ass4KEXuxarAH17KGOc3VWWsuu
CQafxVWMxjkFtEznjN4oJJV7iRo5QZaM8eTyuYyBy1OWTHB9BwdL4sn365BFuvkiEBLdMxH7lK39
U95q7ndlN1Qwur/BnGxpUYSY7Zo/Q+cQlwr59A26pDZgwx6HbpacfDG4t4vsUU410/C0klAU2r3e
vDsTeKBWrs2DFfvrt27DJZMtA6HJr2R7SfJEfEpSos2dDjdmIKuOtMLVT26FaUxfRjIF66aE8lFU
BLYWhrGyv8OtmrXJ22Cl2Y+SOPHdMHc3zGvkVqOpkHbdejXZ7NEpuybJe1IuN6ai7RdEILKtGE2N
O06k0DE6pe17tisoYXWvuRY5461dOxp+9CF6n4es3lrzDJVkCv9SHc1NXN9IMdDPJtJ6msfY+1bI
CpnPlE0ICL0SeSEV+PIotNi7aebafoOQ0Fx8B2syew6Dc27SYawkRo2WlHUvrYskD8Qlu+Z5gb56
5yY+22tqdxkalk025pClJzAEkC1bmPc3GqzGOxCQOL4JhtqNunonlrp+NJDRnRItHnb8pSAU8ngA
JtD6h7ET6kYbNxs7tpV30fT2z0YT37O2M28Mdx7G3dKxtEclGnV9joK50opbSQl261tFcZPq8D1Z
qr+nutkF3ab8Ekp9avT+CYyTvvPovYkoYYOYYcnfZ+wLDnq2+tfO6BuqWzO1dgLT/zHRSO0u5oTA
yywO+7o3sP/Z4pDTZu+539/ztfYeOxMRXcqi6DlBURsYad+eZV5UUY9uq7y1G6hh9lDPt02tJ0c4
3gtBchUZSlixmitXboXWz5cPGel23zs1EHVptkZJ2SO8l8Rh8M4rXEJTtjWdc8u2uCzs6qGKNRK0
zaU5GVDRdjpKkpBOPrvRyM0KnLpuDuOkplBMavxikiQSll5DYoZbfB0H41vekZvOdHi9mVGRg/Ia
ZPogvK4K6qEhwqNiAA1bZ/hpgKWLJgaaT7nu2NEsJDKthD4NtbqHHFGLn7LZGO4Qf4wH6VsdryLr
7+cktwzyxXx0/sKsPKwSqXaS0wWAcrqza/mtZ9D9FQL1tMfEX3yvkJJGpNfwvXre19Qrf/SE2pzw
Bbg7naYv7Gz+jRAMP1hs2znO2ciwKC9FOGfEdSIhNm7WVsvf/dyDcVum2gFMg4axPi6v+VhaZ7zS
2R4QUXfCFEKkelf6R0s0GwucykuTxOoUZjpfsqpB6FcqSPCjwTBSX6ACAB6aI8sd6vfRltmO1/6c
TWS4TEvqHOVsIaG1b1eBJ6JG7IiIzDf3jWG/d3p7nWCZBzVMP8bz64EjWgsWS3s1QC8Gaepk+wwy
feCUtDmF3ty5bX91dYTMQwd0tZoCvSrkphl49LQRygPIoD0oJy/Ajm8GTlaboKpxSqxlso9FeWtV
mvboD8SSlc7kHwkxY45gVVfM+g8Lvvc9wAiGDCR/75xygVoyGSHQx5LZBzFj4wpnTzDNJAp0Mg71
bCHP1VzrXhsVOZ++5j5jbsmOZJg2mH2NH+SygINY8irIKqjWZkZjNscFsdK1NV2lafjvWbV0KKq5
/EhbOjqQqK6ORoazP5J1N9sbOtZvp5Oq8KvBzdOCJFu9c0UwZ5nZX4HEf/pvL/Xv9VJMfP+2lwL3
39S/X6Ka4uNHfu2kDMP5BUMhGQcEDFmOZf7fEhXV2y94VtF3gj5lo7+BVH+T4Tm/mNie+DlX/w3/
85tpFoUeEgeM7CjDXOHo/9ESFeneH7spDCqbdhahm26iedI31trvu6limNZCTn72kBeINHwCa7fA
iD4pnHs/boW4Cqfrh0NT6kTwxLHPBIyCO3OIFZ0bqe46rN7AAwscjFgkCsYpnEQbMMvGMVTojJF6
lgpzXRzRPujyYSw7/XultxJ5E4dD5u16I2WybTKFYYLapGbhzYfGF1BB0i4/V3lt/LSwQjQBt7f3
TdtErgpC4NktRBc0TQKrYnTLRxuR14Fd0hpafqmDn87QBNWWM000OD0nDOlasHBWS2ifXF375gFX
w3FArDdsF/fOSYmlI3M9v1EMgE4uN9lXuUlVkMb5TtDXTvrYu16RMh1VC9ucNfZDcNJVH1kt75j5
8zqiioErGWK9AfZGjwiseotvks63DJ/9J3Y+aX5nm0oLB9KF7jNOdBksxNBlu9JZOISx0WCn8pUP
NVwfs+XJtUesR3wTy2u8cBxo1GzkAqo4eXIFNVcwNEzMdgsv/5Q5cXpZpVKv4GB4RDtC6aektubI
BxcAosTIK2PvjrQu7DKs9vPSU10mSYdbgSVsddaGWsfqZXvttKvi1SPjR7pTYJUb8Z7kS4QcrkqH
NczZE/YfcdBfEOJ1zgPvxNR3JgIrFfplqkKg0WSW65RElZanP92eMXeaZMWRxfC0l4nlhPaGWkEl
5167FaUf1jR2Q+YyUqc5VX9eGiKk9KozrprtS0K+Kmwfwl3Ah/e2853VBUNabpo7pgQrHI+lqVIY
BQub/H1Xa+2NIJ9rudXriV3K2cT/6LUcv/XgkcaWV0STIQMDxCmKjpHBStS0YEAMBZW9t4eAPZiq
QdxAliEENUBT5XmQ4eAGi7CCe25dpyHhu1qN2X3CQ0IUl6spv33BXeN28EGHjRFIUcjKgVnMzlJq
Y7EQAgYIliURjpw2Sb9XHfz/XV66hctTfIF1PQMjHXaxpygBNS+7mWtibZ24lm9mtaVcF5gGaW/q
ajmphJgVJsdmTbhq6ejpccnpFI+IL0ojGMkDNHbEFmnjkTg2d18nWfaQKVzbFF8z4JoGGCl3duy5
MW7JhdR14HwYs9q4neebFTZxF5qasHZNyrcZtnO1KUFrrWcdRM+SPGBKzCDB8BBzb9VaMX4YbP3Q
F+4UpmT2gvw1hAb+yKU4LzU3I5SyKWcweHFJl2PoTs/81pOvJtTgw+irLjkLfcD9NubrFQnmu7b6
NfeU5jQAD+18se/GxhrQHXZpNe6TaWleFXktgl3AlD6vVGfNQcRtXx/4j4zOgW6QcsJJtDwJYm2Z
ltoOxgTkfuSrlHpqypMLDvVkNW3/U+LvsyeMMxYrmvVpLsy5PcoiNQD/xIsKvVZD+zQM+u0a5+ZV
1JL7MRZ+XkV5wmlmT5gqiqXLD6uyvHOukV8QelJT6kYZEk2sNdRsTLGQHTwvHqLSSGJKcb6rZp/Q
fYXmKqyrBqJ13ltTWoaOn5sXeDZ+ZHm55kda1lYpaRbKeAadm4W6VZp8z4VI8m995+Zv8KG0T1Zf
zl+obeceAa4Q3GtCzTCJViuqDLrTEzIAsQNznQ+RQx/RX/gD7PANDaUe+x6nXRjAeyt2BjFoNsyO
BexCqwf5UqJAVXQAO3NwdHJWnD5BcYMk8Kh1vdVEMVBkkhEau5oExXs7eYEHy/jZWBLrBT7hZ8El
PAbZoJjxM+s2j44n3atjI7NNxngJRzPtTi5JJzoksNGMSs1mqN8oqR7reBB3ZWUiqGFCURm3sm8Q
uIyrkx+8rrFeu1G9JkrNPvYd1B2hkTF02c2zPmIBm3M13cKtBNawGMMjhpmcvprnV3I1FD4wbNui
XNblWFnu6AJ+prtj9N4R6uPdCa8w/jubhoBF8Pu/MjW4cHv+rp56TJvvP/7nNJRv9fc/VFX/+MHf
pGnGL8Y2fYayBZvV839Hi3WhlOCz16m4/pS+BTrWNMBXOCC3f9Ws/V9NZQhbp3T5IC3+B6I0S9/q
pT/5kTBpCwLcBa/L+jO3osNt1lc+8Toa1Q33TNowNqLXinDJomUx7VdZzfMtIPgMVED7Wib2NtBE
qNtMxB1Wa1qELUNIuoyqfign/QWLXsJkoOzyfcPlGK6MrE+94aKVJ9Jxny8ACb3BvWuhWgWmMh5y
7INvvlXdQgq9tTR5ILs2DsfeJjNKIo4vZ25MRtw/J33K7io+x13ntvg166YLdM1jL20jOweVygJR
f3DIyWBdKN+2+xCKaM/aB/4rTtCfA8nfYcVJH7mNd+da6iDhbO8ICvrpF8S1GvMja3f24tm0F2Zx
Oy3rA4Kri55s8oZcC6h83pZ2bMKGCFKbXq2cjffGdV67ZdjTVJY8XVLrM5A9FsWeE0gdEEGDBA/c
H6nao/VazOWbq68o3NnQ6X1xu30CYwUZgWyxn3lba7shGfO9VRKlbFUQVKfEpYeS83NiycdtlbDz
TCc59aX/ztPePxipOCbJcikmk7qghO6gyYEPRtcRmGVnM51MlIBY2RkCyVa8plZxRk3z1nc5HDT7
Dr8wZY8jhkjwhlAksNtbHgQPwP1ijfvOb1Hkio1ViN1CISVGtMhsz2z4oMyUxTamYDKXQWZEWeGP
OxzRzWVsM/Rl2vZZptUb0wXShjcm04jiANoDcZ6CP0CQ64Mc9IfRBCOerhfDS0BJzfqldRtth/L9
pwXnKbKN7LYo1AXFjX0kD8Bh7Mo7JPLqBdo/nfzolGHmW1rI5hSuRYYmIAXMd9OT/sxo+KUXXcww
Uj2zuw3VUstdTUhKGDfZWw3CIWLjDbR9vcxmsmmp+gxKrvuaKf2b11n3vsxYL0sDEcF4ZPHfHzs1
P6/EN2dZO3KhWkfS6WDP6x6Sr5HgOjwnF6dZWFiDWQdYb1ggJLgS1DoyojcrQsAH/aVOjHefoWxQ
KcKjxqQ8M/t67vrpWajyZ0U1uNPBY7DTVM9WTM5pkRHqTMVEppOjIUwG7rH7+NyN2mGyLl6brs73
jrBhWwqXKQA/t4XBpAhKAmk5rxn7frpzLkfNAIDJ4PErcQL+zs3TJWTQM18th8uuVEnMBI4x6ILV
4kjNNxPSbM8IVx3vpGaNtByoKRErYbbvVAB7oCLzmf5n2Jlaab2zG/66zL1zY3hFixFWNVknQjb4
bR76oChDt1jlW+w2RJKxT8HQkouufinq+KVSbELCVQx+FlRMCFUa35Gu9JVJ9LwDKxCxN1iIw8rC
dlzYXAuF+KFHFpwHGXK2s9eMsEhdJIxa+lA3oomok14ajRndMNmMtyb7DRBK/17XcGhqiv2oRFXq
uSBM29V39hVDDsr6Jn5AHTkG7Hw64Avme2M0EES6itJ9pk1UJtoRl4qKV7HhGrgMOxZNocI7hk3W
RXllctEthfvqag6ZS508xXP/U5P9RTjFPyIx/1/895+6YuHheoQY5whufTaWf/Y9kkMq4GcUrB5o
YgNr6satJL/L7I7iz3D+hePrL0JmfpvPA82CGQdm988eVl/IqXYWKHAJt3pYG8XZLK00cBgk/ovf
tO1G//h02ta5DAZNjIEMF/7U7UvXVVYOLPJojsUbVg2SBDiOc0MuOwsTBKNRuej/qHX+38/yrx5S
ficAYUYdqNP4J6/pd/vaxKr91AP/f1xQk0T2MD8DTyh3GuIfqREtvL3fslwv/cDp9rva4Z/Y+Ky/
OOk8fre/8aswnyOA+NOuGHeqXLFH1ceh6q0wZ8j+sOAX246LCzVgcdR99S4HhQ9KzvM5RymKnQce
cZ8SaU/3ltTrZUpwLePoOPp+BSOBOCHTkxcJrRJtMcBT1j7oEvNbJDD7yp4fVZW86HZahY4SdxOz
AcLOG/9A2Gb7JWESu8Mlu4R//07/ySVEyJpuYtE1dNv88xjHLDMfIoioj6k57EWDF9xfH6AUd//i
E90MoH+5goQBt8q1cYKC9P3jt+lLg8GJt12rfilOg1IPC2PZSC85hGs6lnDwitsxMaprOS8P7qhX
1zThGSrW5Gc3cy5vpQpA0QLyq7okGkY4X07Pmu/cWf18IPNyhBSSwehJUufQKZOq3jaXQ5WY7Uab
ydCQ9sNjXagXhaF/TwC2OI+ZV0USB9YFFtDPOCPmvi5KvkXlNQel5T/jZn3x4ACsI+I71VrHdLGP
aVpn6BHXrftVl4Ko+J05rQ/ughENd4uxh/XztUfYjduLGuvvv7B/csKglNjiyKDImUze/vg5rgx3
O6FZ9XGVxkc5oTjZ2FzDp5bW8e9/FxX2X74zW+c5hZXc9W1z+/+/uwORT6EhIoL9aBfzI2LdcwUq
+V/8in9yshBeawrUH4bp/4VmBkOnGEtdh2Tpzy0IaoUcP17Jizbfs9VaDiPWs8IUR18z72TspxE0
2DPr6s/Iur55/8vemS3HbWRd91X+F4AjMQO3NVeRxaFIkZJuEBRpYUgMiTmBp/8XqJZbUrft7u+6
7QiHQzZZZBUy8+Q5e6+N6AET1dAAvcjsA5EdHLIhu5OaijMI3q+zN9pboFHyQJo77QfXHpmyze11
nnrbIVAfAuRrjGSC+OhM6bQGiTEilgWfAJFX7azGSlYkxVl7cgq6lbDSry6zV4y88jxoeZIuzQqs
VxSoKBC1a6p1CaxnzeXxUpUWofH2/I0E+6e7ovNvViyfRYi6nH2Y+Cvr5w8Fo0qnq6koD2bORWFI
inSdEm+E3E/yO+OxW+Gnyzb5FNwULiyOqG0E7abilubIU0BbisFbSSstQi3ZeWa16RPxccyUvQkE
0lI5eDeLCHndR+5NEloZA1t2IgVvFw3m9CSs8XVuxSr10wdtUx0S45quG0OTOyueJgoxpOCJ2pPt
jtV5vMSut5hQeT4dxcbXesNIewXfQBHl4d5y56dQNcM3Wuefvkn/ZpFwZix/mQSDWL/asMe4hg4z
DuVhDMoNJY5e4TzYkx7eryIV/80nYpq/KIuWUz/gFGZbM+Fc/suarB17si2nLw8NqO6t6bXVJoiy
U8RJFZp8PvBOaSNPXJAIOuqQylEBxvkZFwbpuxU+nqoMgaYUQ03HlTQGSEAdM/7gSyvNa8Y3t3lI
hmQSUu3rsrI3tmpfi2y+6Hy6KvzlMOYxi235Eo1LlQraO5vFue7LDXGO1ppydQuMOdh1fKTv10v6
pjaCYv5H5Jwnmjt8hRqHnYr6bpXPXXLUQHzeL0FRqavNCDr/VPbjY9pxkQxkjCuj5qrnzuNj08Vi
NTkhLqgBn6B5VxspxBCqNZN+XlrKCQlJvzEK/gQaIg+k6oed6TTtdllGrXYJqxgfPRo5EGmkwXpC
EJ7XVEvwuM8gDoMNg7p22xjuxzpzWWJdVF+Hrn5FtLoZe97gLE/PKXFA8OUoxZ3c+Zglw2W0Hazu
lUu8Mz3qAVcy2SuMKFjAXZefuBST8sHJksaL5YfV4Y3dGSfj54RUppM03ZuhBSplNdN6uRihYiG2
smZmj7fsBrL2Rwvwz9+cx96/Wd7UOmQ4gO7gifo1gTuf7KxmVFQcWn96xcFywQh8Q33Bm+eyrJf6
6/2qXXWw2LuQSu99zZdJt5vGdlwRNvdaArEhYLIk/BdZfTA0tg8XKa7X5N+U21D30yE3EVIPqcRd
FGM/rnE/vdZGHp5VEyabGaTYlpFheI3Mgirft28sgz0GFfvTYFNuicZWa+Qm/VrHhJHlAZV1zMWQ
8zCxKz6QmDLbz/rHbmAHbazu0iDUX0OfPw99f3FcODBV7ukt9lZ7U4/zFUCuR8zZ4CBNDA9uNb16
7ax2DflNPreDg0y9m4FDhEtm/2gDa1yq+c7/fr7+DxvyNx02shRNzuY/x4Y8VH2X/L/Ni6y6nxSg
//jC7wpQxpYOjTKXAtp1EQ3yPf9QgBLVxM3IBsgE0B+x5z/nlu5vIXiQMKDopjr0WRTfW2zWbyBd
uUx5NsBtKDr/VTqTtZBQfixpAJDiSRWC8arJjZzS/ufTM0Q/DnmxNq7wiA/3TFjB2zmNeyzyWW59
RfSzAA10sXMPf3SFHt4cpvAYmDj1YlmNj0QLFzTz6W6bdRfwVIrBXUVZVq7LysyIqSgTYnLjS0yt
6NCDoNG/wCmc8mns5d1oOR0g/RiRBgKIlellmvN52TsLnFp4p+iO105uPXQlGXpKWUvgdIygfxza
R8aNyar1IfpPaDvfhME8L7A/cB35ais0lySl3E/h1F2yynP39UiM8crO+uKSYug/VSqoryYfxetK
k6u4R22QbrKc7MSJ/JJjERO3nMHHODkNrqKu7e11Rl6KB/tNiJvGMyy9GnFibAatVcE8r+amiZ9x
OsyiEVuhnAj5WO1eiyY4MCe5KGH6gD5C81xI86qMdMFphB4P6yf+9ESSbF0H0a4TqljzwFRbItDx
acWSDiLSUbRrSPdxll3NMBx3vmv4zHQRxEUVieG946udtsjDPujSNlHTtTA/ZD4/1JgLN+OUPIWo
Bj/QtvSO2sEpWZoVGY5wG1CZ2FV0o5qJhMO8StImXNdGYoqroYzs+YEQFglkPB2rwHiVuTYpigCS
GPOu99qM8V5ZtfNauJWD5cLp0HqiEZ4ugF8Dsp5Dshfws9ga++5Qc8BYLRRb3yUosyhJ1WNa6N/q
AqSHwR2nY4hroJRfBXNrD7SeUvcaswCZBSYpWVtDznQRuiEsgOv1jrwxJsavBmepJqpgz0hobppz
xelnJBAgqgV5teIbtX64VoMu5/LkR2XnNZ8qK3IvzazGVDIOr1KD1Mumq5psvAchUuzLugr8+Bbh
JdjNHZAVPEJ7Z1ZNh75lwoXxYXzP1TOGiRH6lhTGHK+h9S2AT3B/WPL4JLwDoc9jWk6E9dXvyX0m
rulnwlr0PX4HSpvpPeUPoxfoMbmE/zFwhjxg9C1tOSwexlPynhQIJADhGUA1fZbvWYJlWL+5c1wz
CUN3fCmRHSlYg24N0wNDxVP0LZcwmyxzXSxxhfMwejBPjSXFsGdUSyR9V5anaYk5xERqbNGTkn04
YpgEa7EkIqKAIpo4XXIS3SUysU4IT8xjYhTrJVDRW6IVu0Fx8CVL3iI/ACM90brbAvvPVi/BjOnE
ZNgDev3EVJLcRr9eMhwRBpHniCWeSJsl5DFZ4h4D5ZP86L6nQMYdyW7kBnUzPi1iIrFnkxjJbYX0
SHMJkkxE213I/SrvwCnEe792Vok5uLdhNsSP0XsY5XsuZb1EVL7v8v87EP/uQORg4xz68wPx8Xf9
0v44a7K/fcX3k9D+zRWhxbEVet/zI/44CT1gBwuWPeDOS0gWh+R3LwTnJ6Mpi/ORYRSODA6ofxyF
lvsbccYuyCuiCukAMLz6LyZOKAyWm+IPTT3uKq7DEAwZPCNzm9f6+Sxk6GsMdVXBAUbo8jwYjr9q
8+k1wOt5g7kfBbOBf05z6b/4Y3BuIfx+9IasfgAZ8FDTTTn16EdIBvbns1P1xnGKbC/aD1WW3PVl
bbwAu0N941VYepwgojMPNStu70rfnex7x0mlVSBizk3/iCMysG4YFYjqQ5vjD8RnK+fK3itJOt8Z
hbjwiYxgFqzxeYdDVzirKCIAazfPMRQDtMRNU3/Ig7JDOe6XRW6eklB75BZjUui2fiKcdodP21Kn
zonTnMEtKb5CrHCkgoRPuU6ZJ/yxiJ6nuEWUNNNnRljjRDrYB5Y/ucc+ZXuLmNSnfvYYTYbBSNn0
5VBvQCRXL1kZBW8xxjt/Q2KTbsm1IRBjYErU+qkge6YhxrjjR2j3klvZVSDsuV33XphcRZmJ6WNk
gNzuBohLw3au6D5ugio7FDHdP12mWKzz0u4OmaGD7SgC99M0uAgY7DghPDl9iLHG8mH12bm2yuqQ
WeNTVmFMyDChrDCGxwfqDthOdREnz1jrxng7oVwC1nqunOYqwR/w3MZFuUYRfmdjs0JYM4RECMXe
a6ejEbffiBXaZbIAF0hq+xhr+aSHrlxNoZmdgsD5EqcVqqZI9g9z0LerkrTGfc9bSruqWrm+Gvcg
m3GZWOUen85lmNMnL7e+VmQ2X81tRWNAxjczaBu8IN0nnGGnYqjKg+zAFyGd2aAVsVbthDReUV3s
GqZWSUzYlbTkkxJGuukbo8JhNvyOVtMjuWqO7sYQIwayBmyj/dJ/sKONnHq5dwbn3bJ9axHDtBkG
XBoxGmxAGvBroj5vzkE3Wluf1vsRm026K/XsriBdJut50ZOh6h72BaqbL0FSo7hvpmmrateg8puA
SWTx73ClqlvX6B7cLtUPCG/yPbVOij5VpYdSYpHoU+GtYDthwiMTbNdRjh7ZF5Jd01jhLi5cZ+0m
RrgfvPH3ypXFsUsYeWLigP0b92m5jnT6pUJZuwbxX2zjGAlwuNhtqwo2BcXTYrY2ICiLId+iIE9X
gaUfTbcUqyaXT0YeHWcyxFZFy93c7Yxnd4rEypY6OyU1U1+D4eBXG5n6534m9tqkdSFHDP4I672F
+yrkdTHI/soDKXzX901QY6uaDeaWHq3wATCmu6qwlUOqyga84zCejYMlRX+ZzAF+c+5ITkthFeUS
RZreKKYqO66PwTbyAa+tTYC4jy0IFbTsJqCENKss2hBEZa6ZiPJqPFh4LOh6vPZ5DaU3GoY7xi8m
8g0eizgc0DMFWk9vtWJT3cYgQE59l5aMMcZpRADPo6WXfCuh1+RyuAuKbuy+mnU9QjogHWvn6b5P
vnJ+h6y1Ecb+yhG1Gm9oA7U4fnlaqCodoqrMAft9UoYFo2wEY0ltgI6wqDpqyU14yry9n1TsEpqm
SyVihLw2gjzCyRcOZm1vsUHke2iv6coK5o8acM0T3AB9k2fGC0vq2ZpTnPm5rGDCdqfOqJ2bTFhy
Q/RWRj5Z+ha1QbNJLZU+FU2GEh/bZnqmdzHg0wFLtqEFSG+miD7gqJAogkM7vFZOXp3MEBOcbw/X
A/6JCwoF40E6rf9igVXm0hMCZC1C8hf7OGEZY36xtlFV6t2UT+LsoS6ELtO1CHG6DiFXUjHaS0H3
GWLaN8uqZczh3ZPhZ++iGtKwUefJ3s+HOzxnKSVfexhNFFWraJEo18EcrJi0lPcgnz6VPc0bZyjC
Vxpr9752kDq3EsOzHXQfvWkRQgvqbcsejqihApxopg2AzlQdjXtY2pnRGVcTSLtdsEivS0HACnR/
OF8QflFwm+wHwXSTooq/nQ0xnKc0RNY59UDFSzTYuqVKHXzrPWUgBu7j6JUYLWIMsqxfKbPZE/RA
79nuzmHPrkW/emIAH/IkQoI/orByoV8gHiXg4tIHmIdlUMlttejW+d1C5td6b0x1eGzEEOES12Ll
e2HxOi0aeLFQfPtFF69aIArZu1ieRiR23zQLNzi4pw2XxXDTdvWRAHb8gYb6qmv/Awz7ajszHtmJ
VqXrcQoJUHC4YiWlTnbQVPTJkPXbEmaW4yrHLJVDHxzdep1bfnlLs17gjOGDLcWU7cZF/z8vTgBj
8QTUCmIjXkPiCmMI16jVSDiXGVD0QrLf1d7nefEWlIvLIJHdZ6uS8spVUbQyyS4nfwCqmaIKv+YZ
IN1hMSmMUn4FTBbutJo/x2rJ8Hu3MyDci85wgCILWCRbP5SFL4Uyx7WAGH8XSStaJ4sjYnSCgcPd
wnkkYqho7lcV1r87XZrvcpeCYdDOcwEsb13IFtp8wLeaG7x/cA+6r03v0P1sEaQ4bKJoi7FnVG6e
3YdWpY7i3bghEYKM+Dn6IhIbNtOKXTsdnoOp4sDo7Ic0JclviCn4M43apPfS/AvYRgu0JLaR3im8
XTb40xpRf7mj01hc07OGyjTNznqwpy9tAvZgoAuyGkN+hjGRcivCOngi3WAG94NYl9MU3voq8XtN
dJ5U/PhDJ7NPLHvZnRdw+mPtu3wtrKYHgJxH4u7HNR29GMVpPt65XZR98jPvAWLwuMY8deNYVXsg
oCIGipNkiglrxBudpInzIXQlGV4uYtYJbbIzR561rlsfrlA/jDixFlNQ6g0AP+PKenNLXbqbic95
ZSmzuh3MGenorP2Dr93g8yhb8Qne32umou52FjYArYEcxUOmOhvotTfAXc90yc6qaJi4yYSYYqDX
QcOTJ0IUlzoI3QsD5las2TUNSgxLWWvXafOvbWODHmGhxnymzK0XFknj7ZUyXZYMGKfq0LTh3K8x
YXkb9IQPCGL6NXfv64C0jI8tyLEvZVyf8jGJEChXSbyuY/sN1L77UBKK9Ip/DifqjAxfgljo9VG9
m9VSmWTEX7uTfhWLrU29G9wWq1vE5nkGQJ7vw9K7wwx8BUqm8yF7W5U+0N3MeJy9wX+LYp+MD6v1
b8POTZ9d1Thns0/dDQ7QfOty1WfsomZAkbVfbKvOri6N7WCkn3grbrS0AhqxETQtEJs9zpMm6Ara
My1WwcU0GJsNwCQfM6G52AoVPxfTNM/YZ2D+ij0jkvSZ3Uw+c8T1H/NRiweZddFBZH56FO5IxRvV
3qkuB7TuKQNXcBAow55iK2X2PxhTsQrnpDkxmWNBJAIYoOLyfLJqLJVJoU250k6pYIrHpFYK/Jcd
Ct1nARXkzWXacAjaKryqsqy7deKk+VDZbiNZfxUB5jZcdlm4+ESprhgRNR0JCFwf2hEnJjvsmntS
H27mUNkLE0xNwxbCRyevaC8WxTZYjKpjFMzex1guJtYh0JysQe+ELMQGqyuJnDSMHOl4Nx7JAp8G
f/QMipX+IZ/LydzgCjbOdMfSTxG4ql0TBaDhilnnRyytxDoEWRysHEcaAQhC/Loi0mCl+F8PcGv0
CSnfA+SLkiKs7r+Ui/MXXheaoG6Or5p3b/C7TbgrhuKRBj5TRuFb+3HxE2eLs3gqumRTxQA8lDHn
JBQ3yt2NiyOZuIqm2bgzXbCMBv52yEyiVssZRpGVlQfSb+I7i4yV6RL4WVPd6jihuRDGWtSeRK8P
0yl9K1QSTgtlsbcssv8oN9MlClD69eg8VN23mEBk0oHftIcsTIpwBbaMUMFcO8aaPpi5xSleNgDX
EvZRdBlQ2vCIH7rEc58tkJJoh8ZY+YdGsha/hF4QbYSRRfF1OgxpveIRbjL0EPGIuL0HFi9p1LD7
dE11jX1dHXo4KBddd9wFQKbuZxfXxdBNxqkeG3VseCY3fWen1yojLTeyev9rgWz5VZQk9cIjhSaz
14V6bGUYpZ+Qd+JMAJR6Rve7SAnm2d0w9Q1+pzUVH7wePwftocRY12njP83ZKLapx+68Ddtc7lqr
nV8EhfXVSAjVKud+XPlK7Cu+7Wm26u5eqVR9TLRTXMbRdE+zSse1hVdg4yYmmB8zKextLJnqVQIq
s6gXWKlEFd+gnL9xnLrYgFVwPrRUkdtOa/KgSzPbxpx1FOcYdrXVdNs+94+GKodNxcX9QrMw3DVS
WC8uOuxDIRu1iiTCjZxWLz6NKtmnMcCwplqyRtLC4+Ntk/FLHuJ1x1R7a+skfMOdczvwk9ANFNZa
WdbCE8prSqk+vkYHFhAwgc5oy3NT71So3W09Qa4ueSihSmUp0roI1g6ajoTbiCE/08RWqyr0i4OR
RjZmP06ScgRtxIi+a8mnNCbMeba9qyIHBWPoG7edPU8XNSaHXpMNrGUPiQ77CfDD0ci3+ZQkvyvl
OecoSlM22jo+AMVi7bZs/L0iXThP8vXcEP7V0HHn0Bmn+6QT4c2gYwClZeodpJe6Wwvl/kq0VXVK
hXkXBAVmmZaMOiIwsA37ZYapeGKapcw6uJFI09e6EHJr5pGzyvLQ/oTPnpb2uEQzFWlSfDJU+wnz
NzSvIdg7xIqJVaWGN6E5WANksMepgMxrcvEkZdnteqa38YIPsOk++DFE7jl/Icw92Q58Wiur1B9h
dV0lMQlycw2GOP/YZowXcqsX1bbvSmjH2ra3HnYs0HlhdEJ+6b5InP6rIhbempqZvFujBPm/XTJA
ehT69TUe3ZKnpfX3ppD+2mqc9DqPY3lH/0GITe/oPtgOUMlv2o56OxNAW+ql/aODVh3Dus63M0En
hzgLxO9jyRUtIyT7QHAnicdGbeH5pN8sVfPaJbo7+QWwXAGY+0Rfa5Mkk6LV6ZEzgkDhBBVquJ9l
Eu/itP7CfY1SbCqZojpzVhzLXg2SwPZ2esZADVJ7GM+2XURPlFKPKUSmtd90/lXi2eO61jOFI0C7
aJxraBW90WzKof8cmjX64cleJZn1VBpsedmAm0F55KiRQxY8Y4MoVjYR9ditggHlTuQ+zpUkQWmW
1lU5JdepUX7qlN8epjZ5aDxsZOyku3GiOipjBVC6skhTM/OjPZTOW4sTeyNiZGLKKJ407PyvShWM
C+Iy8PDW43JfExHY4/nxQGJNHTOeKs5IKlNB9HmAL0XUzjCgwAyn8VLjZa+Yp0YRbaduHGFWIUyh
+C9M7jga42xvhxcI9Ugile1WHr9ehNcqaJIOjBprwBOyOVk0kcc5jTVXnWjDR6X8s2R2fjt4Dk0C
UxLcbZEXBzvTApyAFIaB8LYXibpBPR8c+Rf+kyyDr1ZsXZysYvMI0uQEvF6eJpfDFRb5ayRVX++l
IeOt9nqAGz6ZMW6uT3PqS5a6+dRwJAEHBmXRW0svUJUxWtbeJ/PFW0KuOqq8xXKGDsRZx63FluDp
ZhgPGIoO/lB/htV5Qjcm1mSEiKOMjXMUttQ6OeEoGMNPygThMtrS3/rSy0/Kpf2HW7ddwyWtcT8j
J4qc+rqJh/swIz0JrtoGhKPLFLy8rx0cuDRm/GPpgDXwjS7Zc3ehgTgXxi3DumfGNe0V8FS1GRsP
0Vdul/tEqHibVoV50BmXs8bt2yPJuoLORQdnTbpvCqHSfU/E9CGLsDAn1fRZxiadsw6EKvMdFPyd
/SVyB/NhDFyJ3g9GAgLBavzdbf3hgb0Pu7HnggsXdX9qappRmPDWZmQ457wJDPosaWptGyElwMry
7HQ53q/ZdlDMpmPYb32EdP4qE4k8gUZfm0TR7GQ6qZfWrKpPi0KvWEjK8ytjyEgvhDfjpcI9d+uL
3DhkHHgNFA5fHwKgmoykuCIhe82SDeS7U0MS2NYupukLdRZLK1bFS5qZwW012hHWmqR/NVLva9yA
5liFJPWeatrQ97NmROim/liuVSrGD4F2+zvLSpz5ZtHbEaPnF9WeLmgBdqGz1QJ88HZmlZr+xpOp
3igrBW6ezpMCj8H41BGRcWOidhrWLofBIY2Gxyl2P1AhuA91FGOPqqfuwDqYtl7TEn8eBk9j4LHD
J6X1EItcrdvEvg3MNnopNArxDDzgGkuuBe2XS7pxNeJYsq/zktZq3Q3JFTVEp3ex11TYEFKvPzkl
+8/KY4qZ7eMIoRFNIkxqI70waprCM1cllxvKu7FSLuPhqnlqlFNfMfsMgEdUfgjRW9Djm1SG1pt9
gSRGHdo3Y+qKR7yLprcJ6n4GY0vuPMs4omlEgzpBYTq1Z7tX/bW/EDbWWGPBAtRlijlfqWbDgYWl
iTQwKqYJVZhpdQtBr1sqIXaZT4X0/M9OkwQs7T7rDirAKlsbuqZoDRx89PGCDGacrx/cXnU0n4RU
yNcnksZQrIdPOcGab24Cq2NTxhGjPHpq0wVWoJZrm4W2neuFwOC3XLy1xRFNCVqozWCrryPl9ZYR
wT2J9UDPcYWdlPQ6CMj9uI/TqL7X8WA9Z8t8Gpw7G/bcuOZdW1d4KvN6CC4tXgcq3iau7nIAOc8G
VpGTjfG3XxVzGJybyeieSXYUN6IYp72l0ItxeW3t+xaZ8yU0Iq4vjRmFV4aRWF+mPJWnrg2GB8ta
pEva6lmlVcm2uircAON/0CZAf1wmwGvyjzix+pGu4MpuUGXd0OFf3LbQRHNE0dbk7jpvdPmkC1jR
XRNnGy3buzluYc97k7Kw/pJpKGY/PmVw9tZMM6evOTazT5HZUqjNXocQhgYTCryQ9NA4S+vn3nOr
3Whw6saVw2HGI7XhspNuRdxme2WQNUbUV3HVRNo/DqPotqr15LUyS8LMJHrS6woh2gcwix30ek0o
U2KMztprnIjtpDPulazVDQLI4FCAr9q2w6z2uEKcta0kT4nRII8K0Ot+pHsL5hrG/6Ogvrtuqnrc
9R3VP+1Mny6NkVymJBvWQRhj/GOWAXawLc59F74ag2nCOy4A3iRutzGm2Twj/CQpM0Mumdb2sUrM
4A53DYGQkzsgTvMRKoIjApPEraOnYgTW2jWnlnSLM8wKeR144Zcy0OZ2iBChZ8H0Ek8FZkMHx3cU
ZLQVTSCrm7qZnkA1RTsf5/hWWRgbDR70fTKodj0gBzjKtqJnU8lysoBzz7AdtblBN81A1kV2Z4i5
+ZQiiF1zVZgPuKDRjsIu7u8Cv6IPbIZ5vilda8gv2k1SfLwcNiD/KpC48yCv4TFuRpfxDT1WFBFT
lexMiSgwJIHSlTN/LqL71tbT7diV9IEH+RS21kc7ZrN2jXKbIvPb0Cl5CUuMQrDK0s1I0NqmNXKx
Ibuw2lmmRBzvEAMWZ2SxkmBAlryL7AqcVRzPt6Bx7FWe1c+qrbM7L+4PkWFhwqy7/UBMyGdDMwax
IGbYkNp3YqZC1sj59orkgpUO+pcizOp76Kz34PnzaSWqgKPdXC6CSW7cBqD815GwkmONSfMaD8Sb
Y/j9+d1p3LD/Yw2ZEdw5WGS6EXJnXOhrBuoaE1X9P4r/f+SURNO4sBr+fGz9oXtJfppaf/uCf0yt
oeT9JlwBXEJ4KKXsJa35+9TaXPRb2D9wWL+DJxhNf+dO4JEE+2eiL/ljXG37v2FtE/YisnJ9Bt3u
fzOuDn7RopOdhiMDje23STUGzp+H1RWJhdRRxKOEjBVnGhmjmqYdYS7hE8Bf+yg1uC16sLG6YizT
vpnTlO51ilBwqsvm0ICYQp5ItG/W9+G2SE19SabJvWOXbYWNwkcT3YFlB50Ld52i8JxoRKMz6ZKr
SzjgHf1ApRTCu+0LeAZePBJKshJ5ZNyGBTOKE2IaOo1rC9ZQgCDLn9L+MOIw0cMx9ntcxccI/E2G
AS2ohwew9cJ5MMrKpzPnJJazjbOxwXnHwJGKRFKUCV6WY14xI4wLK16EmjPqrqZwCvyYeXoTFUVC
G4+NbD2WXvRYFhZmdpzuB34p3GMYPr/A3k4fg8yhQMAEnt3rCi+8pks5wwvYJVXUv0Sp+r22TNqb
6ULp9ERmr8NqAMuOnHb2rfKUwaNwEchA/CBbZBzFUF9Z1Miluc7YeG+SWA7GUY8VvWGJqmd6MICB
z7TKY5ktgxblWv7eglfRA6wRVVcfCFaMTDRDBfNzqS8gedLmrOAykH3AiWsh6j/+T8fyn1insTpb
rNQ/3xCeJ2Ioy/inPeHb1/yxJ7DwXdvyPUFECOscIckfe4LJf6L0/6dw8/uW4LIlCOsP2sySAvJd
0ykWFA0Fh8DxTOAH8vz/QsjyLxsD2xXiFnYl5lJsEoug+geTCtBJM3Wjerzpi7e4zTmIvvzwbtx9
E8T8mOnGm/WjTEYEv7zALztPo+28UJoXCDLmLwHiw/AlHW7SkCb321+/1Lt54wdJDnogqD6YyW3b
CYFo/uqzm8zWzN3cMc+Zy3Q1IxbTsGzhMVUMLFm7n9tMx8EryzboBGoCqyV7p8K0kpYnduI6Lt7Y
KBclXwwfHQPJPmpiscfI1v+eBoK27HXfQGdwroSn5mPehlnUsD2IiSBKo4oep7rbZVbqnlqKrbsM
dxrD0iyqy24Ngjhm1NnQeLAGD2szOB87pGbPizqRD3VoxUODpbgkvWLDD8FlgxaqhQykt06NqdIP
k86Ba0d1z6SU7WUEcJqCC73yEVBuXIqpm8CU7vjZIDSNjKcYrQRa0QYo2bInUkmo+SrruFA+jIg9
nHJrD3EUIgNkDoZEhaFyk7b7/+0a/9GuQQ/gLwFWzy9twq5BhsxPG8e3L/u+cQCxwoHDRPEfcnCW
1veNA4jVN67VUhj8UUdQfAiWMQAE18PbZPMjfN803N9YENh5WB0+4mx+uv9i01g2hX+uMxTlDBy+
RRAhfbOAO/y8aUB7qnuj7dElDHkxr8tU9/fwcjsPLGTdfv7rVb18s19eDCPS4poNHUxuvzq2Ylc7
uZ90zn1iTOpT6VTW44So9wlfDnU8Wy72TuE7L+GQNYf/w0uzyVLQLRL6RXL/4+aYGtLUHWOK+znU
vHQI4HU7TCOp8n7vmY82tyYUVaKBUAkcgWi1v3755dv//Jv7FkROgT8KPcki3v/p5S07jUukwvZ9
DjgSwYAxQNERXT+rU1otL6eLILj+69e0fnZjLZ8tL8qj4lCQeqb/Lnv84UAoFel6MVTAe+LILVTz
gX0koGgGg47o7El1jEOclNi4VW/2EMrI5+3ePNjq+xwipb2uCXbbKz+G6tlCeIy280xsuYfuYuEZ
D8K8Gpask00K1w/NvjJh62ikefb6r3+Pn4+db7+Gh4DZ9TDnLoXvz+9dMAZ2r/3Eujd7mi2yxzXL
/kkmQtBq8xEcQ3Wlpdv+zQn0s+n6H6+KvdBDlsULh798Yp6BzlK7jXmfEd/5yJgnpcIsk68i03Rr
zFlfXEeZN5QEaAnf45z/+rf+14Xp22ZAQx1AHc/Nr2uFpLoSJJw2wRZ6+pIuC4Z+MVTUoTZv/vql
frHtvf+uYMpZWYHgBf/FkhxNflcK0Zv3gPv1xaApKHcgLgGxRrbdvsFzc14GDkpWpyiKtfJHFouR
+dwhJKPCv/5p/t0vDv+F3ZISH7nVItb94am1OH7DmriJ+x5LQb12YC1X17TsxEDYpQz/D4vEZ9tj
XfI3GL+lqvrh5UyVidSwB+u+aWk1MfXIyRBboph7X1RXKMgcphttRZ8y5SkPiZi/KYZQ073PTGTr
ZjZXV4Y36EuMpgvnhbCC604O4dbsuHIlCd4HvmvGKqN7psdTiKMg3/31W/ZOU/hle/GJKXao/1xY
e796obM8jvoA9el9FGWi3s1+08BR5rnRXaE+NQ2uezBh7HsTb2BBZ3YL7hJPeTuF9QGLMDSpFBhg
vp/HmSGOGYn2LWjE30WA/5td0OcijW4b3sS/FnUGzcQBuqx57+LeTlfvb7OpiHsyRWQSeNT83ZO9
nKA/7bseNfniSqVNw12eQvvnT7foYisTcmrvR2VXV25XuC/AAZd/2NDNemHru8b2Wo/hS0QYuBiy
pFzBQw4fUnJS1coup+7NrgaedMEOIAwWQWo7bJzLM/H+FsEz4/AiVy28bqn4ribThkBMWXa06K+B
y+qrv/HZfqMu/Ph502oTfM42T66F1e+9R/DDQzsHMvRrSHv34OAQCSnSPTaZb2S39f9n79y64ta1
Pf+JfIZlW5b12HWjIEAIIawkLx4kJL7f7/70/VORPc6ichq63/thZ21CpWzL0tTUnP+Lm1PoLwEV
TajGjQBIHImy3TYZkSg/aAQE0w0kc9feLnPNGT11gNcVvTqMJ5m72O9QRi1FRNvQCiU4ILDZ4Ons
eLK+0NWL+p2tqgrb3JNynqdVDE/MsVkZaYesHluAUdgzqEsvqMtPg9HeC7oivUaPt7od05DKX4Ac
LaBBJ0ePFrsQjGyX/KeddWIH/JkyM14lGKksmOs8L9Af/at+ictd0rN/X9laIpPQuGl9h500soC0
7hGZQFIXTyuFjecGtymrfhzKPJ12bqjUZw0v24YNiiAn/MuxQf5MRijwaV8vpOm9E/yA70lTFE+y
PjuuSOIAlh8GD45KAyvpMgyEd+1EAxicegyvbERHPy/TKABPIavffkJuQNAXl30pwYY5Geg63Gjr
OxUVOZ1z7cXhLkgpz+DpxrabMUcUwGs04ioA9w18zwg/J1fvFbQX7q6S8gmULWkCNkgCUIQJxGPN
au6ShX+2qC6Pd6FLmwZVkJzeP4aD6ppGczawMwvKxjWwicFGtdE9STj6btVcI66IsGPEGRiVxzqZ
McOJkhh/JN3/DEBhAxN2Ys5SCd6iaF9Ft63j4XiM6g0nqfrbZNvrV9EF6DeBIcJmNaBZ0FcVjaym
u8BvIjxQf6m+F7qTXyvXkpvGr+NnJsr8KxrCtN+scVTu7IHXs43Dvrxoo1pCclXjlolV2HhZQbGe
Qb3itrpBNefZa2jlz5Rn6gdLBkkGLy3oMlwhS2jgD2pEuFAzAdClUrtCFYGhiCG1Z/paMC9Dh/8C
LnQgSiNIaiFXlCwgnLGIzYSuv1rxCLWp0FlK0XZpliI4WLZJflaJgnmWMdI4hFVIbQUkQ0Rw76lB
bA9RzpyKGziDMP8yWx1vbAl7NoVlwbZ3VNqoJlbEimRhVnJMFmymXtnwHYAm8F9vO96sL1ZeKjBu
a2vDE9xNemJ6lREohi4bCdmJB1wRt6t+uy6+9xTKCTNrTM3mPRr9RKNiQjUoXPXj5Djdc7fG3qU/
IL1oecQh5RVU9lrUjzYNKzTAqsPl65dGcnOcOCrkrKLwcfCRZcmWovqQlZnz0CC5woeqXF/3/Uh8
JpwBVs09jcOyED1/E60gOmBLk/g4AI6RdFYU9Q8BNp5PrcNOvUH1mk+0sUhvaWsRYsBqBtdRU+hr
rar5/o9+pEVEPcVIcrjgOpRsoiptWvAsQYeBmRlKjdXlQwf9EjNkc7eYH0L7d9FXuqtIO53NIJPl
Dvdf/m+W083/WAL9QXhsFLeoHwlI0mSGizOJB3CYeu84kBOHhOOGm6cOFGuH7bmf62m3mOyRA7p8
EsXCQ7EkuVIWj90zTJf5Hgp990xfhN5nhPr3pZ2N8umkY0+ltnuuc3ZbTNeab0iwk/3OSbfcnxKF
NWvK5QoQiv/kzOT3kN94tQ03MztB+uy5uUJLU7n0ehrToANqt/Wr0L7tYCVU10wj3p1j7hZhOTae
rsLFLuSO7NQmCa8wpt5LkdXfoGmwmy+ZY7X70NFk6d2K2PxYIZ512XQtdw6dhgwKxcZlvm6sFuTO
KcEBdKH3Ga5szy+HH9ekPjgngV+gmuKB6gUgjWptDazhZpJLcB3DxsDMHJXMC7YdbrB25nTdBFY5
pXs6d+EPhK64eHlaQiKU6XwYKbSSBrHzIJE6fQq8qXvOdcc7qvEAgIPQPWtIJ+2+9CSxrTJHFVzG
kwuxCBIDSuGXPm/6tuxwLeRxqg+gX/17AKxgrqF8crdg7dvjNLHjQpIhL4dNdWuDWAVCjUxcuwd2
PKM2ny7DTT0hs09rD6ExNCrQ19wg9Ra4e3oB3Axm3XggAN7iTxFomD2JekgzHGH2Pe41F7C3mSMg
reQTlgeMKSxgnv8UBJDMme+pQTEqeZYgUbtI97JBWOhD7ZvLF1MfbDGhIx0DnP8tBYPwAWfR9ki6
3+B46/JWE6dD7JWNnHGYSEF1mYSPVrzMd/MS+U9gW1mvqAUVeyeB07KLJCu+bTvu5DQTvTkV4PMS
QoAU5Oh7/O8IPl7URN2dxhl8ugwq84LSBhmzg1OFzbFohX5MQKXSKOc42iHn1pMUOQFECMwXouIz
NTj55KapeHCsgDMA7S+2pjkQDxOC/DiVOPRCN8R5/FUhD9Tf/Kgme2/ENN+dnpCdiBy5M35sbYV+
xOnAu05W/W3Fo+gBKxuQTYRuezNxpH0YsL57ABTAa+lNlrYiTp2/ZIynbXNZbWZUnaPk6AYxz77K
GpEGJ7AgCDvFrh0GTjJm1Np6nPUunQSG6K25ndjnKbCM855qgJMuynv40+dZybJaF1hRyl3dA1Bx
gR59FxGOEKpPaKIGRMe4a7GoiZnySLXRm7iPk9B39xOSxccloQK4l0g7yPu5xWEHuJ9HK8ZqbfmE
GSKzhk/rx3K2Obbmg3eZNRU0La2DKYfg5fOv8yF2ms+UkyemSJgx0OgJitskPcW+2UmtiyoSBHlS
kcgcyQG8oEZcMCdOA/ASi8zBfUwd4oIJrJgzsOOc5i7gBLa1ucf8bVbJ8qNlG/p0mp8e8K+LlELA
xVg2XnajhoApEthoC3oyG6/iaGmDPxMCmG/wu1agJbdFO7ZHK0VhNwcQ+hT51FJOs8KfMxYFxARx
SyWUhdyU4hYeL4OQdcapHrsIgVadLIlE6DBaW9U4FCFQ7ElWZP15IGsqmH2gWtCwxAKiu1hIhFpc
exxxKzwegSknHmTsV9iA5BErS4UNO4yiqHyoaibNkFZEezcRHyXNoU+c1JnUNu4gw7aHJglEmPWF
OAF+GFWoGGwATmb77lNGyQWGSzGIDQhiX+QuyDqPPUGhijBGPjRWoAlXg7nbdEB+Y+82C9eF9Dbf
F4vXYmTHUQ3280LiJ2lRQxMbASZMKB9YO/pQM1BTcqH184jx/Hzsh7GMP4outavLkjB6CxOGu5BB
zxXgEzLbbRGu7UMvB5KQyMr0oz3VyUVZz+Z58ZS888CWfR6CufiIVP3P2AqtbQbYC3PeBj5NS2Sf
sij9HUGj2CgjBuhCD8y2Y+WygGe2xxRR9Wa7JCD1ekqemgxl8R+zdGGck5oXWkmIp3h+pe7BLgP8
cKOmQmlqnIvLpK7TG9frhNiyaxaXnOznY0lLHDGpui6hr7jVbz3n5Au+MxMMSTIR9+4ciBXz3PX2
VWOC/xXQaAqROo7JqQYPtUknL/NLq3KowlDwGrZNHk7W5ygFoLJti5o/cVhlkFy5zndUABFzdaf2
6CKPijXXSI5TmJSuiYP5Pot6Mjxa+dvB9EFPB+UsZxZMrmap6rjBz8Zuub1wVRSbYL5MOxqg3Ol8
2kzCmLhNy7DKICJqQlKma71PzR4uQHU/hugd0R0wZ+fIRqoRYb60NoZlxLTKn1WIpc/cHqHA6etE
R97lVGtxG81SPwqr756dFborQHzvkjMY77X0HfZPIFbM1iIiWq1QMR5Grrw9xU2dZgRHzYaJVyPt
XSc3+WYd6uC6aGlz7JAiJ0bPXv0NCQdsQXviXkuX87bPmTxJCBbVqnD2MoTdzboCud9ytouPDsCN
X97o2x2cpYEV11uAbWXW6GvrJcNoqJFY7MwF6EjvUqnVVpcc2ObeKPYAxIQHeVGhn3GAbAxVLOh6
+WRnq3iADknJTmqiEnUehkSlFtsGpBtOEoXPxuKjrvAQU7GGYaPcyxpE8W27RiYcnFJmaRe//Qgh
DqpkhX2IskIFe3/pnQNXjh/idpi/IMu5XsdgRr/ACcl2HSuE6MxpZz2wIRrkpV+A9F682rprTwLp
pNOIpbuti41RJK2fQ+3KZzyP11+ghEfYuXNHuj3hB01ehbNW3dnXwiiv50aD3XDLWyCVRpq9Qfa0
2TfV3FxJd05u0fQNdlHqJ//gDRx99snxcb4ucrrERvB9CeRyq906/BJbKvtZYW4HseGkDQ8EF534
9aQZn6PQKwxjBw5iq0f//+sb/F8BRcAXUBb6P7eF/1fOmeuV0s/Lv/hPb8fR/0XcAVsVKOqW/n8L
/dAf/i8YgiBJaHXAxfmXPwki21SJ+Di1HUml0zQE/vR3JL9CL4Hfui4VPZAn/y/9HdMo+ncFjNth
PwQZ6AscUugzn9WxsaVYimKwvV+xvdbpb5o8oWsDl3KsBqXgPnWWR8qHSX/oFtq77HdYHf2cUdIo
r+H9IzFyqC38YDdZE1jgt0od4psLhSGL5y+tjTfFwu5c+6u/wdU3GhFJdsfGG7dujlY12mrp0Dkf
hVK1gsZgA87DStLk4zkpDQVXb9EJllnrgHbKhdsBhpeYSqdSt1uIWBa6OOWYGu4mEHSsAN+pNYvX
KkhQ1fDCNDhu/kfrFObb6/ogTB1BiFrlr7qbRmJQgbR1jiKM57rZjY6k5pKzSMrid+O3yfKAnBPg
xq0TDy3PU4opmr/8a27dvRTx/t1kd/66JYWRGVVLGUgEX/W5cq5KHYQmujZ6RjFGZjcwz6OT1HVD
bSK2/ASVu0IlHLA5odbBQLVtpqYExLmuMhTGu6VBAWnAluUqt8cODew1jFZISPnMq9j3kIvXx7j1
Qwuncw6o/u2KbxwfK/Cok80GDOUAufXth3oNTfCUzSBLj0QWDBSiHvqsph/G2UwHLi9/2RMVmM+y
TKzqvsDSfb17+0JnXRsuhDovbVNfmt4J13v9PoH9N3pFT/rZ5W0Ld1+TRHt449is8NlVqfdx6ipp
BJt8mVv9thaRGu+zRJbp77fv5KzybO5EUhii7hy4UJWNaP+rvgKa7kjjpv7zCB3dv5UwfZHaphJP
y+OKcxA8rncG+fyKaMoqVMOopyCFbFT6X19RNmniwPOon1ALdlG2Cxeqjo9iVUay1Q+jCYTl2894
PtqCAjQ0OYfWHA0qNvHXV2ybzg0iRvMJ4Bas7k1P6WO9w+fPH+8jh2Pfsgs1eobojy/8/AtStd1+
NIrt8vLtOzmfYARYSXPQBGAlBf2y13cygeRFNj1yv8d2L5YPJDAJ+i2lglP0zjOfj7IjgZkQs7GV
Iqlzz5cnTPYmcEUqviN/pRDqrXPzXpMUX5sjAkWUkt+JUWftT2V6jw4lZiRvCAYE8dePhlzlWgXT
0n5vS6ZUvG/dcGWJiyFeeK9h26DMxcGSpA3Z9AwY+rJ/Z2z/GlzfpahBXVAp5HbAP72+gwVSai5q
VaIDZePus2faoxHXNWWssWpJ4na9G9u4JT4BZUh56etiR8t4YcmeHHWP8WCJP+P0MjhFikUeyau0
FkQpK04BAIrxwyxrF0kDtMa6XeD2VoD4mch6EIpqkiNzC2PgCm3vOLR7Tr+uw3ab7no1RMtPMbUz
MhVjViD0GMxZ4vSXCbsQwOUqs0Yu043Q2hdO4tQo+22XNDnvzK8Tb3xQndvy9RAFcG/ZKohgLMxO
5RaCklnmrJhGpGCMAOsSUHrUScO0QFljY2NozvgHUdq6IzXxmdMashfoub0jDPzXhFP0eGwf5KjG
TPqvqT1gghkDuF6+VXHjFhQ46z4E8K5RYkYo1A57syO8/cbNavlXe0mBK3G10d0kqzFQ1rNdMVU0
kZoumL7pyEcDeD8k+F/dQBdwMuvW7mCn03LJUXpAek4gdZTusFI2d/P2bZzPO6B2rDRBE9isbPRl
Xs87FPItVeXK/ZkPiI2CW19q81aYDSHixG9fyzzSvx/ZJtcC6KORlHZAZ5+7jkCoybM6kc7zLCKk
GH45oD5jOHX1wEYaVY3ZM/LFN5DZty/890OyKdKmBE9MDP0ralNG7VoOcd3P2dYmhjL4AaYfcJOZ
om9fSpxPJXqGwnXswJcOW6Q+74amVSWyaXSK52nyY2WzQ2Tqd+70JF04p0FdqT/Oeg3t4rpK8Guz
93KMs/Ux7VTN6ixyMjxmHJx5/QkBQlq9qE6UTn6NYWkbLMdh8jwm6Ns3/deLkYEwMpnIJglb/AV3
Bo2LVI9jlz/pxLbcBcCdLP09igUR3KoqfKJHiDjSu5NP/P1iTiuAiMtuClj5bBGElrBn/O6sH4Qq
4VAbUDIZuq0K6hhdQoF1VJfDOfMy9QRogLI5vIq2JUAU9LnHh6RYJ4IGRYe1/xFBYtYHl8P88kFS
HaLC+84oBefvlhtU8rRMQED+3emW0VS3xdBWP/Beo8mygf3Rr3cdJEIm1Z+ArLu6828tN0xYTV2J
GKe1xTfB7CoaE6zlJxOwSH/7L0GQCimK0fgmewhrvmSUWIORLsl5iPyvXaQ1wXQsVMZMHeE083bK
tvc5V6BECW91Q5XZ5JwWjCEu6CxzHnxCErufv62LORNt4K4i27FDC9BlS6PD7hNuHa8x4uNNPCXz
HXTntPjlT+DGBSKaIfkFy1/Lr5ibMjVbODXcIygOXeLAVQ7iK9yVOoVU5c/5+rj2rhofxrYhIwEy
mvPZuEzNfhJTN+SdOTE4t2ZDfyxhg0gRlWShhwgy8DAVCmQQdOk++yVyklPq8EkfADsfSXyF98iF
HOe4/9RD2GP3Wxp4kGwvLc5pC5ZmmktbsBD5+ApHiauBCK+R6afy0XxrgkSOx9Abm+Qm9yimXUwC
R+4PcWMtwxU+upjhbecgNJEvAY2zfAhGaOvsPC8hH81Qh9WGmqnJ7yoEJuBA/nkAmcLLwQ1V2WaX
tKEHMqDSLpl+yIOaIJYXCgP7PdqUPv+hPrEU6barITn+5zuamjbR3k1CmcQY/AQVnD43XiVjMODy
x6VnNqb0ChFRnil6GVUvy0BaULWsBz4wTT3bYZm3A1uriJEELfZ4TnMMXWrK5hSxF9XweAR6M10q
jVLzbzerSiZNGvppcY+KXaWwaCIRY7rUMnVYU2OpNbMmcuiSYbsx23whuCYR4jAT9VngXlkeRgc/
mwIzs3pbzSOVwK0kMIrwc4DnLWOyUuDOMUDxy5EyFM6a5jCaitlsZgskK/MQqabpftO44VhG+8pq
zXtXzkgU2LcrDSikSJzQzN+WriQ/RYHbkAvojpQj3VX4L7IUKJWii8+b7ymYA0BArhpwA0/PX05D
au7F07ER6EY8kSW4BKC+MFpafZ+E0g9cbi8tksAcREPcxpPbDjST/JoMHj9stbsobivF4J1nbLC8
Sn8POBwznCtkLL4p50zrHdMe0qk6QI43U9TUCsaHOij5sxHoEUDPTun43HIWNimbhwvVeL+0y2qC
R0yP9wlv+9YsaU+bL8V3U/AmZMdBmCp+LVwyKWQMGQWonHW3HMfZ7tLiZgTDzRc2bUeXaAvxbzCz
GtIubkd1plchj3OANhH4FftBxzLR404EHkrX9GXyOF0Pvm0dKNtFtXvosyXybLQDV5pj0WjX651c
ltmkYR2KaYhUoBezlCQKU4WciZRj1qLHYhxTOQClbvKxErRgOphfg3nDZTIuyOchN9RB20g6GzDh
hlZlX3XbOe86a/qQhR3GKLDDOt5N4wWUtp/KTpgUFoP5JcKcrGhCr7yt0HCZA0gjiYdmDYGYcLPv
3ShdKKjWaFzBuiS9nxFCdlCJO4YoEsuIUnFGmPV/rhM9dFy1BBKp60GncHgS9MLjOY6Rn6jwRVbQ
VXRnJg+iV2YmwjIlAcuW0MxLe5g75lDoJg15KPzGld81zji0QJCkS6gkX2eUdmgQCzoaM22Qobnt
Jt8xGS7iLLylErgRewGmChPfBQrPRMGBwWfm2gmiRePB7msY72itdA2/w5PCxKXMxrb0E20TcxSK
vSEiStXeDDb+Q484LHrljCJrQTgwS0nl8TqkL83bbxb5IaCr6R2DvFtNAj1bA5f2BDX6+kC4ZDsa
F8y3XGwSqEN3+8DLzSbb90PDdJyxPqzoHQXtQnxYgtjyPs720lJyJ0RJ71g3QBvjPZgjUEuoJpoU
y3A1l59F0FBewUPMFFaI+mZwpqpxMZpBQSSgtR7F6eRal0O6rkiKBChM7ppwKkPoiQgCfabZxMMj
WJET7Q2WmDtWKbzU8QDGRrGwU6g/TJ4ggcAEFuVlWhfJZH4HOgT17O0KEZA79yvjfbrtrIBNS1jM
SnfvqhbTOOBQeYQ+srKihJWLfKhUELhjsCS3Dqhi/GJ01vYWVH2x+N/pwuftZ7uY8wfNGQnCdds2
SXPllyhKHPxqHOqf8J/Q/W6jAhI9miUKf9KyTprvCTF3PWQKqftnL83X9r4wVPinaRX59HHVsCs3
CJHQmqMwPuF3F9D4A13TcPalzD9N+ITetg3sMET3CrsQ1zSxEeaBo4HCS8M7wpgK66JmTdmFx9ZD
aRLxF5PSr+200N5VS+7oTd1aS/9NO2LwPvs5kJ5om9KTNMqVuM+H1aYGLSNC5mkY9UhBspNxclvz
aV13OsmR4T6Ezkp7Z2Zx4DPfZzegl0R9GLWK3J0kQVsf6B+h0Jcov0efY1mGYON6vSO2C4KDiIxR
tej0jq6TUVtVCvJFJPPoSG+xh9Nho9Mf4r9pX4hJxM4hrGdRon+t8hWVg9CV1l2dVYX3ZegahG0g
qCiUoPe6suf5Ye5ndPKsri+te8/yuvWxp4GCc2jr++2XVdEKR/ii91VbXyANAOYG/Q8AGDtIaHl2
ESY9HaEV5jPKjjqrXCfeqnbtkOIURRqUzzHsvnHeQSNfml+anuuAAIqqK7Vx3E5Cl+nDspHBbshs
idFZCCLdvwWbZGWIofs1aW38Kw5Ko1i+rYIME7+dkCi0+Xvf7V3LAMN4mPTuT/ZtL3noi3tAAhXA
iQk5OLalunCLWn6BuFzX3q4OpzYEfGJDg8uOy6jweOpCe2LBtPPC2QikVZuyDGm9GIcjqQkkLO4m
MOljywbOcog930S4QtomwwQQHYoQ78Z8ilDcc7t6Cj6sTWSRksq4QSXvBgOplF0GWF7krBeLUnzn
YZCVyf7owJiTg0JvlrtdoC3iwTI0ReJ/xeC45FZETStGX0RWT/EUdQ/Ka0iQdGT2QUaRzbnwHEkW
PNnkbni/LFNNLEuDxGwaoTWZI7pb0NzZj3jhre5Re05OSlQ6FA6tSxx/TUmBvAREChpeRWsCYpE7
7NHg3T1SE0CoPQNUl8rsnEEzUdjYtlGsuPagVlWtn0eKUfyuAtLKl9nYIrOWOlmZUgyMJhMnM49S
BrZMqdDcEbWETmBt2WKjklzocCTaOP3Q+j8mBBMqGrOpKq+jKgXdf+hr2O7uVVkrk7LEujdjBA3G
78VvOCNAiXdTLsYB7L8oKYQCEkIjGGClTRO/uCGGLyZFOtWv/a4wu9SfHcwTFeOYVbYpwfp6Mncv
3NBiIOvIS3V1sSTInP1GbJ6BJcxAdqq3Q2chB3j8z0isDUtoQ4/OVMNA5vONVdH7qJNlAssYQD3I
NjBkiU0ecC+LOZRfQRhTTH95jWyYQjxy/Bv6h6AJZ57YxSqddzQAfENxoITMiQTiOqV2qL+NGa62
2TGu/aiYLj3SURwXlWOyWNyzTTW9bYeROleNFQDfZfdAAyba/dhCI2vvN0yWggaEmLfJZLeq36G0
QpYSOaEp4Ixo2LfyiKJKNwZ3SIc4VXLth8rmfpDfMuvAdVubRx0zksyHvPPMEmkwcqGCT7eRD4Sj
ZxI1genv16QRp5pVOCSYNjWOysmzo5fdNR7HiE0TlRVTG8OhhizQd1uTb/a+mY9hnppymc0I4Py1
qpIf+Hvz6Zdy35QHiu1SoPzHHhbHqBHRIfIHU/EVbm3u9mV5ZL3kveTDVPFS247AV1y7M3S172Mw
RTS1IQFkeCwVDXMh3yYIdLLOvNYzczcvHV3eFJOIxn4X5V0gULbowTKS1E7VwrsdrLHgWuXa8gh2
PSamWEGdHFNHsG8UoZVO2qexHRIjA5wNNUJ0nC0999qbRJ/hPi0d5hl9YHMITGvJic3GcYAXghkF
6SUHT95zv8h1+eACtYQeqPQyjxez4zbZ0xiLmUEJXzKfLrJHco2uClqeNpkRcV72f07EwVpqEoM5
imAz79FZdPkp4syCGaxlWfNPdxxQcbbxGrW3gDVjjiNj3EaddQz82h0ekMhyBwsnVUG51Yq1OXSD
DDdZGFASc8hXujWJfFRXzI+wCyPeWo+fNOn6HGAEvk1a1JHJUbTEzI1RNxF3FQ1n3ktjXzt15vzA
dPIll6dXEa4mVAKkGf1jrSR1+32pZqb+UQQCe78lQ3n158vSK8fcpFa5VdCRB2la5V2z68fRVAWz
cjL1Iyt0Fxa6ixj8VH60vRlGOQOymhO31FbPQE5CmSXOaTmqb3w/8wx+fkqjixDB1uET+Im1uwyG
WeRoJjqcKdjY0HONOAT2qD8dfGCTfI32esxoL9KmNJmo4WsSZ6aXUyMAqIxV2qQjHvY3JPwD5WEq
V06+R6TDnAJfDhZ5iHoMNYAVETWUMBsfR69NH6yceL0xMFVuDkk2s3+Ky5JXmlCQ59YHOB5RgSfo
EPb93prRU7pRNcURPohez3q3OJkJWD2vEcdU1FCSpNz4Fo0TWp2xW2ZPboUOpd5jNmEih0ZAnTEs
RPZ+nfd/qBnB+IGQRoeatsl5gTWYaSyEOp9+zGFvzplGqzOWO8tbmlxvuqHled+pQZ5X1ShTQceQ
cDI8HMJInF7XdJe6LAO79/sf0p9MO/plauQBQn7vVbH/vhQ6DOS4uGY6gl77WU/IAYQPu9atfiRe
aOJT5XsueO6ZYE3serv+dqoG/rt+LCgdKzhLpnTu/91m72wBLDzP3B+zW4Dt/zDEhcNMlDQrWIZx
i5kTBjt+RdAYALniYjWMeYOLZ92jrHRLFcK0ajVHXhN7XiLzn2Zu2UbmiIBZAH4l18gPTvz09u3/
NVQ0eOAOQTTDAxNrU/P7f/FJ5jaEKTMp+dQnSC8jZQgRkjjM5soR6u1Lnc8518U7nAv5WvBHcGp/
/+tSpd+UEw2a+FtWUS24Soq2L7442eS0107Xv8NsO38ul1hmaHSej/gtZmRns81HXCGJ6677Pjag
1x5lqkygTNPaBKK3n8tICfy7g8C3w9WDQecrCtUodJx1KyJkY/O8HJ0vJVi2YBdy2u9R96PqQGKY
pBODuaHhXfAfxfmG3W42AEFyGwmy0iiHcmIhQzD9+3pyc8K2WD2zryURG3qs6OxBeE9jcwqcLZM1
Bz1Iz/hyDHxTVckKiokPoyVcHs7KJK8uiixTWBUjzB2SEAFrsrlE5ylZ8kOJ+Lr3jt3g2XgzBpqM
x2bReXCa/2owSBn1uvABXw1FaiZyWFHZQy14qkg03x5vI5vwerzpSkrlA7jwA8pg500qZMQoQQgv
fAi86nStQVJpMCoaPOpA/5b8/qX3ngPSYRQQZzZFhT8/tSMim8aZ3GZwpafM8Z/UqSawOwW0munS
ylLMjq47+m+YeyR1kU0XEBPIL/bogZJNJoDG2cX/1MkprpqaqwVcn/xjDeyV341VYV74KlOuYp2a
Seolkx8FBQN0n2Rs3mQqWOTTRo10c6td3yamDvOn4kybjbmbUiJkowxDDgXuZhGIeVXvNNGD168P
bxYIWw4ukbCoJHI19tkUbngCIKp1+DMfXfU1bZFwOjh0E45+FtQeJTG89SJv1h8WZJXDHU5X5bFw
svxxhJoyonQ+lBeIEmJ2by1Bt/HjvvkSku51d0DnxniLN61zRFn+U0Fl+udYex1C5S0o7S2lT//j
KMPqQ2wn3Q1t5tg4dMRjtrO61P1npe0yXoXtlEpQ7tr24D/J7NFaLfy++nyOp22n2zuPVjNsG1Dh
N2ppR5Qll2ZPCyl/jLvcA4vpUFRLDfOZzvBExbsX+XeajPLDMp8gumtji51bt+rBYW98qmM01Ddh
68dk/FHXXaDiWD5AAhoeE9eNwUHZllci3iWBVw4aUoNVt59xk+/AOoTDMcWG5EBVbTFejfRitvOk
E2uDDvp4lZf4BUwaF9AgTtN/hsCHOheEQ4Z8XFs9rKgg7ojWVszh2PK2CBJ98vrF/uEsffcdLy5k
eAY5bOPZL7De7ZI9WmzJO0zD18GaCUEXhmAm2R48h+7/2YSoOC2pBgnaZ94XOH4nLLO9n58MzVvb
//L2in69oF8uBgEXQBZmPzBnzoJ1uHrgNfCOfvZtVYARmu0HUVKO2BRFdjN6rlHPi6riExV1lOLe
vvZfM//0mGB1qHASxM9xYIPsdJV5bfHcoOcP7TOv4ZcXLvJs72wTp2/670Th9JTAXWlno4RAl/08
55oxB3BGWsvPYsIUB1AB28WmIj9IdlDZ1H3pFOF90qG0iaaS1PXOHRETv0B3yIdd3wP7Aqznf2z9
Vl+VVqO+sN/iZ8IxvEf/iTTT6Uss4Z1eeJ+gs5a/iwE+akk149PoLM4/OiWt24hK2DXWctFHtwBq
vbFU4XPYyShdi0lzDm318ozYaU/lbWgPIpL2kz33wI95f+8AHM5AeAyJSQPANjAuWCI65ymBwIl1
9oJlfcY5lsFHmi2+cDFzO87r/FQiJvfNtfS8G5yIGmEDVvfolYssd29PAWkm86s3g5qGSYIAAwIc
QyXidRIksrCg2har52igzsbpExH2OYDgv+soKva70Svmoyp6qB+JVRcUR6viWHHMu4GciZtgriLr
4yoi74iMM+dM7AO/F8ghym2bWTcYoqnrxV0uSrdwHygZ5B8ri5eGoh/qkNu1n6lSongeblWt0WV0
yFUP6Cv+Xvw0uXUVYO2Mwsoxiar6I6K3eQ9noRsQbIyHL7Z0sk9WGbBB+LOYDq7TT8hjtkn0MOU6
TnFhgXk1ovirMUuIqJjBtkupG7InfvakFVwn8eL9IygC4dieZWjHvj24r7v4vGLG1iMZV2xS4GTP
WfYDFRTeuwoh03jy1oLA+1gnmITsYMjZt2ICIPTOFc9EDU6XJDdwNO170O+gO85ep+3kbcHW+Sut
U++KU6ZVbMJhsT5wrkfE2GYt7VyYwM+1a+ePKAT310mi7U/WqN3DO0//99Qi1SR8OhhkgcQ9BwO2
uC92QVSWv6KZehy9qCr8XrVrPO4wkIApi38NB4KiMgRKydF6l8Y+9urAYXccK7SGFYg7Igrmvvqa
9PloKiVUnEqri29Q9O6OjevOt/4QR5cR+mTeBrC7g0UMNMmTcFoxIPEZVNsAJkR9YTEshzTrrRvt
Y6qHuriyrv0uXu6WeWI7S+F6HKKJ3XuLzGh2XdAVIaN0izFCczTHvHFEA38/0iN4lCM1DnKR7nPv
4PQSF7nbwmuhu8xMpLq69Tkk37k6KelQAEBBHX+mDNv7eR5tweTXN1OtO1g1CcLUW8avEhC61NRe
2AD8/0EFP/k6lFgReYmDZWMHhfy9c+Lf8Ud5f4zEhc/7OQ/JrkPjIJun7BfSMbba6EmnP2iKLhTZ
eWUApdTz2hkjkdL6sWCtDh/IH7H+fHuS/E8TNjAQZLY+RPQA/L2esAALuqJbVf4rLPxlQJWfF+Kv
Q5xfJ7nfI0I56gfUuocDXnPhvtbh/C0O2rFmnkCqeOdm/ocFi/YxpRhCh5E6dF7fzFoM01jB4foV
Kdv/3Piiu4ewb+0UdZAP7IvDLUZT/VXtlcVlPrvipi8VGxlu4/NdAhEfQHI5jSiID+5vkPON3ATw
6D6/c5d/pQzKBx6G7JkDZppD5dmQIWqwFLrxhl8UiZroC5kFtmwcvJfNAB/y1vFHTFSnbvWxkGtl
9TuGo/K/2Tuz3raRbQv/leC8U+A8XOCcB8vyFDuDMz8Jsq2QlCiRIilx+PXnK5JORNpODxXcJi4u
0Q+N2C6xSlW79rD2WijaoZpSnBtOnH22vMi/VlEO/6Sn5p6EIrcA3TZpxHL7K2eKIAFd5c1b/7+O
5McqWf77X4sHSPROw4wg5T4/psQi7yqCtJcbLS4WxSIMn/mTx04Ly5y44G5BSLc9E2zKRxYtW52Q
T+HUEOxb/AptEB3/nq5P8C24CkBHmVB8uqCYu1YLzZ3QAGBhlwkHSUd5f41Kq78bcRwMdOk8UJMk
gFyuO+FNH6U2SHlE6AL6+ocsSxIYLupNVlHR5z2nNSqxiIzBFhGEUXqfOPTbB8FaudW9HS6BCb0P
xO6uNY2yEl0OlfjzVLG1aQ6r28wqYQQAk8U4tuJDPgctQfhulYL7P1ESOozjoFyf7XGvZgk4s2td
wVkPvG1B98W6Oo/1an1br4z6wvMdGAk0Zb8U1KFAI8zCfKuUYfAWzdYwors1LxYgLaoFmBLI9v2A
ZZsGdHWEJ+k6rc+cSKWjqVKSu70erBbkjKp3yhoOKNrZq29VWqeQkRAzTI2qzpeH1NdO9ISOeZ/s
03s/sN/TRRZCKBFl+qe9UdbrP/Dhmhjhpw/XfAW27cIVTu4BOgtXdMMcfQUbEiYrZZ7ZH+rU8C4p
fVozenVpxgS1wkE2dHRUTkJ9473j6tGvt7TBhCeJ7aJwGYJiOK8DLjbCovgSqaTDTT23gjc6XYgP
3IPKF8qmGWSp3LxWuFrd7K0cUgk3yKPPUYRMgR+kCY3DRvzWddNPMCFYF8j7XDt+oX/UAx3dO+9h
tbN3d0eH5F07u+OOEaGEeuS4MmnYdMQGhqpWhe9reHEkpEf8uYoegxlv5t808e37QD2/gmuEZQHI
PRAGI70EtpzPzGCL0sSGquZZZqzqG2Bm6l2y1lgGzyrKtz4J66sCBaIP84r/22FSl9STtde+ohdv
A7jSrg1/V76z3PlnUgH6uYcUyWcy/IepTSPlRbgtEAZQUuV8fRA6UzFyLbW6YU8buXp4rdbGw9be
XxeprtHyOrcuKjfl3jDntAqV1XpWWmhNqokXnFnhtyjxyLabcXEP5S18zTlSCwkwLGQEI5hsczrO
5zAs0ZiLZmRYlLccyvUb5wDDSATLxsXaeIB+fZXiY6d2dkpHMnAT099MYbgt96dhSBo2dlbeOXzW
BE7h3j11tvSBU5iwSStsw9XNJjB211QT9S9Vvk2WbrTb0PdTpDQSWxY9+/DCauTts+zCK5PwNQUY
9WYu2s4R8T7c0C7J5HRjT2v3LqhXUGUHKzRtTF+/BeBbvs1yjQUFx3FGMqm+AATE2UTwFTq+Ivti
BtnuziNKuzYpiE1Vvyz/IEFq9W0WKR6X/JnIVwpCQQJvo39goKqcz/2Do9wGuVq/zz0yOGjdRp/x
BMG1OXtvCkKfvZPG9X2hu/U0y7ME4ZqiCh5WsAi/SWx9frXL1d0XtJiTU3gR1HOkmb/Ce7M+3e3t
zafNjlHWB/q40WlCNiLiu7+O53SRqblfzzLLL2eQkOi3pZqiqEPixptWe6W6gTgHNAVomDMK3bow
qPH6KrWSXJuh0anPQnW/Y8zyUL5JUWh/32zbZIUqKzJ01U26s7RrLYnndG666ldX2WREv1r2BTK3
3RukYmmjRP4Jv9owtuEdrP7nuzhVIMZAnZ0Wg/3ePjdpTXdmazdw37oqUMXZr4/uoNlLLD8sji5u
lg3HHAlkcbSP7FWx0zKEqtP5rZ4mtnKaa2B7qnSnfFjVHjPQVjrItV2mfFxVIZ66VSZeckO5PCjP
XRJlFaCVkpXRo938yoU4ZrE+2Ckkqbsi8WluSuffUpOO2BOCIe1yF+6VP4hsnpuAKa5XPGfuZZpj
+hPY1usMEnnfuY3sOp/h8Zdvdonvn+3AUKZCebVG7LLAXujUuE62gaXMbHo9FjT+Wq+1wp5/5+wZ
GOYqXhilo13b4ByugLDs6bFH/eUjFCkkYQL0gtzWD7sv/8dfxs/YzQFkull8+i8dCh64j7o5fPdi
gzpWbRbWbby3LGi/smz+nd08d1HKSyM6p8L6ZlVm5dvIOWzPcwiG4KLfbm1kfMLDVbxxUZT09PQy
sor0MnZ2ykfgB965VyC4OE13++3b2s2o2OjMv9iAXTrJsyL7TlkX/iAvNO+yebG/VOsa9Z31jub1
vVmst+fOwUmnycqqEV9AxSpHrfeLTr/fheIq7hXNK8iOUoo4izLDP0uioPyW2tv6PC0O88uwCtJZ
vXW27jTX9XJJ0hJ7pW9M5TDNEl2b1UYCED1egxWCS4Z64w6Z2yS5jMzD/NvW4ajjE9CcL44elLL+
QzqHKGlGKZbXg/Hiqi5T/RbsOxHKZmUcUCjcBQ9qktVniKzMv7HzDksz2ggLIpZm5cyvUEFFF1sV
NJfmBsuXhKl6UpEIo2Sv1/6JubPDr85mdW/EG+hqkGm7pB6UTVPoupDrjPRrQNoZ/F5R+YaQkrvk
16cQJ7F3g7IT6PvAZ9BcbLZwBwduA7YaGAGlg1sanRBaq1QO2Eljm2lC3Z1X8x25EvhiYPCAxeoM
VyxZ2Hpev68RKVrP/E12GZCLg3J5FV3twigrTqqNGkKtoKzCDYoD27McqTOOq+aodxXJh0+iv+NO
L8zDch86pnJKS+PGOc0CF+4OsjLRzQHs84w4umIfmFsYGiIjmqPjqUF7hd7gZn/h+kqJQFbiXKK3
9gnWcc3gLbMqmio66J6drbwny1oVp9le3T+AdsRErrcijbCLL0qtzs5NTu0F8ofC5RTfa1KE+Zes
XF9YyvpQnZYwzMw8o/qiJegDGbFL6UqtAqAUKw4E7AVs1pWeIZ3hus49ORh4V4DzXcXaSr2oPfA/
JzbwnPN6B9buRi/npjdN9uvgM/dA+DlTVkJtlVqXS/i/WX1BbcUDQkBPqn9BI7xaTjcG1uAkAw7x
oMCjfascCuHgwGRxpbolVxUY/NMUSQnoOoJ9PsvLYKMy3TUmLwKRq4LaR+4USV3g6CdVoNfzqQuM
zIQTXtt+9AH5Xc5VxA9Pam1l3AV0RlSoX9vJ+rWS58L98ar3UEbEyqz2d+rdBkk5f5rvNgiTYdmF
xFitXftWgRYUG8EllQKjD/XzAF40zTC+ajCBueynff0erCRgRA1W0dsU3/IiF5396K7V9XeYylxg
DbUC/wtqNKCF5hpEXWldzMzDwQPdbIPBt9M5WlYptFknUK4ZSKD56WmOQqlygqqsehoadfTdcYrb
PN5BWGPhts5PCuCcdFKvN28c5ITe6RsH0VidCspJ5lX1++Yg/Z+JbLuJnC7yxazhfn6/X6bV7TIj
z5o9kiiLn76Lw23+EVnfPMyrv/pLvx7o1Z/iJKBPixxiL1Ru3ql5l18NEVGiz/cPxOGGCG6pW2oQ
CLyK4i1lgebfFQc9Cq5rj5o47PM8/JxPOlqcl6b/65m16/jr3+m9+n283+Zi/aGv6ZFn60Js489M
fjDC0eS9iUXdyqF22p+8B7E2YBBo5U2oYHjajMT//uRfTpOoKk7Un5n9YIij2esTh/YQ8hCEweJh
wOMd4NoTYkaB+YCtoHn+oR0wmEF7NC4f/v0vkuTiEpZbBXcC5oPEjwPhuHgY8HgVPHdi0NwHAopa
nHhwvv+Rc/DiKuCNkKySWwRnolumDdqm2wqDRQC3NIEbXKS9tXYVxrYIVEtE3Vl2FUBmUcQWpAjH
e8C1JgKFRtoE1lbx/FO28MU9gKgseUS52ZuTpqpOcbudJBv9eBE0TZtgLuAZoAu5OyjjOgjkZ7vT
2UZ3P+7ov3AfmsaEbnIbnB7+vngGRhFKHggOuBcfjSbZ5XGtAsQwbF+prWCKSQLqADrVLsLAHMBY
5Biif1hvN92Y7kWEbSRnb1A/ECQ0NIu2B2FgDTz4mmiRt8jEtKszukVAumJYQvk7fiEsMZZKL1/z
DLaApgqBEdR57dYNGdEWoAtf6DDInQD2gKj34hg/uwe4EUimA0Dixmye0TmINBpKHwQhL0OOCBrI
dpK4Gcc3gmNNuCrBQ0Nw2zyjOwhQGOiybrKpYg5wjbrD/sRBJFCipOcK/7Fdhdb6juhAAKEWJTCp
A6G7E5JeiIYZg03gYg1dSDzgQ2kNxejsAUh1AVWXmr6hT3AwdVJL2rPm0DXg8AMJAXfeWFcB/1ja
L1AnVAM1k2vhx1Y/NgiuNwGQgm4SokLt0yz7mI4CiXxpg2ASEQLnYSWeXQUN4U/botGDu3N883dd
WVNgwGTJzEX5/Me33NsFNtESAbMNlqJ5RhctQTOoSq8CPjBcIDCdvbAKRMzcPuyBzoEanYcgQKxt
MkMiXELJFrQmRJRdoozDdbwXPIMMG+kzDVbR5hndKlCWtGUdJVOfoA6vQ/fZfdeDVcBRYieQZXwM
rUe3CprH/S17R6JTKiilYG9/1i54Go6U6LVzO8MxOrsAolvAOqU8BdOCs1fkSR6d5kEaxfYm0MgC
H6WNpnlGtwoI1wrosdwqkCsChkuZtNsKgxhapFEEEknkk5qn3Xwj8hSw3NLWURRXREbRGvjMjj1x
QKNiM7o9MMLZQ3Qsuwf0CSljfGIi5eYZpBDYAzAaUmDo1nlEXz4e7BM517+aQTGdiSCtgpGTLIF4
BoaAsGQCJS5uOZ2g4mlvoTGtAtl+WXNoGNQX2eckZZpJDvOproiuiZrILrerNLqrEQdBOnompcgK
0Ppttqnz4SrQ4zwBl254LERz6ka0C3R2gayzbNpcik0nWxceD0yBZ064ew3SFKOLmIgVpKfPPQDr
Nuni7qSL4KPnJZNDcYS88+N1Ob5DoEEsLHsfgCigooCy8/OxAg3FJFlYbVtgEXA/xnQIdJQbZOeP
z0MF1aB81JrC4S7wJrjPVKIfU42jS6dSDuoOqETEaBIxWoKJHf/i+BBQVALeCgc+ZrB5Rjd96otG
+1J/f/okTyAhEFrtz6fQYD4hb2DhEwmcPs/47gOTOFb2KOAVQGhKqrArqA8c5NY3winoahhjsgSG
LfpS5aIjXENaXLnsu60+nL6qUlkRSPufkfTI7CEc89K5I7LJeDyeBQSyeQb20CGNSnqNpp/WHowP
dSGI2GSPgkEdlaYK54dBGIQJDjl11BSA/ne3xvh8A6D9smECRTYYwSycxA6FNbgcqDJRXsM/Gu2J
wCxI11fwE8HjkUx9PBEDN5lgycZ/4ND8DKZGZhfMpjlIyjqKEwF5JVnl1iw8QeQ55JRFtRGkS/uM
zVuEpEKTrrURMmJeaFN9IX3AHcG5I6rqknUjuiPhteqQQRKOkgX6FF+YJtlnbwfQqUKdyYIm7MfP
x3UW6JaTB+VpOAKClewxfTKwCACVQSkL8GqH0R0d+IBkuN5eWRJ7gVmSSASJ0pmEgafQQBMdKgu6
PbrbkSZ06Wy6gcUjXayKTFnzDG5Hh3uDLUA3eVd/Gl3oZNBvLe014w/iL7Oej4XnfgAJ+gDwLiAV
mCofV2lkFsGGQVM2dqDW6KH1BaVFe/kNKitkEEgra0SY9Ks1z5+/Hf/EFfKjAWYKBcFD0/oSLrPn
ml9e+oXH1o+nP+/aPgSyX/R29H5RsEa0n/2zM+Y/PTh0ky46+uFj+qj5nO7Puwk+/ejeZz3O6vEf
L8JlukjvA2h4RadP95pvFhv6Z5D9vFtsFj06igY0/PNNnpBd/PCO/mDg5/VEm3cQ8/mb46YhhDT9
F27A49IvnK7RtFhkvaVo0LiyI08XUfg9Trdh763btgfpseMoThcP8fFbt/BZ+ZGh/bnPw/t93hu8
gWfLDn66jKBBSZfHI7eIT+mRO06WV/H3V9OYTsK7/rK3PWeyn3LGqocPve+zQynKjny+jFO//8od
AFB25JeJZySP5OXDIuhtQK1Fqcm+8GUUhds47J/IFgYoPfT2IVwMrAhszfhl0iPHRX9btCgl2WFf
P7VNbfOY9MAMsL9fV48zb/vSmmYk2aGv4z38EsNlbpE6smPfLMJtz3p02Bf5cdMqWmwfjpejg1LI
D51li/tgny3zvLendbUBK0iPH94jgLro95i2vQTyQ3MXZHHe29ldYVV+7CwL+S9Jwt6itxjH3zF6
vE+HQ4uSqPTQ8TYfbG69LTPKjvxmeZcO1diBnYkKnvzQh0X/3uqqQvIDF68uFpskC8L+tc74Ajry
O8a/WqbZsmepADeIPP7vGPxmWYb3vWusQ078jsG/xen68TWb+KBFbUoPDbFU8Gq6SGNuyv7hbFP7
v+cDThfr4dlvq0iyw78Nwv6Kt6l46WHXER5JP6qB2lnQPkkPnS79YRt/U0+UHfjdcruFtOSwGIQJ
XQuQ7PC3QfywfHWZPbnbWrCk7PAf4v0LG1Hkkqmu/J4PeLoRu1S17PAfWf0lfOU9l6JLA8uPXfaj
yi6xKjvup3wRPC6ssCldplJ22M/LdMPN1hu5xU1IjxwS2Qy2d5delB36y4J7B/XS/tHsYJDSgy+z
/NXn516+rZlJjx9m9zFqaz3Prcs4So9dxRCV+r1vs83i/Xrk5zJNPxBNT/NPj6woz/1ZP7kmfuM+
Wi7S//wXAAD//w==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emf"/><Relationship Id="rId7" Type="http://schemas.openxmlformats.org/officeDocument/2006/relationships/chart" Target="../charts/chart11.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image" Target="../media/image6.emf"/><Relationship Id="rId11" Type="http://schemas.openxmlformats.org/officeDocument/2006/relationships/chart" Target="../charts/chart15.xml"/><Relationship Id="rId5" Type="http://schemas.openxmlformats.org/officeDocument/2006/relationships/image" Target="../media/image5.emf"/><Relationship Id="rId15" Type="http://schemas.openxmlformats.org/officeDocument/2006/relationships/chart" Target="../charts/chart17.xml"/><Relationship Id="rId10" Type="http://schemas.openxmlformats.org/officeDocument/2006/relationships/chart" Target="../charts/chart14.xml"/><Relationship Id="rId4" Type="http://schemas.openxmlformats.org/officeDocument/2006/relationships/image" Target="../media/image4.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480060</xdr:colOff>
      <xdr:row>0</xdr:row>
      <xdr:rowOff>152400</xdr:rowOff>
    </xdr:from>
    <xdr:to>
      <xdr:col>11</xdr:col>
      <xdr:colOff>175260</xdr:colOff>
      <xdr:row>15</xdr:row>
      <xdr:rowOff>152400</xdr:rowOff>
    </xdr:to>
    <xdr:graphicFrame macro="">
      <xdr:nvGraphicFramePr>
        <xdr:cNvPr id="2" name="Chart 1">
          <a:extLst>
            <a:ext uri="{FF2B5EF4-FFF2-40B4-BE49-F238E27FC236}">
              <a16:creationId xmlns:a16="http://schemas.microsoft.com/office/drawing/2014/main" id="{0021CA45-F3B2-95EF-B2F2-ABD9DB23ED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45720</xdr:colOff>
      <xdr:row>3</xdr:row>
      <xdr:rowOff>110490</xdr:rowOff>
    </xdr:from>
    <xdr:to>
      <xdr:col>17</xdr:col>
      <xdr:colOff>350520</xdr:colOff>
      <xdr:row>18</xdr:row>
      <xdr:rowOff>110490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F3842F0-16A3-762E-A950-B6564BBF6B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34200" y="6591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83820</xdr:rowOff>
    </xdr:from>
    <xdr:to>
      <xdr:col>11</xdr:col>
      <xdr:colOff>548640</xdr:colOff>
      <xdr:row>21</xdr:row>
      <xdr:rowOff>83820</xdr:rowOff>
    </xdr:to>
    <xdr:graphicFrame macro="">
      <xdr:nvGraphicFramePr>
        <xdr:cNvPr id="2" name="Chart 1">
          <a:extLst>
            <a:ext uri="{FF2B5EF4-FFF2-40B4-BE49-F238E27FC236}">
              <a16:creationId xmlns:a16="http://schemas.microsoft.com/office/drawing/2014/main" id="{EE4D69A1-5DB5-4FEC-957D-F291E8150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464820</xdr:colOff>
      <xdr:row>38</xdr:row>
      <xdr:rowOff>34290</xdr:rowOff>
    </xdr:from>
    <xdr:to>
      <xdr:col>19</xdr:col>
      <xdr:colOff>160020</xdr:colOff>
      <xdr:row>53</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555DB69-00CA-297B-2BB3-F5488E189A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41080" y="6983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411480</xdr:colOff>
      <xdr:row>0</xdr:row>
      <xdr:rowOff>41910</xdr:rowOff>
    </xdr:from>
    <xdr:to>
      <xdr:col>11</xdr:col>
      <xdr:colOff>106680</xdr:colOff>
      <xdr:row>15</xdr:row>
      <xdr:rowOff>41910</xdr:rowOff>
    </xdr:to>
    <xdr:graphicFrame macro="">
      <xdr:nvGraphicFramePr>
        <xdr:cNvPr id="2" name="Chart 1">
          <a:extLst>
            <a:ext uri="{FF2B5EF4-FFF2-40B4-BE49-F238E27FC236}">
              <a16:creationId xmlns:a16="http://schemas.microsoft.com/office/drawing/2014/main" id="{0B97AF8E-324B-3383-A5A0-60C5D1A65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19</xdr:row>
      <xdr:rowOff>144780</xdr:rowOff>
    </xdr:from>
    <xdr:to>
      <xdr:col>1</xdr:col>
      <xdr:colOff>807720</xdr:colOff>
      <xdr:row>22</xdr:row>
      <xdr:rowOff>167640</xdr:rowOff>
    </xdr:to>
    <xdr:graphicFrame macro="">
      <xdr:nvGraphicFramePr>
        <xdr:cNvPr id="2" name="Chart 1">
          <a:extLst>
            <a:ext uri="{FF2B5EF4-FFF2-40B4-BE49-F238E27FC236}">
              <a16:creationId xmlns:a16="http://schemas.microsoft.com/office/drawing/2014/main" id="{8286F429-BFD9-88ED-35F7-0277D199A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xdr:colOff>
      <xdr:row>22</xdr:row>
      <xdr:rowOff>121920</xdr:rowOff>
    </xdr:from>
    <xdr:to>
      <xdr:col>8</xdr:col>
      <xdr:colOff>167640</xdr:colOff>
      <xdr:row>25</xdr:row>
      <xdr:rowOff>49530</xdr:rowOff>
    </xdr:to>
    <xdr:graphicFrame macro="">
      <xdr:nvGraphicFramePr>
        <xdr:cNvPr id="3" name="Chart 2">
          <a:extLst>
            <a:ext uri="{FF2B5EF4-FFF2-40B4-BE49-F238E27FC236}">
              <a16:creationId xmlns:a16="http://schemas.microsoft.com/office/drawing/2014/main" id="{006324B8-635D-1735-6F6D-BA8998694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152400</xdr:colOff>
      <xdr:row>22</xdr:row>
      <xdr:rowOff>121920</xdr:rowOff>
    </xdr:from>
    <xdr:to>
      <xdr:col>15</xdr:col>
      <xdr:colOff>144780</xdr:colOff>
      <xdr:row>27</xdr:row>
      <xdr:rowOff>87630</xdr:rowOff>
    </xdr:to>
    <xdr:graphicFrame macro="">
      <xdr:nvGraphicFramePr>
        <xdr:cNvPr id="4" name="Chart 3">
          <a:extLst>
            <a:ext uri="{FF2B5EF4-FFF2-40B4-BE49-F238E27FC236}">
              <a16:creationId xmlns:a16="http://schemas.microsoft.com/office/drawing/2014/main" id="{89BC015E-D8AD-AA92-6B59-7F8DF75352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609600</xdr:colOff>
      <xdr:row>19</xdr:row>
      <xdr:rowOff>121920</xdr:rowOff>
    </xdr:from>
    <xdr:to>
      <xdr:col>6</xdr:col>
      <xdr:colOff>891540</xdr:colOff>
      <xdr:row>22</xdr:row>
      <xdr:rowOff>22860</xdr:rowOff>
    </xdr:to>
    <xdr:graphicFrame macro="">
      <xdr:nvGraphicFramePr>
        <xdr:cNvPr id="5" name="Chart 4">
          <a:extLst>
            <a:ext uri="{FF2B5EF4-FFF2-40B4-BE49-F238E27FC236}">
              <a16:creationId xmlns:a16="http://schemas.microsoft.com/office/drawing/2014/main" id="{13F66988-5241-BFF6-B067-4E9639891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800100</xdr:colOff>
      <xdr:row>1</xdr:row>
      <xdr:rowOff>22860</xdr:rowOff>
    </xdr:from>
    <xdr:to>
      <xdr:col>11</xdr:col>
      <xdr:colOff>952500</xdr:colOff>
      <xdr:row>3</xdr:row>
      <xdr:rowOff>156210</xdr:rowOff>
    </xdr:to>
    <xdr:graphicFrame macro="">
      <xdr:nvGraphicFramePr>
        <xdr:cNvPr id="6" name="Chart 5">
          <a:extLst>
            <a:ext uri="{FF2B5EF4-FFF2-40B4-BE49-F238E27FC236}">
              <a16:creationId xmlns:a16="http://schemas.microsoft.com/office/drawing/2014/main" id="{065BC48E-FF6F-121A-6B6B-43658EC92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7620</xdr:colOff>
      <xdr:row>47</xdr:row>
      <xdr:rowOff>129540</xdr:rowOff>
    </xdr:from>
    <xdr:to>
      <xdr:col>6</xdr:col>
      <xdr:colOff>0</xdr:colOff>
      <xdr:row>51</xdr:row>
      <xdr:rowOff>95250</xdr:rowOff>
    </xdr:to>
    <xdr:graphicFrame macro="">
      <xdr:nvGraphicFramePr>
        <xdr:cNvPr id="8" name="Chart 7">
          <a:extLst>
            <a:ext uri="{FF2B5EF4-FFF2-40B4-BE49-F238E27FC236}">
              <a16:creationId xmlns:a16="http://schemas.microsoft.com/office/drawing/2014/main" id="{E92C2B60-BE63-74A1-8D3D-0C706CA2F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9</xdr:col>
      <xdr:colOff>68580</xdr:colOff>
      <xdr:row>7</xdr:row>
      <xdr:rowOff>30480</xdr:rowOff>
    </xdr:from>
    <xdr:to>
      <xdr:col>10</xdr:col>
      <xdr:colOff>746760</xdr:colOff>
      <xdr:row>20</xdr:row>
      <xdr:rowOff>120015</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EF7B27D3-79B7-9A74-ED9A-606EFB514E9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52094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548640</xdr:colOff>
      <xdr:row>9</xdr:row>
      <xdr:rowOff>144780</xdr:rowOff>
    </xdr:from>
    <xdr:to>
      <xdr:col>11</xdr:col>
      <xdr:colOff>373380</xdr:colOff>
      <xdr:row>23</xdr:row>
      <xdr:rowOff>51435</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DC14A0D5-5E92-ADC0-3B33-83497654735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001000" y="1790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1028700</xdr:colOff>
      <xdr:row>12</xdr:row>
      <xdr:rowOff>76200</xdr:rowOff>
    </xdr:from>
    <xdr:to>
      <xdr:col>11</xdr:col>
      <xdr:colOff>853440</xdr:colOff>
      <xdr:row>25</xdr:row>
      <xdr:rowOff>165735</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80D4AFAA-4398-3E7C-E85A-137971A1F0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481060" y="2270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39872</xdr:rowOff>
    </xdr:from>
    <xdr:to>
      <xdr:col>22</xdr:col>
      <xdr:colOff>227137</xdr:colOff>
      <xdr:row>2</xdr:row>
      <xdr:rowOff>69647</xdr:rowOff>
    </xdr:to>
    <xdr:sp macro="" textlink="">
      <xdr:nvSpPr>
        <xdr:cNvPr id="2" name="Rectangle 1">
          <a:extLst>
            <a:ext uri="{FF2B5EF4-FFF2-40B4-BE49-F238E27FC236}">
              <a16:creationId xmlns:a16="http://schemas.microsoft.com/office/drawing/2014/main" id="{6F042F88-DD90-EFD6-4D56-9D311D3A9AFA}"/>
            </a:ext>
          </a:extLst>
        </xdr:cNvPr>
        <xdr:cNvSpPr/>
      </xdr:nvSpPr>
      <xdr:spPr>
        <a:xfrm>
          <a:off x="0" y="39872"/>
          <a:ext cx="13557547" cy="39700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700" b="1"/>
            <a:t>ECOMMERCE</a:t>
          </a:r>
          <a:r>
            <a:rPr lang="en-IN" sz="1700" b="1" baseline="0"/>
            <a:t> SALES ANALYSIS DASHBOARD</a:t>
          </a:r>
          <a:endParaRPr lang="en-IN" sz="1700" b="1"/>
        </a:p>
      </xdr:txBody>
    </xdr:sp>
    <xdr:clientData/>
  </xdr:twoCellAnchor>
  <xdr:twoCellAnchor>
    <xdr:from>
      <xdr:col>0</xdr:col>
      <xdr:colOff>0</xdr:colOff>
      <xdr:row>2</xdr:row>
      <xdr:rowOff>89058</xdr:rowOff>
    </xdr:from>
    <xdr:to>
      <xdr:col>3</xdr:col>
      <xdr:colOff>146892</xdr:colOff>
      <xdr:row>10</xdr:row>
      <xdr:rowOff>128530</xdr:rowOff>
    </xdr:to>
    <xdr:grpSp>
      <xdr:nvGrpSpPr>
        <xdr:cNvPr id="11" name="Group 10">
          <a:extLst>
            <a:ext uri="{FF2B5EF4-FFF2-40B4-BE49-F238E27FC236}">
              <a16:creationId xmlns:a16="http://schemas.microsoft.com/office/drawing/2014/main" id="{8A627F8B-7837-E685-7114-19D9726248DF}"/>
            </a:ext>
          </a:extLst>
        </xdr:cNvPr>
        <xdr:cNvGrpSpPr/>
      </xdr:nvGrpSpPr>
      <xdr:grpSpPr>
        <a:xfrm>
          <a:off x="0" y="456287"/>
          <a:ext cx="1964675" cy="1508388"/>
          <a:chOff x="0" y="419100"/>
          <a:chExt cx="1623060" cy="1235570"/>
        </a:xfrm>
      </xdr:grpSpPr>
      <xdr:sp macro="" textlink="">
        <xdr:nvSpPr>
          <xdr:cNvPr id="3" name="Rectangle 2">
            <a:extLst>
              <a:ext uri="{FF2B5EF4-FFF2-40B4-BE49-F238E27FC236}">
                <a16:creationId xmlns:a16="http://schemas.microsoft.com/office/drawing/2014/main" id="{07962B5B-80E5-FCBF-9C4D-4DFD1F221334}"/>
              </a:ext>
            </a:extLst>
          </xdr:cNvPr>
          <xdr:cNvSpPr/>
        </xdr:nvSpPr>
        <xdr:spPr>
          <a:xfrm>
            <a:off x="7620" y="41910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p>
        </xdr:txBody>
      </xdr:sp>
      <xdr:sp macro="" textlink="kpi!$B$17">
        <xdr:nvSpPr>
          <xdr:cNvPr id="5" name="Rectangle 4">
            <a:extLst>
              <a:ext uri="{FF2B5EF4-FFF2-40B4-BE49-F238E27FC236}">
                <a16:creationId xmlns:a16="http://schemas.microsoft.com/office/drawing/2014/main" id="{EF332EAD-C6DC-4487-EE94-9C4134DA7C50}"/>
              </a:ext>
            </a:extLst>
          </xdr:cNvPr>
          <xdr:cNvSpPr/>
        </xdr:nvSpPr>
        <xdr:spPr>
          <a:xfrm>
            <a:off x="22860" y="784860"/>
            <a:ext cx="1592580" cy="381000"/>
          </a:xfrm>
          <a:prstGeom prst="rect">
            <a:avLst/>
          </a:prstGeom>
          <a:gradFill>
            <a:gsLst>
              <a:gs pos="0">
                <a:schemeClr val="accent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93A2127-B861-43CF-88E5-9A6091545EFD}" type="TxLink">
              <a:rPr lang="en-US" sz="1600" b="1" i="0" u="none" strike="noStrike">
                <a:solidFill>
                  <a:sysClr val="windowText" lastClr="000000"/>
                </a:solidFill>
                <a:latin typeface="Calibri"/>
                <a:cs typeface="Calibri"/>
              </a:rPr>
              <a:t>$ 2297200.860 K</a:t>
            </a:fld>
            <a:endParaRPr lang="en-IN" sz="1600" b="1">
              <a:solidFill>
                <a:sysClr val="windowText" lastClr="000000"/>
              </a:solidFill>
            </a:endParaRPr>
          </a:p>
        </xdr:txBody>
      </xdr:sp>
      <xdr:graphicFrame macro="">
        <xdr:nvGraphicFramePr>
          <xdr:cNvPr id="6" name="Chart 5">
            <a:extLst>
              <a:ext uri="{FF2B5EF4-FFF2-40B4-BE49-F238E27FC236}">
                <a16:creationId xmlns:a16="http://schemas.microsoft.com/office/drawing/2014/main" id="{68644F82-10B6-45A2-87D0-627AE71CEC0F}"/>
              </a:ext>
            </a:extLst>
          </xdr:cNvPr>
          <xdr:cNvGraphicFramePr>
            <a:graphicFrameLocks/>
          </xdr:cNvGraphicFramePr>
        </xdr:nvGraphicFramePr>
        <xdr:xfrm>
          <a:off x="0" y="1188521"/>
          <a:ext cx="1447836" cy="19542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6">
            <a:extLst>
              <a:ext uri="{FF2B5EF4-FFF2-40B4-BE49-F238E27FC236}">
                <a16:creationId xmlns:a16="http://schemas.microsoft.com/office/drawing/2014/main" id="{ED38F0FF-0A46-E7F4-97B7-62EE14C4EC0A}"/>
              </a:ext>
            </a:extLst>
          </xdr:cNvPr>
          <xdr:cNvSpPr/>
        </xdr:nvSpPr>
        <xdr:spPr>
          <a:xfrm>
            <a:off x="0" y="1410830"/>
            <a:ext cx="1013460" cy="243840"/>
          </a:xfrm>
          <a:prstGeom prst="rect">
            <a:avLst/>
          </a:prstGeom>
          <a:gradFill>
            <a:gsLst>
              <a:gs pos="0">
                <a:schemeClr val="accent1">
                  <a:alpha val="7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YOY</a:t>
            </a:r>
            <a:r>
              <a:rPr lang="en-IN" sz="1100" b="1"/>
              <a:t> </a:t>
            </a:r>
            <a:r>
              <a:rPr lang="en-IN" sz="1100" b="1">
                <a:solidFill>
                  <a:sysClr val="windowText" lastClr="000000"/>
                </a:solidFill>
              </a:rPr>
              <a:t>GROWTH</a:t>
            </a:r>
          </a:p>
        </xdr:txBody>
      </xdr:sp>
      <xdr:sp macro="" textlink="">
        <xdr:nvSpPr>
          <xdr:cNvPr id="12" name="Rectangle 11">
            <a:extLst>
              <a:ext uri="{FF2B5EF4-FFF2-40B4-BE49-F238E27FC236}">
                <a16:creationId xmlns:a16="http://schemas.microsoft.com/office/drawing/2014/main" id="{0DD297B1-078C-C5B6-F83A-990DED219C0A}"/>
              </a:ext>
            </a:extLst>
          </xdr:cNvPr>
          <xdr:cNvSpPr/>
        </xdr:nvSpPr>
        <xdr:spPr>
          <a:xfrm>
            <a:off x="0" y="41910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p>
        </xdr:txBody>
      </xdr:sp>
    </xdr:grpSp>
    <xdr:clientData/>
  </xdr:twoCellAnchor>
  <xdr:twoCellAnchor>
    <xdr:from>
      <xdr:col>8</xdr:col>
      <xdr:colOff>64265</xdr:colOff>
      <xdr:row>2</xdr:row>
      <xdr:rowOff>103741</xdr:rowOff>
    </xdr:from>
    <xdr:to>
      <xdr:col>12</xdr:col>
      <xdr:colOff>596747</xdr:colOff>
      <xdr:row>10</xdr:row>
      <xdr:rowOff>146890</xdr:rowOff>
    </xdr:to>
    <xdr:grpSp>
      <xdr:nvGrpSpPr>
        <xdr:cNvPr id="13" name="Group 12">
          <a:extLst>
            <a:ext uri="{FF2B5EF4-FFF2-40B4-BE49-F238E27FC236}">
              <a16:creationId xmlns:a16="http://schemas.microsoft.com/office/drawing/2014/main" id="{B25CC22C-AC7D-69D9-79FF-40318F8563FA}"/>
            </a:ext>
          </a:extLst>
        </xdr:cNvPr>
        <xdr:cNvGrpSpPr/>
      </xdr:nvGrpSpPr>
      <xdr:grpSpPr>
        <a:xfrm>
          <a:off x="4911687" y="470970"/>
          <a:ext cx="2956193" cy="1512065"/>
          <a:chOff x="7620" y="403860"/>
          <a:chExt cx="1620155" cy="1321303"/>
        </a:xfrm>
      </xdr:grpSpPr>
      <xdr:sp macro="" textlink="">
        <xdr:nvSpPr>
          <xdr:cNvPr id="14" name="Rectangle 13">
            <a:extLst>
              <a:ext uri="{FF2B5EF4-FFF2-40B4-BE49-F238E27FC236}">
                <a16:creationId xmlns:a16="http://schemas.microsoft.com/office/drawing/2014/main" id="{38041552-D8E8-E532-2726-80E7DE453ACA}"/>
              </a:ext>
            </a:extLst>
          </xdr:cNvPr>
          <xdr:cNvSpPr/>
        </xdr:nvSpPr>
        <xdr:spPr>
          <a:xfrm>
            <a:off x="7620" y="41910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p>
        </xdr:txBody>
      </xdr:sp>
      <xdr:sp macro="" textlink="kpi!L29">
        <xdr:nvSpPr>
          <xdr:cNvPr id="15" name="Rectangle 14">
            <a:extLst>
              <a:ext uri="{FF2B5EF4-FFF2-40B4-BE49-F238E27FC236}">
                <a16:creationId xmlns:a16="http://schemas.microsoft.com/office/drawing/2014/main" id="{2E5A2F98-1FC8-DF1A-1C18-BCC344E98E85}"/>
              </a:ext>
            </a:extLst>
          </xdr:cNvPr>
          <xdr:cNvSpPr/>
        </xdr:nvSpPr>
        <xdr:spPr>
          <a:xfrm>
            <a:off x="22860" y="784860"/>
            <a:ext cx="1604915" cy="381000"/>
          </a:xfrm>
          <a:prstGeom prst="rect">
            <a:avLst/>
          </a:prstGeom>
          <a:gradFill>
            <a:gsLst>
              <a:gs pos="0">
                <a:schemeClr val="accent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FBBE5E-7123-4D8C-BA7F-EC6FD28FF4D0}" type="TxLink">
              <a:rPr lang="en-US" sz="1600" b="1" i="0" u="none" strike="noStrike">
                <a:solidFill>
                  <a:srgbClr val="000000"/>
                </a:solidFill>
                <a:latin typeface="Calibri"/>
                <a:cs typeface="Calibri"/>
              </a:rPr>
              <a:t># 31129</a:t>
            </a:fld>
            <a:endParaRPr lang="en-US" sz="1600" b="1" i="0" u="none" strike="noStrike">
              <a:solidFill>
                <a:sysClr val="windowText" lastClr="000000"/>
              </a:solidFill>
              <a:latin typeface="Calibri"/>
              <a:cs typeface="Calibri"/>
            </a:endParaRPr>
          </a:p>
        </xdr:txBody>
      </xdr:sp>
      <xdr:sp macro="" textlink="">
        <xdr:nvSpPr>
          <xdr:cNvPr id="17" name="Rectangle 16">
            <a:extLst>
              <a:ext uri="{FF2B5EF4-FFF2-40B4-BE49-F238E27FC236}">
                <a16:creationId xmlns:a16="http://schemas.microsoft.com/office/drawing/2014/main" id="{FD8E1FD4-9812-137B-1733-FF4E37EB9AF2}"/>
              </a:ext>
            </a:extLst>
          </xdr:cNvPr>
          <xdr:cNvSpPr/>
        </xdr:nvSpPr>
        <xdr:spPr>
          <a:xfrm>
            <a:off x="47148" y="1481323"/>
            <a:ext cx="1013460" cy="243840"/>
          </a:xfrm>
          <a:prstGeom prst="rect">
            <a:avLst/>
          </a:prstGeom>
          <a:gradFill>
            <a:gsLst>
              <a:gs pos="0">
                <a:schemeClr val="accent1">
                  <a:alpha val="7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YOY</a:t>
            </a:r>
            <a:r>
              <a:rPr lang="en-IN" sz="1100" b="1"/>
              <a:t> </a:t>
            </a:r>
            <a:r>
              <a:rPr lang="en-IN" sz="1100" b="1">
                <a:solidFill>
                  <a:sysClr val="windowText" lastClr="000000"/>
                </a:solidFill>
              </a:rPr>
              <a:t>GROWTH</a:t>
            </a:r>
          </a:p>
        </xdr:txBody>
      </xdr:sp>
      <xdr:sp macro="" textlink="">
        <xdr:nvSpPr>
          <xdr:cNvPr id="19" name="Rectangle 18">
            <a:extLst>
              <a:ext uri="{FF2B5EF4-FFF2-40B4-BE49-F238E27FC236}">
                <a16:creationId xmlns:a16="http://schemas.microsoft.com/office/drawing/2014/main" id="{D1ED162E-5DCC-6127-12DB-1CCC403D9FDF}"/>
              </a:ext>
            </a:extLst>
          </xdr:cNvPr>
          <xdr:cNvSpPr/>
        </xdr:nvSpPr>
        <xdr:spPr>
          <a:xfrm>
            <a:off x="17682" y="403860"/>
            <a:ext cx="1605377"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QUANTITY</a:t>
            </a:r>
          </a:p>
        </xdr:txBody>
      </xdr:sp>
    </xdr:grpSp>
    <xdr:clientData/>
  </xdr:twoCellAnchor>
  <xdr:twoCellAnchor>
    <xdr:from>
      <xdr:col>13</xdr:col>
      <xdr:colOff>320925</xdr:colOff>
      <xdr:row>2</xdr:row>
      <xdr:rowOff>158827</xdr:rowOff>
    </xdr:from>
    <xdr:to>
      <xdr:col>17</xdr:col>
      <xdr:colOff>596747</xdr:colOff>
      <xdr:row>11</xdr:row>
      <xdr:rowOff>36723</xdr:rowOff>
    </xdr:to>
    <xdr:grpSp>
      <xdr:nvGrpSpPr>
        <xdr:cNvPr id="20" name="Group 19">
          <a:extLst>
            <a:ext uri="{FF2B5EF4-FFF2-40B4-BE49-F238E27FC236}">
              <a16:creationId xmlns:a16="http://schemas.microsoft.com/office/drawing/2014/main" id="{1D570A3E-2967-4B44-81E4-B1D84D8C7D68}"/>
            </a:ext>
          </a:extLst>
        </xdr:cNvPr>
        <xdr:cNvGrpSpPr/>
      </xdr:nvGrpSpPr>
      <xdr:grpSpPr>
        <a:xfrm>
          <a:off x="8197985" y="526056"/>
          <a:ext cx="2699533" cy="1530426"/>
          <a:chOff x="7620" y="411480"/>
          <a:chExt cx="1636244" cy="1231394"/>
        </a:xfrm>
      </xdr:grpSpPr>
      <xdr:sp macro="" textlink="">
        <xdr:nvSpPr>
          <xdr:cNvPr id="21" name="Rectangle 20">
            <a:extLst>
              <a:ext uri="{FF2B5EF4-FFF2-40B4-BE49-F238E27FC236}">
                <a16:creationId xmlns:a16="http://schemas.microsoft.com/office/drawing/2014/main" id="{D6FC6141-7370-B13A-E99A-E6D00D8ECCDA}"/>
              </a:ext>
            </a:extLst>
          </xdr:cNvPr>
          <xdr:cNvSpPr/>
        </xdr:nvSpPr>
        <xdr:spPr>
          <a:xfrm>
            <a:off x="7620" y="41910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p>
        </xdr:txBody>
      </xdr:sp>
      <xdr:sp macro="" textlink="kpi!G17">
        <xdr:nvSpPr>
          <xdr:cNvPr id="22" name="Rectangle 21">
            <a:extLst>
              <a:ext uri="{FF2B5EF4-FFF2-40B4-BE49-F238E27FC236}">
                <a16:creationId xmlns:a16="http://schemas.microsoft.com/office/drawing/2014/main" id="{F6FB9FBF-7EF7-CCD8-144F-F70610D601CA}"/>
              </a:ext>
            </a:extLst>
          </xdr:cNvPr>
          <xdr:cNvSpPr/>
        </xdr:nvSpPr>
        <xdr:spPr>
          <a:xfrm>
            <a:off x="22859" y="784860"/>
            <a:ext cx="1621005" cy="381000"/>
          </a:xfrm>
          <a:prstGeom prst="rect">
            <a:avLst/>
          </a:prstGeom>
          <a:gradFill>
            <a:gsLst>
              <a:gs pos="0">
                <a:schemeClr val="accent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5B841E5-7B6E-44D8-922A-E5B0B32EDEA8}" type="TxLink">
              <a:rPr lang="en-US" sz="1600" b="1" i="0" u="none" strike="noStrike">
                <a:solidFill>
                  <a:srgbClr val="000000"/>
                </a:solidFill>
                <a:latin typeface="Calibri"/>
                <a:cs typeface="Calibri"/>
              </a:rPr>
              <a:t>8211</a:t>
            </a:fld>
            <a:endParaRPr lang="en-IN" sz="1600" b="1">
              <a:solidFill>
                <a:sysClr val="windowText" lastClr="000000"/>
              </a:solidFill>
            </a:endParaRPr>
          </a:p>
        </xdr:txBody>
      </xdr:sp>
      <xdr:sp macro="" textlink="">
        <xdr:nvSpPr>
          <xdr:cNvPr id="24" name="Rectangle 23">
            <a:extLst>
              <a:ext uri="{FF2B5EF4-FFF2-40B4-BE49-F238E27FC236}">
                <a16:creationId xmlns:a16="http://schemas.microsoft.com/office/drawing/2014/main" id="{4F1E7BEB-6C9A-5633-69A9-9A561A8A10A5}"/>
              </a:ext>
            </a:extLst>
          </xdr:cNvPr>
          <xdr:cNvSpPr/>
        </xdr:nvSpPr>
        <xdr:spPr>
          <a:xfrm>
            <a:off x="36888" y="1399034"/>
            <a:ext cx="1013460" cy="243840"/>
          </a:xfrm>
          <a:prstGeom prst="rect">
            <a:avLst/>
          </a:prstGeom>
          <a:gradFill>
            <a:gsLst>
              <a:gs pos="0">
                <a:schemeClr val="accent1">
                  <a:alpha val="7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YOY</a:t>
            </a:r>
            <a:r>
              <a:rPr lang="en-IN" sz="1100" b="1"/>
              <a:t> </a:t>
            </a:r>
            <a:r>
              <a:rPr lang="en-IN" sz="1100" b="1">
                <a:solidFill>
                  <a:sysClr val="windowText" lastClr="000000"/>
                </a:solidFill>
              </a:rPr>
              <a:t>GROWTH</a:t>
            </a:r>
          </a:p>
        </xdr:txBody>
      </xdr:sp>
      <xdr:sp macro="" textlink="">
        <xdr:nvSpPr>
          <xdr:cNvPr id="26" name="Rectangle 25">
            <a:extLst>
              <a:ext uri="{FF2B5EF4-FFF2-40B4-BE49-F238E27FC236}">
                <a16:creationId xmlns:a16="http://schemas.microsoft.com/office/drawing/2014/main" id="{44002011-911A-374B-48AB-4F858E267055}"/>
              </a:ext>
            </a:extLst>
          </xdr:cNvPr>
          <xdr:cNvSpPr/>
        </xdr:nvSpPr>
        <xdr:spPr>
          <a:xfrm>
            <a:off x="22860" y="41148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NO</a:t>
            </a:r>
            <a:r>
              <a:rPr lang="en-IN" sz="1600" b="1" baseline="0">
                <a:solidFill>
                  <a:schemeClr val="tx1"/>
                </a:solidFill>
              </a:rPr>
              <a:t> OF ORDERS</a:t>
            </a:r>
            <a:endParaRPr lang="en-IN" sz="1600" b="1">
              <a:solidFill>
                <a:schemeClr val="tx1"/>
              </a:solidFill>
            </a:endParaRPr>
          </a:p>
        </xdr:txBody>
      </xdr:sp>
    </xdr:grpSp>
    <xdr:clientData/>
  </xdr:twoCellAnchor>
  <xdr:twoCellAnchor>
    <xdr:from>
      <xdr:col>18</xdr:col>
      <xdr:colOff>146893</xdr:colOff>
      <xdr:row>2</xdr:row>
      <xdr:rowOff>102181</xdr:rowOff>
    </xdr:from>
    <xdr:to>
      <xdr:col>22</xdr:col>
      <xdr:colOff>229518</xdr:colOff>
      <xdr:row>11</xdr:row>
      <xdr:rowOff>55084</xdr:rowOff>
    </xdr:to>
    <xdr:grpSp>
      <xdr:nvGrpSpPr>
        <xdr:cNvPr id="27" name="Group 26">
          <a:extLst>
            <a:ext uri="{FF2B5EF4-FFF2-40B4-BE49-F238E27FC236}">
              <a16:creationId xmlns:a16="http://schemas.microsoft.com/office/drawing/2014/main" id="{11A5A876-162F-DCB6-A892-97DDCFD218E3}"/>
            </a:ext>
          </a:extLst>
        </xdr:cNvPr>
        <xdr:cNvGrpSpPr/>
      </xdr:nvGrpSpPr>
      <xdr:grpSpPr>
        <a:xfrm>
          <a:off x="11053592" y="469410"/>
          <a:ext cx="2506336" cy="1605433"/>
          <a:chOff x="0" y="411480"/>
          <a:chExt cx="1711819" cy="1249680"/>
        </a:xfrm>
      </xdr:grpSpPr>
      <xdr:sp macro="" textlink="">
        <xdr:nvSpPr>
          <xdr:cNvPr id="28" name="Rectangle 27">
            <a:extLst>
              <a:ext uri="{FF2B5EF4-FFF2-40B4-BE49-F238E27FC236}">
                <a16:creationId xmlns:a16="http://schemas.microsoft.com/office/drawing/2014/main" id="{C97C4C25-2E4E-5082-E258-9184D17BC7B2}"/>
              </a:ext>
            </a:extLst>
          </xdr:cNvPr>
          <xdr:cNvSpPr/>
        </xdr:nvSpPr>
        <xdr:spPr>
          <a:xfrm>
            <a:off x="7620" y="41910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SALES</a:t>
            </a:r>
          </a:p>
        </xdr:txBody>
      </xdr:sp>
      <xdr:sp macro="" textlink="kpi!J17">
        <xdr:nvSpPr>
          <xdr:cNvPr id="29" name="Rectangle 28">
            <a:extLst>
              <a:ext uri="{FF2B5EF4-FFF2-40B4-BE49-F238E27FC236}">
                <a16:creationId xmlns:a16="http://schemas.microsoft.com/office/drawing/2014/main" id="{DA489A23-9EEC-C974-F217-332853D06DFA}"/>
              </a:ext>
            </a:extLst>
          </xdr:cNvPr>
          <xdr:cNvSpPr/>
        </xdr:nvSpPr>
        <xdr:spPr>
          <a:xfrm>
            <a:off x="22860" y="784860"/>
            <a:ext cx="1688959" cy="381000"/>
          </a:xfrm>
          <a:prstGeom prst="rect">
            <a:avLst/>
          </a:prstGeom>
          <a:gradFill>
            <a:gsLst>
              <a:gs pos="0">
                <a:schemeClr val="accent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A3DC87E-94B4-48E8-BE0F-5384869CA389}" type="TxLink">
              <a:rPr lang="en-US" sz="1600" b="1" i="0" u="none" strike="noStrike">
                <a:solidFill>
                  <a:srgbClr val="000000"/>
                </a:solidFill>
                <a:latin typeface="Calibri"/>
                <a:cs typeface="Calibri"/>
              </a:rPr>
              <a:t>12.11%</a:t>
            </a:fld>
            <a:endParaRPr lang="en-IN" sz="1600" b="1">
              <a:solidFill>
                <a:sysClr val="windowText" lastClr="000000"/>
              </a:solidFill>
            </a:endParaRPr>
          </a:p>
        </xdr:txBody>
      </xdr:sp>
      <xdr:sp macro="" textlink="">
        <xdr:nvSpPr>
          <xdr:cNvPr id="31" name="Rectangle 30">
            <a:extLst>
              <a:ext uri="{FF2B5EF4-FFF2-40B4-BE49-F238E27FC236}">
                <a16:creationId xmlns:a16="http://schemas.microsoft.com/office/drawing/2014/main" id="{2783C9D6-E554-169F-CE66-344C69BC4F19}"/>
              </a:ext>
            </a:extLst>
          </xdr:cNvPr>
          <xdr:cNvSpPr/>
        </xdr:nvSpPr>
        <xdr:spPr>
          <a:xfrm>
            <a:off x="0" y="1417320"/>
            <a:ext cx="1013460" cy="243840"/>
          </a:xfrm>
          <a:prstGeom prst="rect">
            <a:avLst/>
          </a:prstGeom>
          <a:gradFill>
            <a:gsLst>
              <a:gs pos="0">
                <a:schemeClr val="accent1">
                  <a:alpha val="7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YOY</a:t>
            </a:r>
            <a:r>
              <a:rPr lang="en-IN" sz="1100" b="1"/>
              <a:t> </a:t>
            </a:r>
            <a:r>
              <a:rPr lang="en-IN" sz="1100" b="1">
                <a:solidFill>
                  <a:sysClr val="windowText" lastClr="000000"/>
                </a:solidFill>
              </a:rPr>
              <a:t>GROWTH</a:t>
            </a:r>
          </a:p>
        </xdr:txBody>
      </xdr:sp>
      <xdr:sp macro="" textlink="">
        <xdr:nvSpPr>
          <xdr:cNvPr id="33" name="Rectangle 32">
            <a:extLst>
              <a:ext uri="{FF2B5EF4-FFF2-40B4-BE49-F238E27FC236}">
                <a16:creationId xmlns:a16="http://schemas.microsoft.com/office/drawing/2014/main" id="{596EA98A-D6A4-6C10-903B-FD44D70470E0}"/>
              </a:ext>
            </a:extLst>
          </xdr:cNvPr>
          <xdr:cNvSpPr/>
        </xdr:nvSpPr>
        <xdr:spPr>
          <a:xfrm>
            <a:off x="72178" y="41148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PROFIT</a:t>
            </a:r>
            <a:r>
              <a:rPr lang="en-IN" sz="1600" b="1" baseline="0">
                <a:solidFill>
                  <a:schemeClr val="tx1"/>
                </a:solidFill>
              </a:rPr>
              <a:t> MARGIN</a:t>
            </a:r>
            <a:endParaRPr lang="en-IN" sz="1600" b="1">
              <a:solidFill>
                <a:schemeClr val="tx1"/>
              </a:solidFill>
            </a:endParaRPr>
          </a:p>
        </xdr:txBody>
      </xdr:sp>
    </xdr:grpSp>
    <xdr:clientData/>
  </xdr:twoCellAnchor>
  <xdr:twoCellAnchor>
    <xdr:from>
      <xdr:col>3</xdr:col>
      <xdr:colOff>393853</xdr:colOff>
      <xdr:row>2</xdr:row>
      <xdr:rowOff>117422</xdr:rowOff>
    </xdr:from>
    <xdr:to>
      <xdr:col>7</xdr:col>
      <xdr:colOff>459037</xdr:colOff>
      <xdr:row>10</xdr:row>
      <xdr:rowOff>55084</xdr:rowOff>
    </xdr:to>
    <xdr:grpSp>
      <xdr:nvGrpSpPr>
        <xdr:cNvPr id="49" name="Group 48">
          <a:extLst>
            <a:ext uri="{FF2B5EF4-FFF2-40B4-BE49-F238E27FC236}">
              <a16:creationId xmlns:a16="http://schemas.microsoft.com/office/drawing/2014/main" id="{B5A98214-9434-046C-E756-9CE6025B086D}"/>
            </a:ext>
          </a:extLst>
        </xdr:cNvPr>
        <xdr:cNvGrpSpPr/>
      </xdr:nvGrpSpPr>
      <xdr:grpSpPr>
        <a:xfrm>
          <a:off x="2211636" y="484651"/>
          <a:ext cx="2488895" cy="1406578"/>
          <a:chOff x="0" y="419100"/>
          <a:chExt cx="1627906" cy="1242060"/>
        </a:xfrm>
      </xdr:grpSpPr>
      <xdr:sp macro="" textlink="">
        <xdr:nvSpPr>
          <xdr:cNvPr id="50" name="Rectangle 49">
            <a:extLst>
              <a:ext uri="{FF2B5EF4-FFF2-40B4-BE49-F238E27FC236}">
                <a16:creationId xmlns:a16="http://schemas.microsoft.com/office/drawing/2014/main" id="{2478AA24-AF76-01BA-A1DF-5282867DFFC1}"/>
              </a:ext>
            </a:extLst>
          </xdr:cNvPr>
          <xdr:cNvSpPr/>
        </xdr:nvSpPr>
        <xdr:spPr>
          <a:xfrm>
            <a:off x="7620" y="419100"/>
            <a:ext cx="1615440" cy="342900"/>
          </a:xfrm>
          <a:prstGeom prst="rect">
            <a:avLst/>
          </a:prstGeom>
          <a:gradFill>
            <a:gsLst>
              <a:gs pos="0">
                <a:schemeClr val="accent1">
                  <a:lumMod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PROFIT</a:t>
            </a:r>
          </a:p>
        </xdr:txBody>
      </xdr:sp>
      <xdr:sp macro="" textlink="kpi!B47">
        <xdr:nvSpPr>
          <xdr:cNvPr id="51" name="Rectangle 50">
            <a:extLst>
              <a:ext uri="{FF2B5EF4-FFF2-40B4-BE49-F238E27FC236}">
                <a16:creationId xmlns:a16="http://schemas.microsoft.com/office/drawing/2014/main" id="{D5EE968F-1B32-6E74-9296-879BB2FB163C}"/>
              </a:ext>
            </a:extLst>
          </xdr:cNvPr>
          <xdr:cNvSpPr/>
        </xdr:nvSpPr>
        <xdr:spPr>
          <a:xfrm>
            <a:off x="7620" y="784860"/>
            <a:ext cx="1620286" cy="381000"/>
          </a:xfrm>
          <a:prstGeom prst="rect">
            <a:avLst/>
          </a:prstGeom>
          <a:gradFill>
            <a:gsLst>
              <a:gs pos="0">
                <a:schemeClr val="accent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BBC37DA-345F-4787-9569-2C4E64FDA0E8}" type="TxLink">
              <a:rPr lang="en-US" sz="1600" b="1" i="0" u="none" strike="noStrike">
                <a:solidFill>
                  <a:srgbClr val="000000"/>
                </a:solidFill>
                <a:latin typeface="Calibri"/>
                <a:cs typeface="Calibri"/>
              </a:rPr>
              <a:t>$ 286397.02 K</a:t>
            </a:fld>
            <a:endParaRPr lang="en-US" sz="1600" b="1" i="0" u="none" strike="noStrike">
              <a:latin typeface="Calibri"/>
              <a:cs typeface="Calibri"/>
            </a:endParaRPr>
          </a:p>
        </xdr:txBody>
      </xdr:sp>
      <xdr:sp macro="" textlink="">
        <xdr:nvSpPr>
          <xdr:cNvPr id="53" name="Rectangle 52">
            <a:extLst>
              <a:ext uri="{FF2B5EF4-FFF2-40B4-BE49-F238E27FC236}">
                <a16:creationId xmlns:a16="http://schemas.microsoft.com/office/drawing/2014/main" id="{4DD9E9EE-3FEC-6272-9958-8200BC312F12}"/>
              </a:ext>
            </a:extLst>
          </xdr:cNvPr>
          <xdr:cNvSpPr/>
        </xdr:nvSpPr>
        <xdr:spPr>
          <a:xfrm>
            <a:off x="0" y="1417320"/>
            <a:ext cx="1013460" cy="243840"/>
          </a:xfrm>
          <a:prstGeom prst="rect">
            <a:avLst/>
          </a:prstGeom>
          <a:gradFill>
            <a:gsLst>
              <a:gs pos="0">
                <a:schemeClr val="accent1">
                  <a:alpha val="74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YOY</a:t>
            </a:r>
            <a:r>
              <a:rPr lang="en-IN" sz="1100" b="1"/>
              <a:t> </a:t>
            </a:r>
            <a:r>
              <a:rPr lang="en-IN" sz="1100" b="1">
                <a:solidFill>
                  <a:sysClr val="windowText" lastClr="000000"/>
                </a:solidFill>
              </a:rPr>
              <a:t>GROWTH</a:t>
            </a:r>
          </a:p>
        </xdr:txBody>
      </xdr:sp>
    </xdr:grpSp>
    <xdr:clientData/>
  </xdr:twoCellAnchor>
  <mc:AlternateContent xmlns:mc="http://schemas.openxmlformats.org/markup-compatibility/2006">
    <mc:Choice xmlns:a14="http://schemas.microsoft.com/office/drawing/2010/main" Requires="a14">
      <xdr:twoCellAnchor editAs="oneCell">
        <xdr:from>
          <xdr:col>6</xdr:col>
          <xdr:colOff>318021</xdr:colOff>
          <xdr:row>9</xdr:row>
          <xdr:rowOff>53524</xdr:rowOff>
        </xdr:from>
        <xdr:to>
          <xdr:col>7</xdr:col>
          <xdr:colOff>325640</xdr:colOff>
          <xdr:row>10</xdr:row>
          <xdr:rowOff>61143</xdr:rowOff>
        </xdr:to>
        <xdr:pic>
          <xdr:nvPicPr>
            <xdr:cNvPr id="57" name="Picture 56">
              <a:extLst>
                <a:ext uri="{FF2B5EF4-FFF2-40B4-BE49-F238E27FC236}">
                  <a16:creationId xmlns:a16="http://schemas.microsoft.com/office/drawing/2014/main" id="{29B6768B-6723-8081-8FA3-C361838B8B8C}"/>
                </a:ext>
              </a:extLst>
            </xdr:cNvPr>
            <xdr:cNvPicPr>
              <a:picLocks noChangeAspect="1" noChangeArrowheads="1"/>
              <a:extLst>
                <a:ext uri="{84589F7E-364E-4C9E-8A38-B11213B215E9}">
                  <a14:cameraTool cellRange="Sheet8!$I$4" spid="_x0000_s11345"/>
                </a:ext>
              </a:extLst>
            </xdr:cNvPicPr>
          </xdr:nvPicPr>
          <xdr:blipFill>
            <a:blip xmlns:r="http://schemas.openxmlformats.org/officeDocument/2006/relationships" r:embed="rId2"/>
            <a:srcRect/>
            <a:stretch>
              <a:fillRect/>
            </a:stretch>
          </xdr:blipFill>
          <xdr:spPr bwMode="auto">
            <a:xfrm>
              <a:off x="3953587" y="1706054"/>
              <a:ext cx="613547" cy="19123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xdr:col>
      <xdr:colOff>119259</xdr:colOff>
      <xdr:row>9</xdr:row>
      <xdr:rowOff>71885</xdr:rowOff>
    </xdr:from>
    <xdr:to>
      <xdr:col>3</xdr:col>
      <xdr:colOff>126878</xdr:colOff>
      <xdr:row>10</xdr:row>
      <xdr:rowOff>79504</xdr:rowOff>
    </xdr:to>
    <xdr:pic>
      <xdr:nvPicPr>
        <xdr:cNvPr id="59" name="Picture 58">
          <a:extLst>
            <a:ext uri="{FF2B5EF4-FFF2-40B4-BE49-F238E27FC236}">
              <a16:creationId xmlns:a16="http://schemas.microsoft.com/office/drawing/2014/main" id="{9753DD97-AC70-A7A3-447D-A5B4AF3232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31114" y="1724415"/>
          <a:ext cx="613547" cy="191234"/>
        </a:xfrm>
        <a:prstGeom prst="rect">
          <a:avLst/>
        </a:prstGeom>
        <a:solidFill>
          <a:schemeClr val="tx1">
            <a:lumMod val="85000"/>
            <a:lumOff val="15000"/>
          </a:schemeClr>
        </a:solidFill>
      </xdr:spPr>
    </xdr:pic>
    <xdr:clientData/>
  </xdr:twoCellAnchor>
  <mc:AlternateContent xmlns:mc="http://schemas.openxmlformats.org/markup-compatibility/2006">
    <mc:Choice xmlns:a14="http://schemas.microsoft.com/office/drawing/2010/main" Requires="a14">
      <xdr:twoCellAnchor editAs="oneCell">
        <xdr:from>
          <xdr:col>11</xdr:col>
          <xdr:colOff>365669</xdr:colOff>
          <xdr:row>9</xdr:row>
          <xdr:rowOff>117791</xdr:rowOff>
        </xdr:from>
        <xdr:to>
          <xdr:col>12</xdr:col>
          <xdr:colOff>373289</xdr:colOff>
          <xdr:row>10</xdr:row>
          <xdr:rowOff>125410</xdr:rowOff>
        </xdr:to>
        <xdr:pic>
          <xdr:nvPicPr>
            <xdr:cNvPr id="63" name="Picture 62">
              <a:extLst>
                <a:ext uri="{FF2B5EF4-FFF2-40B4-BE49-F238E27FC236}">
                  <a16:creationId xmlns:a16="http://schemas.microsoft.com/office/drawing/2014/main" id="{9477BA4A-3B7C-E61C-3295-C1A6E70F5EFA}"/>
                </a:ext>
              </a:extLst>
            </xdr:cNvPr>
            <xdr:cNvPicPr>
              <a:picLocks noChangeAspect="1" noChangeArrowheads="1"/>
              <a:extLst>
                <a:ext uri="{84589F7E-364E-4C9E-8A38-B11213B215E9}">
                  <a14:cameraTool cellRange="Sheet8!$K$4" spid="_x0000_s11346"/>
                </a:ext>
              </a:extLst>
            </xdr:cNvPicPr>
          </xdr:nvPicPr>
          <xdr:blipFill>
            <a:blip xmlns:r="http://schemas.openxmlformats.org/officeDocument/2006/relationships" r:embed="rId4"/>
            <a:srcRect/>
            <a:stretch>
              <a:fillRect/>
            </a:stretch>
          </xdr:blipFill>
          <xdr:spPr bwMode="auto">
            <a:xfrm>
              <a:off x="7030874" y="1770321"/>
              <a:ext cx="613548" cy="1912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356029</xdr:colOff>
          <xdr:row>9</xdr:row>
          <xdr:rowOff>175260</xdr:rowOff>
        </xdr:from>
        <xdr:to>
          <xdr:col>17</xdr:col>
          <xdr:colOff>363648</xdr:colOff>
          <xdr:row>11</xdr:row>
          <xdr:rowOff>0</xdr:rowOff>
        </xdr:to>
        <xdr:pic>
          <xdr:nvPicPr>
            <xdr:cNvPr id="65" name="Picture 64">
              <a:extLst>
                <a:ext uri="{FF2B5EF4-FFF2-40B4-BE49-F238E27FC236}">
                  <a16:creationId xmlns:a16="http://schemas.microsoft.com/office/drawing/2014/main" id="{E83B9F88-9283-7FE7-8210-A67725578AAA}"/>
                </a:ext>
              </a:extLst>
            </xdr:cNvPr>
            <xdr:cNvPicPr>
              <a:picLocks noChangeAspect="1" noChangeArrowheads="1"/>
              <a:extLst>
                <a:ext uri="{84589F7E-364E-4C9E-8A38-B11213B215E9}">
                  <a14:cameraTool cellRange="Sheet8!$L$4" spid="_x0000_s11347"/>
                </a:ext>
              </a:extLst>
            </xdr:cNvPicPr>
          </xdr:nvPicPr>
          <xdr:blipFill>
            <a:blip xmlns:r="http://schemas.openxmlformats.org/officeDocument/2006/relationships" r:embed="rId5"/>
            <a:srcRect/>
            <a:stretch>
              <a:fillRect/>
            </a:stretch>
          </xdr:blipFill>
          <xdr:spPr bwMode="auto">
            <a:xfrm>
              <a:off x="10050872" y="1827790"/>
              <a:ext cx="613547" cy="1919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507602</xdr:colOff>
          <xdr:row>9</xdr:row>
          <xdr:rowOff>156073</xdr:rowOff>
        </xdr:from>
        <xdr:to>
          <xdr:col>22</xdr:col>
          <xdr:colOff>44380</xdr:colOff>
          <xdr:row>11</xdr:row>
          <xdr:rowOff>45904</xdr:rowOff>
        </xdr:to>
        <xdr:pic>
          <xdr:nvPicPr>
            <xdr:cNvPr id="67" name="Picture 66">
              <a:extLst>
                <a:ext uri="{FF2B5EF4-FFF2-40B4-BE49-F238E27FC236}">
                  <a16:creationId xmlns:a16="http://schemas.microsoft.com/office/drawing/2014/main" id="{93C6701B-B828-741C-15DC-DD0617AADCBD}"/>
                </a:ext>
              </a:extLst>
            </xdr:cNvPr>
            <xdr:cNvPicPr>
              <a:picLocks noChangeAspect="1" noChangeArrowheads="1"/>
              <a:extLst>
                <a:ext uri="{84589F7E-364E-4C9E-8A38-B11213B215E9}">
                  <a14:cameraTool cellRange="Sheet8!$M$4" spid="_x0000_s11348"/>
                </a:ext>
              </a:extLst>
            </xdr:cNvPicPr>
          </xdr:nvPicPr>
          <xdr:blipFill>
            <a:blip xmlns:r="http://schemas.openxmlformats.org/officeDocument/2006/relationships" r:embed="rId6"/>
            <a:srcRect/>
            <a:stretch>
              <a:fillRect/>
            </a:stretch>
          </xdr:blipFill>
          <xdr:spPr bwMode="auto">
            <a:xfrm>
              <a:off x="12626156" y="1808603"/>
              <a:ext cx="748634" cy="2570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372371</xdr:colOff>
      <xdr:row>7</xdr:row>
      <xdr:rowOff>74640</xdr:rowOff>
    </xdr:from>
    <xdr:to>
      <xdr:col>7</xdr:col>
      <xdr:colOff>459036</xdr:colOff>
      <xdr:row>8</xdr:row>
      <xdr:rowOff>166079</xdr:rowOff>
    </xdr:to>
    <xdr:graphicFrame macro="">
      <xdr:nvGraphicFramePr>
        <xdr:cNvPr id="69" name="Chart 68">
          <a:extLst>
            <a:ext uri="{FF2B5EF4-FFF2-40B4-BE49-F238E27FC236}">
              <a16:creationId xmlns:a16="http://schemas.microsoft.com/office/drawing/2014/main" id="{92CAC4D0-0B57-464C-A97E-C01C15F46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64265</xdr:colOff>
      <xdr:row>7</xdr:row>
      <xdr:rowOff>73261</xdr:rowOff>
    </xdr:from>
    <xdr:to>
      <xdr:col>12</xdr:col>
      <xdr:colOff>587566</xdr:colOff>
      <xdr:row>8</xdr:row>
      <xdr:rowOff>172320</xdr:rowOff>
    </xdr:to>
    <xdr:graphicFrame macro="">
      <xdr:nvGraphicFramePr>
        <xdr:cNvPr id="70" name="Chart 69">
          <a:extLst>
            <a:ext uri="{FF2B5EF4-FFF2-40B4-BE49-F238E27FC236}">
              <a16:creationId xmlns:a16="http://schemas.microsoft.com/office/drawing/2014/main" id="{87AA0D88-E257-494A-9EC6-C15276398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478408</xdr:colOff>
      <xdr:row>7</xdr:row>
      <xdr:rowOff>21116</xdr:rowOff>
    </xdr:from>
    <xdr:to>
      <xdr:col>18</xdr:col>
      <xdr:colOff>220338</xdr:colOff>
      <xdr:row>9</xdr:row>
      <xdr:rowOff>104936</xdr:rowOff>
    </xdr:to>
    <xdr:graphicFrame macro="">
      <xdr:nvGraphicFramePr>
        <xdr:cNvPr id="71" name="Chart 70">
          <a:extLst>
            <a:ext uri="{FF2B5EF4-FFF2-40B4-BE49-F238E27FC236}">
              <a16:creationId xmlns:a16="http://schemas.microsoft.com/office/drawing/2014/main" id="{AADF3C18-625E-457B-A08B-BF03135C9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82626</xdr:colOff>
      <xdr:row>7</xdr:row>
      <xdr:rowOff>114117</xdr:rowOff>
    </xdr:from>
    <xdr:to>
      <xdr:col>22</xdr:col>
      <xdr:colOff>94284</xdr:colOff>
      <xdr:row>10</xdr:row>
      <xdr:rowOff>18360</xdr:rowOff>
    </xdr:to>
    <xdr:graphicFrame macro="">
      <xdr:nvGraphicFramePr>
        <xdr:cNvPr id="72" name="Chart 71">
          <a:extLst>
            <a:ext uri="{FF2B5EF4-FFF2-40B4-BE49-F238E27FC236}">
              <a16:creationId xmlns:a16="http://schemas.microsoft.com/office/drawing/2014/main" id="{9A8C438B-81CB-4713-A2C2-5D2FC7515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146891</xdr:colOff>
      <xdr:row>12</xdr:row>
      <xdr:rowOff>45904</xdr:rowOff>
    </xdr:from>
    <xdr:to>
      <xdr:col>8</xdr:col>
      <xdr:colOff>119348</xdr:colOff>
      <xdr:row>26</xdr:row>
      <xdr:rowOff>9180</xdr:rowOff>
    </xdr:to>
    <xdr:sp macro="" textlink="">
      <xdr:nvSpPr>
        <xdr:cNvPr id="73" name="Rectangle 72">
          <a:extLst>
            <a:ext uri="{FF2B5EF4-FFF2-40B4-BE49-F238E27FC236}">
              <a16:creationId xmlns:a16="http://schemas.microsoft.com/office/drawing/2014/main" id="{BBC82162-2400-2E5F-16FD-59F738CE8BED}"/>
            </a:ext>
          </a:extLst>
        </xdr:cNvPr>
        <xdr:cNvSpPr/>
      </xdr:nvSpPr>
      <xdr:spPr>
        <a:xfrm>
          <a:off x="146891" y="2249277"/>
          <a:ext cx="4819879" cy="2533879"/>
        </a:xfrm>
        <a:prstGeom prst="rect">
          <a:avLst/>
        </a:prstGeom>
        <a:noFill/>
        <a:ln>
          <a:gradFill flip="none" rotWithShape="1">
            <a:gsLst>
              <a:gs pos="0">
                <a:schemeClr val="accent5">
                  <a:lumMod val="0"/>
                  <a:lumOff val="100000"/>
                </a:schemeClr>
              </a:gs>
              <a:gs pos="92000">
                <a:schemeClr val="accent5">
                  <a:lumMod val="0"/>
                  <a:lumOff val="100000"/>
                </a:schemeClr>
              </a:gs>
              <a:gs pos="100000">
                <a:schemeClr val="accent5">
                  <a:lumMod val="100000"/>
                </a:schemeClr>
              </a:gs>
            </a:gsLst>
            <a:path path="circle">
              <a:fillToRect l="50000" t="-80000" r="50000" b="18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247879</xdr:colOff>
      <xdr:row>12</xdr:row>
      <xdr:rowOff>73446</xdr:rowOff>
    </xdr:from>
    <xdr:to>
      <xdr:col>15</xdr:col>
      <xdr:colOff>440675</xdr:colOff>
      <xdr:row>26</xdr:row>
      <xdr:rowOff>9180</xdr:rowOff>
    </xdr:to>
    <xdr:sp macro="" textlink="">
      <xdr:nvSpPr>
        <xdr:cNvPr id="74" name="Rectangle 73">
          <a:extLst>
            <a:ext uri="{FF2B5EF4-FFF2-40B4-BE49-F238E27FC236}">
              <a16:creationId xmlns:a16="http://schemas.microsoft.com/office/drawing/2014/main" id="{9145D628-740F-4523-873B-0514057EB6A8}"/>
            </a:ext>
          </a:extLst>
        </xdr:cNvPr>
        <xdr:cNvSpPr/>
      </xdr:nvSpPr>
      <xdr:spPr>
        <a:xfrm>
          <a:off x="5095301" y="2276819"/>
          <a:ext cx="4434290" cy="2506337"/>
        </a:xfrm>
        <a:prstGeom prst="rect">
          <a:avLst/>
        </a:prstGeom>
        <a:noFill/>
        <a:ln>
          <a:gradFill flip="none" rotWithShape="1">
            <a:gsLst>
              <a:gs pos="7200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161581</xdr:colOff>
      <xdr:row>26</xdr:row>
      <xdr:rowOff>36723</xdr:rowOff>
    </xdr:from>
    <xdr:to>
      <xdr:col>8</xdr:col>
      <xdr:colOff>146891</xdr:colOff>
      <xdr:row>40</xdr:row>
      <xdr:rowOff>0</xdr:rowOff>
    </xdr:to>
    <xdr:sp macro="" textlink="">
      <xdr:nvSpPr>
        <xdr:cNvPr id="75" name="Rectangle 74">
          <a:extLst>
            <a:ext uri="{FF2B5EF4-FFF2-40B4-BE49-F238E27FC236}">
              <a16:creationId xmlns:a16="http://schemas.microsoft.com/office/drawing/2014/main" id="{69D6657E-F123-46BF-A8C6-AC6BCB121F41}"/>
            </a:ext>
          </a:extLst>
        </xdr:cNvPr>
        <xdr:cNvSpPr/>
      </xdr:nvSpPr>
      <xdr:spPr>
        <a:xfrm>
          <a:off x="161581" y="4810699"/>
          <a:ext cx="4832732" cy="2533879"/>
        </a:xfrm>
        <a:prstGeom prst="rect">
          <a:avLst/>
        </a:prstGeom>
        <a:noFill/>
        <a:ln>
          <a:gradFill flip="none" rotWithShape="1">
            <a:gsLst>
              <a:gs pos="7200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55085</xdr:colOff>
      <xdr:row>12</xdr:row>
      <xdr:rowOff>75280</xdr:rowOff>
    </xdr:from>
    <xdr:to>
      <xdr:col>22</xdr:col>
      <xdr:colOff>192795</xdr:colOff>
      <xdr:row>25</xdr:row>
      <xdr:rowOff>165253</xdr:rowOff>
    </xdr:to>
    <xdr:sp macro="" textlink="">
      <xdr:nvSpPr>
        <xdr:cNvPr id="76" name="Rectangle 75">
          <a:extLst>
            <a:ext uri="{FF2B5EF4-FFF2-40B4-BE49-F238E27FC236}">
              <a16:creationId xmlns:a16="http://schemas.microsoft.com/office/drawing/2014/main" id="{2CFD6B82-0878-4C4C-B130-3FDC455E3D0A}"/>
            </a:ext>
          </a:extLst>
        </xdr:cNvPr>
        <xdr:cNvSpPr/>
      </xdr:nvSpPr>
      <xdr:spPr>
        <a:xfrm>
          <a:off x="9749928" y="2278653"/>
          <a:ext cx="3773277" cy="2476961"/>
        </a:xfrm>
        <a:prstGeom prst="rect">
          <a:avLst/>
        </a:prstGeom>
        <a:noFill/>
        <a:ln>
          <a:gradFill flip="none" rotWithShape="1">
            <a:gsLst>
              <a:gs pos="7200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376410</xdr:colOff>
      <xdr:row>26</xdr:row>
      <xdr:rowOff>82624</xdr:rowOff>
    </xdr:from>
    <xdr:to>
      <xdr:col>14</xdr:col>
      <xdr:colOff>449856</xdr:colOff>
      <xdr:row>40</xdr:row>
      <xdr:rowOff>45903</xdr:rowOff>
    </xdr:to>
    <xdr:sp macro="" textlink="">
      <xdr:nvSpPr>
        <xdr:cNvPr id="77" name="Rectangle 76">
          <a:extLst>
            <a:ext uri="{FF2B5EF4-FFF2-40B4-BE49-F238E27FC236}">
              <a16:creationId xmlns:a16="http://schemas.microsoft.com/office/drawing/2014/main" id="{03559D7F-571B-4394-B054-53A59D9784C1}"/>
            </a:ext>
          </a:extLst>
        </xdr:cNvPr>
        <xdr:cNvSpPr/>
      </xdr:nvSpPr>
      <xdr:spPr>
        <a:xfrm>
          <a:off x="5223832" y="4856600"/>
          <a:ext cx="3709012" cy="2533881"/>
        </a:xfrm>
        <a:prstGeom prst="rect">
          <a:avLst/>
        </a:prstGeom>
        <a:noFill/>
        <a:ln>
          <a:gradFill flip="none" rotWithShape="1">
            <a:gsLst>
              <a:gs pos="7200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73445</xdr:colOff>
      <xdr:row>26</xdr:row>
      <xdr:rowOff>18362</xdr:rowOff>
    </xdr:from>
    <xdr:to>
      <xdr:col>22</xdr:col>
      <xdr:colOff>284602</xdr:colOff>
      <xdr:row>40</xdr:row>
      <xdr:rowOff>45904</xdr:rowOff>
    </xdr:to>
    <xdr:sp macro="" textlink="">
      <xdr:nvSpPr>
        <xdr:cNvPr id="78" name="Rectangle 77">
          <a:extLst>
            <a:ext uri="{FF2B5EF4-FFF2-40B4-BE49-F238E27FC236}">
              <a16:creationId xmlns:a16="http://schemas.microsoft.com/office/drawing/2014/main" id="{0A8F0C61-A992-427E-A323-042545C8E2A4}"/>
            </a:ext>
          </a:extLst>
        </xdr:cNvPr>
        <xdr:cNvSpPr/>
      </xdr:nvSpPr>
      <xdr:spPr>
        <a:xfrm>
          <a:off x="9162361" y="4792338"/>
          <a:ext cx="4452651" cy="2598144"/>
        </a:xfrm>
        <a:prstGeom prst="rect">
          <a:avLst/>
        </a:prstGeom>
        <a:noFill/>
        <a:ln>
          <a:gradFill flip="none" rotWithShape="1">
            <a:gsLst>
              <a:gs pos="7200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165250</xdr:colOff>
      <xdr:row>12</xdr:row>
      <xdr:rowOff>82627</xdr:rowOff>
    </xdr:from>
    <xdr:to>
      <xdr:col>6</xdr:col>
      <xdr:colOff>174431</xdr:colOff>
      <xdr:row>14</xdr:row>
      <xdr:rowOff>91808</xdr:rowOff>
    </xdr:to>
    <xdr:sp macro="" textlink="">
      <xdr:nvSpPr>
        <xdr:cNvPr id="79" name="Rectangle 78">
          <a:extLst>
            <a:ext uri="{FF2B5EF4-FFF2-40B4-BE49-F238E27FC236}">
              <a16:creationId xmlns:a16="http://schemas.microsoft.com/office/drawing/2014/main" id="{66CA5FAB-FB4F-71EF-0D90-946F0F665836}"/>
            </a:ext>
          </a:extLst>
        </xdr:cNvPr>
        <xdr:cNvSpPr/>
      </xdr:nvSpPr>
      <xdr:spPr>
        <a:xfrm>
          <a:off x="771178" y="2286000"/>
          <a:ext cx="3038819" cy="3764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b="1"/>
            <a:t>SALES AND PROFIT AALYSIS</a:t>
          </a:r>
        </a:p>
      </xdr:txBody>
    </xdr:sp>
    <xdr:clientData/>
  </xdr:twoCellAnchor>
  <xdr:twoCellAnchor>
    <xdr:from>
      <xdr:col>10</xdr:col>
      <xdr:colOff>55085</xdr:colOff>
      <xdr:row>12</xdr:row>
      <xdr:rowOff>82627</xdr:rowOff>
    </xdr:from>
    <xdr:to>
      <xdr:col>15</xdr:col>
      <xdr:colOff>64265</xdr:colOff>
      <xdr:row>14</xdr:row>
      <xdr:rowOff>64265</xdr:rowOff>
    </xdr:to>
    <xdr:sp macro="" textlink="">
      <xdr:nvSpPr>
        <xdr:cNvPr id="80" name="Rectangle 79">
          <a:extLst>
            <a:ext uri="{FF2B5EF4-FFF2-40B4-BE49-F238E27FC236}">
              <a16:creationId xmlns:a16="http://schemas.microsoft.com/office/drawing/2014/main" id="{4F1A5EAB-4E58-4718-81C5-767066CCB4F5}"/>
            </a:ext>
          </a:extLst>
        </xdr:cNvPr>
        <xdr:cNvSpPr/>
      </xdr:nvSpPr>
      <xdr:spPr>
        <a:xfrm>
          <a:off x="6114362" y="2286000"/>
          <a:ext cx="3038819" cy="348867"/>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rPr>
            <a:t>CATEGORY</a:t>
          </a:r>
          <a:r>
            <a:rPr lang="en-IN" sz="1100" b="1" baseline="0">
              <a:solidFill>
                <a:schemeClr val="bg1"/>
              </a:solidFill>
            </a:rPr>
            <a:t> WISE REPORT</a:t>
          </a:r>
          <a:endParaRPr lang="en-IN" sz="1100" b="1">
            <a:solidFill>
              <a:schemeClr val="bg1"/>
            </a:solidFill>
          </a:endParaRPr>
        </a:p>
      </xdr:txBody>
    </xdr:sp>
    <xdr:clientData/>
  </xdr:twoCellAnchor>
  <xdr:twoCellAnchor>
    <xdr:from>
      <xdr:col>17</xdr:col>
      <xdr:colOff>541664</xdr:colOff>
      <xdr:row>12</xdr:row>
      <xdr:rowOff>165253</xdr:rowOff>
    </xdr:from>
    <xdr:to>
      <xdr:col>21</xdr:col>
      <xdr:colOff>156075</xdr:colOff>
      <xdr:row>14</xdr:row>
      <xdr:rowOff>100988</xdr:rowOff>
    </xdr:to>
    <xdr:sp macro="" textlink="">
      <xdr:nvSpPr>
        <xdr:cNvPr id="81" name="Rectangle 80">
          <a:extLst>
            <a:ext uri="{FF2B5EF4-FFF2-40B4-BE49-F238E27FC236}">
              <a16:creationId xmlns:a16="http://schemas.microsoft.com/office/drawing/2014/main" id="{E18C4B67-3878-444B-85D4-715D73ED8A4D}"/>
            </a:ext>
          </a:extLst>
        </xdr:cNvPr>
        <xdr:cNvSpPr/>
      </xdr:nvSpPr>
      <xdr:spPr>
        <a:xfrm>
          <a:off x="10842435" y="2368626"/>
          <a:ext cx="2038122" cy="30296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300" b="1"/>
            <a:t>CATEGORY WISE SALE</a:t>
          </a:r>
          <a:r>
            <a:rPr lang="en-IN" sz="1300" b="1" baseline="0"/>
            <a:t> %</a:t>
          </a:r>
          <a:endParaRPr lang="en-IN" sz="1300" b="1"/>
        </a:p>
      </xdr:txBody>
    </xdr:sp>
    <xdr:clientData/>
  </xdr:twoCellAnchor>
  <xdr:twoCellAnchor>
    <xdr:from>
      <xdr:col>1</xdr:col>
      <xdr:colOff>100987</xdr:colOff>
      <xdr:row>26</xdr:row>
      <xdr:rowOff>156073</xdr:rowOff>
    </xdr:from>
    <xdr:to>
      <xdr:col>6</xdr:col>
      <xdr:colOff>110168</xdr:colOff>
      <xdr:row>28</xdr:row>
      <xdr:rowOff>55085</xdr:rowOff>
    </xdr:to>
    <xdr:sp macro="" textlink="">
      <xdr:nvSpPr>
        <xdr:cNvPr id="82" name="Rectangle 81">
          <a:extLst>
            <a:ext uri="{FF2B5EF4-FFF2-40B4-BE49-F238E27FC236}">
              <a16:creationId xmlns:a16="http://schemas.microsoft.com/office/drawing/2014/main" id="{B5D68963-EAE9-41EE-854B-484B3C02FBD2}"/>
            </a:ext>
          </a:extLst>
        </xdr:cNvPr>
        <xdr:cNvSpPr/>
      </xdr:nvSpPr>
      <xdr:spPr>
        <a:xfrm>
          <a:off x="706915" y="4930049"/>
          <a:ext cx="3038819" cy="26624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SALES WISE STATE</a:t>
          </a:r>
        </a:p>
      </xdr:txBody>
    </xdr:sp>
    <xdr:clientData/>
  </xdr:twoCellAnchor>
  <xdr:twoCellAnchor>
    <xdr:from>
      <xdr:col>9</xdr:col>
      <xdr:colOff>165252</xdr:colOff>
      <xdr:row>26</xdr:row>
      <xdr:rowOff>100989</xdr:rowOff>
    </xdr:from>
    <xdr:to>
      <xdr:col>14</xdr:col>
      <xdr:colOff>174432</xdr:colOff>
      <xdr:row>28</xdr:row>
      <xdr:rowOff>1</xdr:rowOff>
    </xdr:to>
    <xdr:sp macro="" textlink="">
      <xdr:nvSpPr>
        <xdr:cNvPr id="83" name="Rectangle 82">
          <a:extLst>
            <a:ext uri="{FF2B5EF4-FFF2-40B4-BE49-F238E27FC236}">
              <a16:creationId xmlns:a16="http://schemas.microsoft.com/office/drawing/2014/main" id="{CE03E280-BFCA-4C21-BC64-FB1BCC0C8281}"/>
            </a:ext>
          </a:extLst>
        </xdr:cNvPr>
        <xdr:cNvSpPr/>
      </xdr:nvSpPr>
      <xdr:spPr>
        <a:xfrm>
          <a:off x="5618601" y="4874965"/>
          <a:ext cx="3038819" cy="26624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rPr>
            <a:t>TOP 5 SALES</a:t>
          </a:r>
        </a:p>
      </xdr:txBody>
    </xdr:sp>
    <xdr:clientData/>
  </xdr:twoCellAnchor>
  <xdr:twoCellAnchor>
    <xdr:from>
      <xdr:col>16</xdr:col>
      <xdr:colOff>541663</xdr:colOff>
      <xdr:row>26</xdr:row>
      <xdr:rowOff>36722</xdr:rowOff>
    </xdr:from>
    <xdr:to>
      <xdr:col>21</xdr:col>
      <xdr:colOff>73446</xdr:colOff>
      <xdr:row>28</xdr:row>
      <xdr:rowOff>36723</xdr:rowOff>
    </xdr:to>
    <xdr:sp macro="" textlink="">
      <xdr:nvSpPr>
        <xdr:cNvPr id="84" name="Rectangle 83">
          <a:extLst>
            <a:ext uri="{FF2B5EF4-FFF2-40B4-BE49-F238E27FC236}">
              <a16:creationId xmlns:a16="http://schemas.microsoft.com/office/drawing/2014/main" id="{A2F85D6E-8EE4-4026-AA99-6CBCD354C656}"/>
            </a:ext>
          </a:extLst>
        </xdr:cNvPr>
        <xdr:cNvSpPr/>
      </xdr:nvSpPr>
      <xdr:spPr>
        <a:xfrm>
          <a:off x="10236506" y="4810698"/>
          <a:ext cx="2561422" cy="36723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500" b="1"/>
            <a:t>FILTERS</a:t>
          </a:r>
        </a:p>
      </xdr:txBody>
    </xdr:sp>
    <xdr:clientData/>
  </xdr:twoCellAnchor>
  <xdr:twoCellAnchor>
    <xdr:from>
      <xdr:col>0</xdr:col>
      <xdr:colOff>156073</xdr:colOff>
      <xdr:row>14</xdr:row>
      <xdr:rowOff>165253</xdr:rowOff>
    </xdr:from>
    <xdr:to>
      <xdr:col>8</xdr:col>
      <xdr:colOff>100989</xdr:colOff>
      <xdr:row>26</xdr:row>
      <xdr:rowOff>18361</xdr:rowOff>
    </xdr:to>
    <xdr:graphicFrame macro="">
      <xdr:nvGraphicFramePr>
        <xdr:cNvPr id="85" name="Chart 84">
          <a:extLst>
            <a:ext uri="{FF2B5EF4-FFF2-40B4-BE49-F238E27FC236}">
              <a16:creationId xmlns:a16="http://schemas.microsoft.com/office/drawing/2014/main" id="{57219474-3033-4DA7-A2BB-A4A517699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302965</xdr:colOff>
      <xdr:row>14</xdr:row>
      <xdr:rowOff>156071</xdr:rowOff>
    </xdr:from>
    <xdr:to>
      <xdr:col>15</xdr:col>
      <xdr:colOff>413131</xdr:colOff>
      <xdr:row>25</xdr:row>
      <xdr:rowOff>174434</xdr:rowOff>
    </xdr:to>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03D3D767-DF56-42CC-A4F3-72F3C7677A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50387" y="2726673"/>
              <a:ext cx="4351660" cy="20381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257058</xdr:colOff>
      <xdr:row>13</xdr:row>
      <xdr:rowOff>146890</xdr:rowOff>
    </xdr:from>
    <xdr:to>
      <xdr:col>22</xdr:col>
      <xdr:colOff>348866</xdr:colOff>
      <xdr:row>24</xdr:row>
      <xdr:rowOff>36723</xdr:rowOff>
    </xdr:to>
    <xdr:graphicFrame macro="">
      <xdr:nvGraphicFramePr>
        <xdr:cNvPr id="87" name="Chart 86">
          <a:extLst>
            <a:ext uri="{FF2B5EF4-FFF2-40B4-BE49-F238E27FC236}">
              <a16:creationId xmlns:a16="http://schemas.microsoft.com/office/drawing/2014/main" id="{75EF317E-06D8-4207-AD16-AFE1FE10F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29</xdr:row>
      <xdr:rowOff>128530</xdr:rowOff>
    </xdr:from>
    <xdr:to>
      <xdr:col>7</xdr:col>
      <xdr:colOff>596747</xdr:colOff>
      <xdr:row>39</xdr:row>
      <xdr:rowOff>119349</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22494541-3280-4370-9461-4BEA6817CF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0" y="5453349"/>
              <a:ext cx="4838241" cy="18269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367229</xdr:colOff>
      <xdr:row>28</xdr:row>
      <xdr:rowOff>64264</xdr:rowOff>
    </xdr:from>
    <xdr:to>
      <xdr:col>15</xdr:col>
      <xdr:colOff>165252</xdr:colOff>
      <xdr:row>38</xdr:row>
      <xdr:rowOff>64265</xdr:rowOff>
    </xdr:to>
    <xdr:graphicFrame macro="">
      <xdr:nvGraphicFramePr>
        <xdr:cNvPr id="89" name="Chart 88">
          <a:extLst>
            <a:ext uri="{FF2B5EF4-FFF2-40B4-BE49-F238E27FC236}">
              <a16:creationId xmlns:a16="http://schemas.microsoft.com/office/drawing/2014/main" id="{0034E672-3F85-4C05-9BBD-F445C1CD3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19</xdr:col>
      <xdr:colOff>459036</xdr:colOff>
      <xdr:row>28</xdr:row>
      <xdr:rowOff>55084</xdr:rowOff>
    </xdr:from>
    <xdr:to>
      <xdr:col>22</xdr:col>
      <xdr:colOff>275421</xdr:colOff>
      <xdr:row>40</xdr:row>
      <xdr:rowOff>36723</xdr:rowOff>
    </xdr:to>
    <mc:AlternateContent xmlns:mc="http://schemas.openxmlformats.org/markup-compatibility/2006">
      <mc:Choice xmlns:a14="http://schemas.microsoft.com/office/drawing/2010/main" Requires="a14">
        <xdr:graphicFrame macro="">
          <xdr:nvGraphicFramePr>
            <xdr:cNvPr id="90" name="Region 1">
              <a:extLst>
                <a:ext uri="{FF2B5EF4-FFF2-40B4-BE49-F238E27FC236}">
                  <a16:creationId xmlns:a16="http://schemas.microsoft.com/office/drawing/2014/main" id="{645278F1-ED34-4FFB-AD04-7646C0DA1A6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971663" y="5196289"/>
              <a:ext cx="1634168" cy="21850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336015</xdr:colOff>
      <xdr:row>28</xdr:row>
      <xdr:rowOff>64265</xdr:rowOff>
    </xdr:from>
    <xdr:to>
      <xdr:col>19</xdr:col>
      <xdr:colOff>385590</xdr:colOff>
      <xdr:row>40</xdr:row>
      <xdr:rowOff>45903</xdr:rowOff>
    </xdr:to>
    <mc:AlternateContent xmlns:mc="http://schemas.openxmlformats.org/markup-compatibility/2006">
      <mc:Choice xmlns:a14="http://schemas.microsoft.com/office/drawing/2010/main" Requires="a14">
        <xdr:graphicFrame macro="">
          <xdr:nvGraphicFramePr>
            <xdr:cNvPr id="91" name="Segment 1">
              <a:extLst>
                <a:ext uri="{FF2B5EF4-FFF2-40B4-BE49-F238E27FC236}">
                  <a16:creationId xmlns:a16="http://schemas.microsoft.com/office/drawing/2014/main" id="{D4B90901-15A2-44FD-9B6B-4DCB73475A8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636786" y="5205470"/>
              <a:ext cx="1261431" cy="2185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119349</xdr:colOff>
      <xdr:row>28</xdr:row>
      <xdr:rowOff>55085</xdr:rowOff>
    </xdr:from>
    <xdr:to>
      <xdr:col>17</xdr:col>
      <xdr:colOff>165253</xdr:colOff>
      <xdr:row>40</xdr:row>
      <xdr:rowOff>18362</xdr:rowOff>
    </xdr:to>
    <mc:AlternateContent xmlns:mc="http://schemas.openxmlformats.org/markup-compatibility/2006">
      <mc:Choice xmlns:a14="http://schemas.microsoft.com/office/drawing/2010/main" Requires="a14">
        <xdr:graphicFrame macro="">
          <xdr:nvGraphicFramePr>
            <xdr:cNvPr id="92" name="Year 1">
              <a:extLst>
                <a:ext uri="{FF2B5EF4-FFF2-40B4-BE49-F238E27FC236}">
                  <a16:creationId xmlns:a16="http://schemas.microsoft.com/office/drawing/2014/main" id="{2AD09742-2C07-488B-BA0B-72964058A4D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208265" y="5196290"/>
              <a:ext cx="1257759" cy="216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IN" refreshedDate="45572.751115162035" createdVersion="8" refreshedVersion="8" minRefreshableVersion="3" recordCount="9994" xr:uid="{967C777F-71C2-4823-B7D4-79CE3AB46B9F}">
  <cacheSource type="worksheet">
    <worksheetSource name="Table_13"/>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 numFmtId="0" formula="Profit /Sales" databaseField="0"/>
  </cacheFields>
  <extLst>
    <ext xmlns:x14="http://schemas.microsoft.com/office/spreadsheetml/2009/9/main" uri="{725AE2AE-9491-48be-B2B4-4EB974FC3084}">
      <x14:pivotCacheDefinition pivotCacheId="11496906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9354F8-126E-412A-A114-6748DB9A20DA}"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3">
      <pivotArea collapsedLevelsAreSubtotals="1" fieldPosition="0">
        <references count="1">
          <reference field="22" count="1">
            <x v="1"/>
          </reference>
        </references>
      </pivotArea>
    </format>
    <format dxfId="22">
      <pivotArea collapsedLevelsAreSubtotals="1" fieldPosition="0">
        <references count="1">
          <reference field="22" count="1">
            <x v="2"/>
          </reference>
        </references>
      </pivotArea>
    </format>
    <format dxfId="21">
      <pivotArea collapsedLevelsAreSubtotals="1" fieldPosition="0">
        <references count="1">
          <reference field="22" count="1">
            <x v="3"/>
          </reference>
        </references>
      </pivotArea>
    </format>
    <format dxfId="20">
      <pivotArea collapsedLevelsAreSubtotals="1" fieldPosition="0">
        <references count="1">
          <reference field="22" count="1">
            <x v="4"/>
          </reference>
        </references>
      </pivotArea>
    </format>
    <format dxfId="19">
      <pivotArea collapsedLevelsAreSubtotals="1" fieldPosition="0">
        <references count="1">
          <reference field="22" count="1">
            <x v="5"/>
          </reference>
        </references>
      </pivotArea>
    </format>
    <format dxfId="18">
      <pivotArea collapsedLevelsAreSubtotals="1" fieldPosition="0">
        <references count="1">
          <reference field="22" count="1">
            <x v="6"/>
          </reference>
        </references>
      </pivotArea>
    </format>
    <format dxfId="17">
      <pivotArea collapsedLevelsAreSubtotals="1" fieldPosition="0">
        <references count="1">
          <reference field="22" count="1">
            <x v="7"/>
          </reference>
        </references>
      </pivotArea>
    </format>
    <format dxfId="16">
      <pivotArea collapsedLevelsAreSubtotals="1" fieldPosition="0">
        <references count="1">
          <reference field="22" count="1">
            <x v="8"/>
          </reference>
        </references>
      </pivotArea>
    </format>
    <format dxfId="15">
      <pivotArea collapsedLevelsAreSubtotals="1" fieldPosition="0">
        <references count="1">
          <reference field="22" count="1">
            <x v="9"/>
          </reference>
        </references>
      </pivotArea>
    </format>
    <format dxfId="14">
      <pivotArea collapsedLevelsAreSubtotals="1" fieldPosition="0">
        <references count="1">
          <reference field="22" count="1">
            <x v="10"/>
          </reference>
        </references>
      </pivotArea>
    </format>
    <format dxfId="13">
      <pivotArea collapsedLevelsAreSubtotals="1" fieldPosition="0">
        <references count="1">
          <reference field="22" count="1">
            <x v="11"/>
          </reference>
        </references>
      </pivotArea>
    </format>
    <format dxfId="12">
      <pivotArea collapsedLevelsAreSubtotals="1" fieldPosition="0">
        <references count="1">
          <reference field="22" count="1">
            <x v="12"/>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0"/>
          </reference>
          <reference field="22"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E18009-D12E-4F0C-829E-3C7F568061BB}"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83D79A-5621-4552-AC70-9C429466C8EA}"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5A4997-371E-4A08-B919-9458B3932E74}"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EF6F0F-5B3C-4065-BC4D-F4493632E58F}"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9E3A53-E28E-4A82-A7F3-3014546DB6F0}" name="PivotTable13"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Profit" fld="21" baseField="0" baseItem="0"/>
    <dataField name="Sum of Sales" fld="18"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7D97DA-6893-4811-B3F2-4A016EF8EC36}" name="PivotTable1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3:B4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0">
      <pivotArea grandRow="1" outline="0" collapsedLevelsAreSubtotals="1" fieldPosition="0"/>
    </format>
  </formats>
  <chartFormats count="4">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88FA368-5147-4716-AC3B-C90655158C66}"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 fld="25"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5AF6E0-A1F9-4716-9D7B-4ABCF6025975}"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G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55C85D7-1D0C-4C57-8182-D04C4BBA165A}"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15:L2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1">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6DBB1F1-BA80-4036-8F11-C41BECD07A2C}"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8:E31"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B19F32-9C22-488C-B979-3ABC4C8D9F2C}"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270BC09-94C8-4C96-AEB8-BFB622348D06}" sourceName="Year">
  <pivotTables>
    <pivotTable tabId="9" name="PivotTable11"/>
    <pivotTable tabId="9" name="PivotTable10"/>
    <pivotTable tabId="9" name="PivotTable12"/>
  </pivotTables>
  <data>
    <tabular pivotCacheId="114969060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AE74FE-D4FE-47CD-B88E-2466A860076A}" sourceName="Segment">
  <pivotTables>
    <pivotTable tabId="9" name="PivotTable11"/>
    <pivotTable tabId="9" name="PivotTable10"/>
    <pivotTable tabId="9" name="PivotTable12"/>
  </pivotTables>
  <data>
    <tabular pivotCacheId="1149690605">
      <items count="3">
        <i x="0" s="1"/>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47017D6-A57C-40A6-B5CB-482E63DD793B}" sourceName="Region">
  <pivotTables>
    <pivotTable tabId="9" name="PivotTable11"/>
    <pivotTable tabId="9" name="PivotTable10"/>
    <pivotTable tabId="9" name="PivotTable12"/>
  </pivotTables>
  <data>
    <tabular pivotCacheId="11496906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1D89825-B86F-4BDE-A71D-810FF537871C}" cache="Slicer_Year" caption="Year" rowHeight="234950"/>
  <slicer name="Segment" xr10:uid="{61EE0C96-2168-4AB6-9E8E-17C28B519F04}" cache="Slicer_Segment" caption="Segment" rowHeight="234950"/>
  <slicer name="Region" xr10:uid="{73800F35-B8D7-4EA2-AC59-BC718C39BA1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7A64F2-8117-4DDE-A692-955011156DEC}" cache="Slicer_Year" caption="Year" style="AB" rowHeight="234950"/>
  <slicer name="Segment 1" xr10:uid="{2FB19229-679B-4909-A344-3C35B8D05DD8}" cache="Slicer_Segment" caption="Segment" style="AB" rowHeight="234950"/>
  <slicer name="Region 1" xr10:uid="{EC733622-6B98-4FF8-8A98-4726D41DE21A}"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0A0889-9DDC-49D4-8AC6-4C08C0BFB0E9}" name="Table_13" displayName="Table_13" ref="A1:V9995">
  <autoFilter ref="A1:V9995" xr:uid="{9D0A0889-9DDC-49D4-8AC6-4C08C0BFB0E9}"/>
  <tableColumns count="22">
    <tableColumn id="1" xr3:uid="{1A59CDB6-E6D6-42FF-B298-05CD07255BA9}" name="Row ID"/>
    <tableColumn id="2" xr3:uid="{C2F60A29-DD59-48E3-9ABF-A3581735BE25}" name="Order ID"/>
    <tableColumn id="3" xr3:uid="{5A2F8064-6BA8-48B2-A313-15EAC3660B8C}" name="Year">
      <calculatedColumnFormula>YEAR('Data (2)'!$D2)</calculatedColumnFormula>
    </tableColumn>
    <tableColumn id="4" xr3:uid="{5282596A-6531-40C0-BCCF-2E40275F0BCA}" name="Order Date"/>
    <tableColumn id="5" xr3:uid="{20867332-C121-46FC-B436-6E88708BF86D}" name="Ship Date"/>
    <tableColumn id="6" xr3:uid="{905741AA-56AF-4646-B93B-BD3F5E23F114}" name="Ship Mode"/>
    <tableColumn id="7" xr3:uid="{A6F6E8F1-6274-42DA-BBFD-EC3CEF4FF17C}" name="Customer ID"/>
    <tableColumn id="8" xr3:uid="{5552AE41-8E41-4385-AB3A-55A8108725E5}" name="Customer Name"/>
    <tableColumn id="9" xr3:uid="{B15C4EE8-33B0-4185-8B08-6554D3E7DD16}" name="Segment"/>
    <tableColumn id="10" xr3:uid="{BA12E3F1-2A4D-409A-B7C1-BB83988599E5}" name="Country"/>
    <tableColumn id="11" xr3:uid="{27D9E9A9-E2A4-4D08-9417-73DC1BA56676}" name="City"/>
    <tableColumn id="12" xr3:uid="{E3B5B2C8-A199-4B9D-9FC6-FF3C899460D3}" name="State"/>
    <tableColumn id="13" xr3:uid="{6F49FB88-4A4B-4B6C-85FF-6ECDE1B87201}" name="Postal Code"/>
    <tableColumn id="14" xr3:uid="{56A8C460-39AA-47F7-AE64-65CA066A6981}" name="Region"/>
    <tableColumn id="15" xr3:uid="{D6CC24AD-6D4B-4AC9-B1B6-60B4E8625A58}" name="Product ID"/>
    <tableColumn id="16" xr3:uid="{C8BDD9DD-2C22-4043-BEB0-E9A604326820}" name="Category"/>
    <tableColumn id="17" xr3:uid="{6CA58E1A-EBF3-4B7B-8247-4409EB00EA0C}" name="Sub-Category"/>
    <tableColumn id="18" xr3:uid="{9A7D7FA0-0147-466E-B8D5-37CDF0C0F525}" name="Product Name"/>
    <tableColumn id="19" xr3:uid="{B0463E69-E624-4106-9040-FF057B443C14}" name="Sales"/>
    <tableColumn id="20" xr3:uid="{F636CA25-5AC9-4652-9A72-63AD20219DEE}" name="Quantity"/>
    <tableColumn id="21" xr3:uid="{9452D581-F056-4191-B503-751A4700DB05}" name="Discount"/>
    <tableColumn id="22" xr3:uid="{0DF77B51-0770-4734-8624-E683D80E65B1}" name="Profit"/>
  </tableColumns>
  <tableStyleInfo name="TableStyleLight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9.xml"/><Relationship Id="rId7"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microsoft.com/office/2007/relationships/slicer" Target="../slicers/slicer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pn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9CC20-2C37-43A7-A22A-E623E65B693C}">
  <dimension ref="A3:C16"/>
  <sheetViews>
    <sheetView workbookViewId="0">
      <selection activeCell="B7" sqref="B7"/>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10950</v>
      </c>
      <c r="C3" s="11" t="s">
        <v>10951</v>
      </c>
    </row>
    <row r="4" spans="1:3" x14ac:dyDescent="0.3">
      <c r="A4" s="7" t="s">
        <v>10938</v>
      </c>
      <c r="B4" s="16">
        <v>95365.937600000019</v>
      </c>
      <c r="C4" s="17">
        <v>9199.2699999999986</v>
      </c>
    </row>
    <row r="5" spans="1:3" x14ac:dyDescent="0.3">
      <c r="A5" s="7" t="s">
        <v>10939</v>
      </c>
      <c r="B5" s="16">
        <v>60172.649400000024</v>
      </c>
      <c r="C5" s="17">
        <v>10288.898699999991</v>
      </c>
    </row>
    <row r="6" spans="1:3" x14ac:dyDescent="0.3">
      <c r="A6" s="7" t="s">
        <v>10940</v>
      </c>
      <c r="B6" s="16">
        <v>199252.98399999991</v>
      </c>
      <c r="C6" s="17">
        <v>26806.573700000015</v>
      </c>
    </row>
    <row r="7" spans="1:3" x14ac:dyDescent="0.3">
      <c r="A7" s="7" t="s">
        <v>10941</v>
      </c>
      <c r="B7" s="16">
        <v>141851.5674</v>
      </c>
      <c r="C7" s="17">
        <v>13437.806799999998</v>
      </c>
    </row>
    <row r="8" spans="1:3" x14ac:dyDescent="0.3">
      <c r="A8" s="7" t="s">
        <v>10942</v>
      </c>
      <c r="B8" s="16">
        <v>156122.28669999994</v>
      </c>
      <c r="C8" s="17">
        <v>22308.51279999999</v>
      </c>
    </row>
    <row r="9" spans="1:3" x14ac:dyDescent="0.3">
      <c r="A9" s="7" t="s">
        <v>10943</v>
      </c>
      <c r="B9" s="16">
        <v>147082.61130000011</v>
      </c>
      <c r="C9" s="17">
        <v>20899.334500000012</v>
      </c>
    </row>
    <row r="10" spans="1:3" x14ac:dyDescent="0.3">
      <c r="A10" s="7" t="s">
        <v>10944</v>
      </c>
      <c r="B10" s="16">
        <v>149580.83800000031</v>
      </c>
      <c r="C10" s="17">
        <v>13535.38299999998</v>
      </c>
    </row>
    <row r="11" spans="1:3" x14ac:dyDescent="0.3">
      <c r="A11" s="7" t="s">
        <v>10945</v>
      </c>
      <c r="B11" s="16">
        <v>159589.45099999988</v>
      </c>
      <c r="C11" s="17">
        <v>21896.715399999972</v>
      </c>
    </row>
    <row r="12" spans="1:3" x14ac:dyDescent="0.3">
      <c r="A12" s="7" t="s">
        <v>10946</v>
      </c>
      <c r="B12" s="16">
        <v>309770.09970000025</v>
      </c>
      <c r="C12" s="17">
        <v>37293.192500000034</v>
      </c>
    </row>
    <row r="13" spans="1:3" x14ac:dyDescent="0.3">
      <c r="A13" s="7" t="s">
        <v>10947</v>
      </c>
      <c r="B13" s="16">
        <v>197115.20170000009</v>
      </c>
      <c r="C13" s="17">
        <v>31469.663800000035</v>
      </c>
    </row>
    <row r="14" spans="1:3" x14ac:dyDescent="0.3">
      <c r="A14" s="7" t="s">
        <v>10948</v>
      </c>
      <c r="B14" s="16">
        <v>349120.07400000008</v>
      </c>
      <c r="C14" s="17">
        <v>35825.536599999927</v>
      </c>
    </row>
    <row r="15" spans="1:3" x14ac:dyDescent="0.3">
      <c r="A15" s="7" t="s">
        <v>10949</v>
      </c>
      <c r="B15" s="16">
        <v>332177.15950000001</v>
      </c>
      <c r="C15" s="17">
        <v>43436.13390000003</v>
      </c>
    </row>
    <row r="16" spans="1:3" x14ac:dyDescent="0.3">
      <c r="A16" s="9" t="s">
        <v>10933</v>
      </c>
      <c r="B16" s="14">
        <v>2297200.8603000008</v>
      </c>
      <c r="C16" s="15">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21D1C-FEC3-4C1C-8B37-2DC291F3E4E6}">
  <dimension ref="A3:G9"/>
  <sheetViews>
    <sheetView topLeftCell="C1" workbookViewId="0">
      <selection activeCell="G5" sqref="G5:G9"/>
    </sheetView>
  </sheetViews>
  <sheetFormatPr defaultRowHeight="14.4" x14ac:dyDescent="0.3"/>
  <cols>
    <col min="1" max="1" width="13.109375" bestFit="1" customWidth="1"/>
    <col min="2" max="2" width="12" bestFit="1" customWidth="1"/>
    <col min="6" max="6" width="13.109375" bestFit="1" customWidth="1"/>
    <col min="7" max="7" width="9.33203125" bestFit="1" customWidth="1"/>
  </cols>
  <sheetData>
    <row r="3" spans="1:7" x14ac:dyDescent="0.3">
      <c r="A3" s="5" t="s">
        <v>10932</v>
      </c>
      <c r="B3" s="6" t="s">
        <v>10951</v>
      </c>
    </row>
    <row r="4" spans="1:7" x14ac:dyDescent="0.3">
      <c r="A4" s="7" t="s">
        <v>32</v>
      </c>
      <c r="B4" s="8">
        <v>18451.272799999992</v>
      </c>
      <c r="F4" s="21" t="s">
        <v>10952</v>
      </c>
      <c r="G4" s="22" t="s">
        <v>10953</v>
      </c>
    </row>
    <row r="5" spans="1:7" x14ac:dyDescent="0.3">
      <c r="A5" s="18" t="s">
        <v>46</v>
      </c>
      <c r="B5" s="19">
        <v>122490.8008000001</v>
      </c>
      <c r="F5" t="str">
        <f>A4</f>
        <v>Furniture</v>
      </c>
      <c r="G5" s="23">
        <f>GETPIVOTDATA("Profit",$A$3,"Category","Furniture")</f>
        <v>18451.272799999992</v>
      </c>
    </row>
    <row r="6" spans="1:7" x14ac:dyDescent="0.3">
      <c r="A6" s="18" t="s">
        <v>71</v>
      </c>
      <c r="B6" s="19">
        <v>145454.9480999998</v>
      </c>
      <c r="F6" t="str">
        <f>A5</f>
        <v>Office Supplies</v>
      </c>
      <c r="G6" s="23">
        <f>GETPIVOTDATA("Profit",$A$3,"Category","Office Supplies")</f>
        <v>122490.8008000001</v>
      </c>
    </row>
    <row r="7" spans="1:7" x14ac:dyDescent="0.3">
      <c r="A7" s="9" t="s">
        <v>10933</v>
      </c>
      <c r="B7" s="10">
        <v>286397.02169999992</v>
      </c>
      <c r="F7" t="str">
        <f t="shared" ref="F7:F8" si="0">A6</f>
        <v>Technology</v>
      </c>
      <c r="G7" s="23">
        <f>GETPIVOTDATA("Profit",$A$3,"Category","Technology")</f>
        <v>145454.9480999998</v>
      </c>
    </row>
    <row r="8" spans="1:7" x14ac:dyDescent="0.3">
      <c r="F8" t="str">
        <f t="shared" si="0"/>
        <v>Grand Total</v>
      </c>
      <c r="G8" s="23">
        <f>GETPIVOTDATA("Profit",$A$3)</f>
        <v>286397.02169999992</v>
      </c>
    </row>
    <row r="9" spans="1:7" x14ac:dyDescent="0.3">
      <c r="G9" s="2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F0F84-C732-4649-AD15-1C3AA9520A18}">
  <dimension ref="A3:B7"/>
  <sheetViews>
    <sheetView workbookViewId="0">
      <selection activeCell="N10" sqref="N10"/>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24">
        <v>0.32300170530281774</v>
      </c>
    </row>
    <row r="5" spans="1:2" x14ac:dyDescent="0.3">
      <c r="A5" s="18" t="s">
        <v>46</v>
      </c>
      <c r="B5" s="25">
        <v>0.31301008302169103</v>
      </c>
    </row>
    <row r="6" spans="1:2" x14ac:dyDescent="0.3">
      <c r="A6" s="18" t="s">
        <v>71</v>
      </c>
      <c r="B6" s="25">
        <v>0.36398821167549117</v>
      </c>
    </row>
    <row r="7" spans="1:2" x14ac:dyDescent="0.3">
      <c r="A7" s="9" t="s">
        <v>10933</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3E5FD-D7EE-4A12-AE9F-F51BF504F004}">
  <dimension ref="A3:F53"/>
  <sheetViews>
    <sheetView topLeftCell="A35" workbookViewId="0">
      <selection activeCell="E3" sqref="E3:F52"/>
    </sheetView>
  </sheetViews>
  <sheetFormatPr defaultRowHeight="14.4" x14ac:dyDescent="0.3"/>
  <cols>
    <col min="1" max="1" width="17.33203125" bestFit="1" customWidth="1"/>
    <col min="2" max="2" width="12" bestFit="1" customWidth="1"/>
    <col min="5" max="5" width="17.33203125" bestFit="1" customWidth="1"/>
    <col min="6" max="6" width="10.33203125" bestFit="1" customWidth="1"/>
  </cols>
  <sheetData>
    <row r="3" spans="1:6" x14ac:dyDescent="0.3">
      <c r="A3" s="5" t="s">
        <v>10932</v>
      </c>
      <c r="B3" s="6" t="s">
        <v>10950</v>
      </c>
      <c r="E3" s="20" t="s">
        <v>10954</v>
      </c>
      <c r="F3" s="27" t="s">
        <v>10955</v>
      </c>
    </row>
    <row r="4" spans="1:6" x14ac:dyDescent="0.3">
      <c r="A4" s="7" t="s">
        <v>358</v>
      </c>
      <c r="B4" s="8">
        <v>19510.639999999992</v>
      </c>
      <c r="E4" t="str">
        <f>A4</f>
        <v>Alabama</v>
      </c>
      <c r="F4" s="23">
        <f>GETPIVOTDATA("Sales",$A$3,"State",A4)</f>
        <v>19510.639999999992</v>
      </c>
    </row>
    <row r="5" spans="1:6" x14ac:dyDescent="0.3">
      <c r="A5" s="18" t="s">
        <v>310</v>
      </c>
      <c r="B5" s="19">
        <v>35282.000999999997</v>
      </c>
      <c r="E5" t="str">
        <f t="shared" ref="E5:E53" si="0">A5</f>
        <v>Arizona</v>
      </c>
      <c r="F5" s="23">
        <f t="shared" ref="F5:F53" si="1">GETPIVOTDATA("Sales",$A$3,"State",A5)</f>
        <v>35282.000999999997</v>
      </c>
    </row>
    <row r="6" spans="1:6" x14ac:dyDescent="0.3">
      <c r="A6" s="18" t="s">
        <v>1707</v>
      </c>
      <c r="B6" s="19">
        <v>11678.129999999997</v>
      </c>
      <c r="E6" t="str">
        <f t="shared" si="0"/>
        <v>Arkansas</v>
      </c>
      <c r="F6" s="23">
        <f t="shared" si="1"/>
        <v>11678.129999999997</v>
      </c>
    </row>
    <row r="7" spans="1:6" x14ac:dyDescent="0.3">
      <c r="A7" s="18" t="s">
        <v>43</v>
      </c>
      <c r="B7" s="19">
        <v>457687.63150000101</v>
      </c>
      <c r="E7" t="str">
        <f t="shared" si="0"/>
        <v>California</v>
      </c>
      <c r="F7" s="23">
        <f t="shared" si="1"/>
        <v>457687.63150000101</v>
      </c>
    </row>
    <row r="8" spans="1:6" x14ac:dyDescent="0.3">
      <c r="A8" s="18" t="s">
        <v>457</v>
      </c>
      <c r="B8" s="19">
        <v>32108.117999999995</v>
      </c>
      <c r="E8" t="str">
        <f t="shared" si="0"/>
        <v>Colorado</v>
      </c>
      <c r="F8" s="23">
        <f t="shared" si="1"/>
        <v>32108.117999999995</v>
      </c>
    </row>
    <row r="9" spans="1:6" x14ac:dyDescent="0.3">
      <c r="A9" s="18" t="s">
        <v>747</v>
      </c>
      <c r="B9" s="19">
        <v>13384.356999999996</v>
      </c>
      <c r="E9" t="str">
        <f t="shared" si="0"/>
        <v>Connecticut</v>
      </c>
      <c r="F9" s="23">
        <f t="shared" si="1"/>
        <v>13384.356999999996</v>
      </c>
    </row>
    <row r="10" spans="1:6" x14ac:dyDescent="0.3">
      <c r="A10" s="18" t="s">
        <v>245</v>
      </c>
      <c r="B10" s="19">
        <v>27451.068999999992</v>
      </c>
      <c r="E10" t="str">
        <f t="shared" si="0"/>
        <v>Delaware</v>
      </c>
      <c r="F10" s="23">
        <f t="shared" si="1"/>
        <v>27451.068999999992</v>
      </c>
    </row>
    <row r="11" spans="1:6" x14ac:dyDescent="0.3">
      <c r="A11" s="18" t="s">
        <v>3034</v>
      </c>
      <c r="B11" s="19">
        <v>2865.0199999999995</v>
      </c>
      <c r="E11" t="str">
        <f t="shared" si="0"/>
        <v>District of Columbia</v>
      </c>
      <c r="F11" s="23">
        <f t="shared" si="1"/>
        <v>2865.0199999999995</v>
      </c>
    </row>
    <row r="12" spans="1:6" x14ac:dyDescent="0.3">
      <c r="A12" s="18" t="s">
        <v>54</v>
      </c>
      <c r="B12" s="19">
        <v>89473.707999999999</v>
      </c>
      <c r="E12" t="str">
        <f t="shared" si="0"/>
        <v>Florida</v>
      </c>
      <c r="F12" s="23">
        <f t="shared" si="1"/>
        <v>89473.707999999999</v>
      </c>
    </row>
    <row r="13" spans="1:6" x14ac:dyDescent="0.3">
      <c r="A13" s="18" t="s">
        <v>1272</v>
      </c>
      <c r="B13" s="19">
        <v>49095.840000000004</v>
      </c>
      <c r="E13" t="str">
        <f t="shared" si="0"/>
        <v>Georgia</v>
      </c>
      <c r="F13" s="23">
        <f t="shared" si="1"/>
        <v>49095.840000000004</v>
      </c>
    </row>
    <row r="14" spans="1:6" x14ac:dyDescent="0.3">
      <c r="A14" s="18" t="s">
        <v>6260</v>
      </c>
      <c r="B14" s="19">
        <v>4382.4860000000017</v>
      </c>
      <c r="E14" t="str">
        <f t="shared" si="0"/>
        <v>Idaho</v>
      </c>
      <c r="F14" s="23">
        <f t="shared" si="1"/>
        <v>4382.4860000000017</v>
      </c>
    </row>
    <row r="15" spans="1:6" x14ac:dyDescent="0.3">
      <c r="A15" s="18" t="s">
        <v>211</v>
      </c>
      <c r="B15" s="19">
        <v>80166.10099999985</v>
      </c>
      <c r="E15" t="str">
        <f t="shared" si="0"/>
        <v>Illinois</v>
      </c>
      <c r="F15" s="23">
        <f t="shared" si="1"/>
        <v>80166.10099999985</v>
      </c>
    </row>
    <row r="16" spans="1:6" x14ac:dyDescent="0.3">
      <c r="A16" s="18" t="s">
        <v>254</v>
      </c>
      <c r="B16" s="19">
        <v>53555.360000000001</v>
      </c>
      <c r="E16" t="str">
        <f t="shared" si="0"/>
        <v>Indiana</v>
      </c>
      <c r="F16" s="23">
        <f t="shared" si="1"/>
        <v>53555.360000000001</v>
      </c>
    </row>
    <row r="17" spans="1:6" x14ac:dyDescent="0.3">
      <c r="A17" s="18" t="s">
        <v>489</v>
      </c>
      <c r="B17" s="19">
        <v>4579.7599999999993</v>
      </c>
      <c r="E17" t="str">
        <f t="shared" si="0"/>
        <v>Iowa</v>
      </c>
      <c r="F17" s="23">
        <f t="shared" si="1"/>
        <v>4579.7599999999993</v>
      </c>
    </row>
    <row r="18" spans="1:6" x14ac:dyDescent="0.3">
      <c r="A18" s="18" t="s">
        <v>4530</v>
      </c>
      <c r="B18" s="19">
        <v>2914.31</v>
      </c>
      <c r="E18" t="str">
        <f t="shared" si="0"/>
        <v>Kansas</v>
      </c>
      <c r="F18" s="23">
        <f t="shared" si="1"/>
        <v>2914.31</v>
      </c>
    </row>
    <row r="19" spans="1:6" x14ac:dyDescent="0.3">
      <c r="A19" s="18" t="s">
        <v>29</v>
      </c>
      <c r="B19" s="19">
        <v>36591.749999999971</v>
      </c>
      <c r="E19" t="str">
        <f t="shared" si="0"/>
        <v>Kentucky</v>
      </c>
      <c r="F19" s="23">
        <f t="shared" si="1"/>
        <v>36591.749999999971</v>
      </c>
    </row>
    <row r="20" spans="1:6" x14ac:dyDescent="0.3">
      <c r="A20" s="18" t="s">
        <v>736</v>
      </c>
      <c r="B20" s="19">
        <v>9217.0299999999988</v>
      </c>
      <c r="E20" t="str">
        <f t="shared" si="0"/>
        <v>Louisiana</v>
      </c>
      <c r="F20" s="23">
        <f t="shared" si="1"/>
        <v>9217.0299999999988</v>
      </c>
    </row>
    <row r="21" spans="1:6" x14ac:dyDescent="0.3">
      <c r="A21" s="18" t="s">
        <v>5235</v>
      </c>
      <c r="B21" s="19">
        <v>1270.53</v>
      </c>
      <c r="E21" t="str">
        <f t="shared" si="0"/>
        <v>Maine</v>
      </c>
      <c r="F21" s="23">
        <f t="shared" si="1"/>
        <v>1270.53</v>
      </c>
    </row>
    <row r="22" spans="1:6" x14ac:dyDescent="0.3">
      <c r="A22" s="18" t="s">
        <v>2735</v>
      </c>
      <c r="B22" s="19">
        <v>23705.523000000005</v>
      </c>
      <c r="E22" t="str">
        <f t="shared" si="0"/>
        <v>Maryland</v>
      </c>
      <c r="F22" s="23">
        <f t="shared" si="1"/>
        <v>23705.523000000005</v>
      </c>
    </row>
    <row r="23" spans="1:6" x14ac:dyDescent="0.3">
      <c r="A23" s="18" t="s">
        <v>1245</v>
      </c>
      <c r="B23" s="19">
        <v>28634.43399999999</v>
      </c>
      <c r="E23" t="str">
        <f t="shared" si="0"/>
        <v>Massachusetts</v>
      </c>
      <c r="F23" s="23">
        <f t="shared" si="1"/>
        <v>28634.43399999999</v>
      </c>
    </row>
    <row r="24" spans="1:6" x14ac:dyDescent="0.3">
      <c r="A24" s="18" t="s">
        <v>238</v>
      </c>
      <c r="B24" s="19">
        <v>76269.614000000016</v>
      </c>
      <c r="E24" t="str">
        <f t="shared" si="0"/>
        <v>Michigan</v>
      </c>
      <c r="F24" s="23">
        <f t="shared" si="1"/>
        <v>76269.614000000016</v>
      </c>
    </row>
    <row r="25" spans="1:6" x14ac:dyDescent="0.3">
      <c r="A25" s="18" t="s">
        <v>229</v>
      </c>
      <c r="B25" s="19">
        <v>29863.149999999994</v>
      </c>
      <c r="E25" t="str">
        <f t="shared" si="0"/>
        <v>Minnesota</v>
      </c>
      <c r="F25" s="23">
        <f t="shared" si="1"/>
        <v>29863.149999999994</v>
      </c>
    </row>
    <row r="26" spans="1:6" x14ac:dyDescent="0.3">
      <c r="A26" s="18" t="s">
        <v>1487</v>
      </c>
      <c r="B26" s="19">
        <v>10771.34</v>
      </c>
      <c r="E26" t="str">
        <f t="shared" si="0"/>
        <v>Mississippi</v>
      </c>
      <c r="F26" s="23">
        <f t="shared" si="1"/>
        <v>10771.34</v>
      </c>
    </row>
    <row r="27" spans="1:6" x14ac:dyDescent="0.3">
      <c r="A27" s="18" t="s">
        <v>596</v>
      </c>
      <c r="B27" s="19">
        <v>22205.149999999998</v>
      </c>
      <c r="E27" t="str">
        <f t="shared" si="0"/>
        <v>Missouri</v>
      </c>
      <c r="F27" s="23">
        <f t="shared" si="1"/>
        <v>22205.149999999998</v>
      </c>
    </row>
    <row r="28" spans="1:6" x14ac:dyDescent="0.3">
      <c r="A28" s="18" t="s">
        <v>1762</v>
      </c>
      <c r="B28" s="19">
        <v>5589.3519999999971</v>
      </c>
      <c r="E28" t="str">
        <f t="shared" si="0"/>
        <v>Montana</v>
      </c>
      <c r="F28" s="23">
        <f t="shared" si="1"/>
        <v>5589.3519999999971</v>
      </c>
    </row>
    <row r="29" spans="1:6" x14ac:dyDescent="0.3">
      <c r="A29" s="18" t="s">
        <v>138</v>
      </c>
      <c r="B29" s="19">
        <v>7464.9299999999985</v>
      </c>
      <c r="E29" t="str">
        <f t="shared" si="0"/>
        <v>Nebraska</v>
      </c>
      <c r="F29" s="23">
        <f t="shared" si="1"/>
        <v>7464.9299999999985</v>
      </c>
    </row>
    <row r="30" spans="1:6" x14ac:dyDescent="0.3">
      <c r="A30" s="18" t="s">
        <v>1392</v>
      </c>
      <c r="B30" s="19">
        <v>16729.101999999999</v>
      </c>
      <c r="E30" t="str">
        <f t="shared" si="0"/>
        <v>Nevada</v>
      </c>
      <c r="F30" s="23">
        <f t="shared" si="1"/>
        <v>16729.101999999999</v>
      </c>
    </row>
    <row r="31" spans="1:6" x14ac:dyDescent="0.3">
      <c r="A31" s="18" t="s">
        <v>2694</v>
      </c>
      <c r="B31" s="19">
        <v>7292.5239999999994</v>
      </c>
      <c r="E31" t="str">
        <f t="shared" si="0"/>
        <v>New Hampshire</v>
      </c>
      <c r="F31" s="23">
        <f t="shared" si="1"/>
        <v>7292.5239999999994</v>
      </c>
    </row>
    <row r="32" spans="1:6" x14ac:dyDescent="0.3">
      <c r="A32" s="18" t="s">
        <v>788</v>
      </c>
      <c r="B32" s="19">
        <v>35764.312000000013</v>
      </c>
      <c r="E32" t="str">
        <f t="shared" si="0"/>
        <v>New Jersey</v>
      </c>
      <c r="F32" s="23">
        <f t="shared" si="1"/>
        <v>35764.312000000013</v>
      </c>
    </row>
    <row r="33" spans="1:6" x14ac:dyDescent="0.3">
      <c r="A33" s="18" t="s">
        <v>668</v>
      </c>
      <c r="B33" s="19">
        <v>4783.5220000000008</v>
      </c>
      <c r="E33" t="str">
        <f t="shared" si="0"/>
        <v>New Mexico</v>
      </c>
      <c r="F33" s="23">
        <f t="shared" si="1"/>
        <v>4783.5220000000008</v>
      </c>
    </row>
    <row r="34" spans="1:6" x14ac:dyDescent="0.3">
      <c r="A34" s="18" t="s">
        <v>267</v>
      </c>
      <c r="B34" s="19">
        <v>310876.27099999978</v>
      </c>
      <c r="E34" t="str">
        <f t="shared" si="0"/>
        <v>New York</v>
      </c>
      <c r="F34" s="23">
        <f t="shared" si="1"/>
        <v>310876.27099999978</v>
      </c>
    </row>
    <row r="35" spans="1:6" x14ac:dyDescent="0.3">
      <c r="A35" s="18" t="s">
        <v>88</v>
      </c>
      <c r="B35" s="19">
        <v>55603.163999999968</v>
      </c>
      <c r="E35" t="str">
        <f t="shared" si="0"/>
        <v>North Carolina</v>
      </c>
      <c r="F35" s="23">
        <f t="shared" si="1"/>
        <v>55603.163999999968</v>
      </c>
    </row>
    <row r="36" spans="1:6" x14ac:dyDescent="0.3">
      <c r="A36" s="18" t="s">
        <v>7449</v>
      </c>
      <c r="B36" s="19">
        <v>919.91</v>
      </c>
      <c r="E36" t="str">
        <f t="shared" si="0"/>
        <v>North Dakota</v>
      </c>
      <c r="F36" s="23">
        <f t="shared" si="1"/>
        <v>919.91</v>
      </c>
    </row>
    <row r="37" spans="1:6" x14ac:dyDescent="0.3">
      <c r="A37" s="18" t="s">
        <v>498</v>
      </c>
      <c r="B37" s="19">
        <v>78258.135999999926</v>
      </c>
      <c r="E37" t="str">
        <f t="shared" si="0"/>
        <v>Ohio</v>
      </c>
      <c r="F37" s="23">
        <f t="shared" si="1"/>
        <v>78258.135999999926</v>
      </c>
    </row>
    <row r="38" spans="1:6" x14ac:dyDescent="0.3">
      <c r="A38" s="18" t="s">
        <v>649</v>
      </c>
      <c r="B38" s="19">
        <v>19683.390000000003</v>
      </c>
      <c r="E38" t="str">
        <f t="shared" si="0"/>
        <v>Oklahoma</v>
      </c>
      <c r="F38" s="23">
        <f t="shared" si="1"/>
        <v>19683.390000000003</v>
      </c>
    </row>
    <row r="39" spans="1:6" x14ac:dyDescent="0.3">
      <c r="A39" s="18" t="s">
        <v>420</v>
      </c>
      <c r="B39" s="19">
        <v>17431.149999999991</v>
      </c>
      <c r="E39" t="str">
        <f t="shared" si="0"/>
        <v>Oregon</v>
      </c>
      <c r="F39" s="23">
        <f t="shared" si="1"/>
        <v>17431.149999999991</v>
      </c>
    </row>
    <row r="40" spans="1:6" x14ac:dyDescent="0.3">
      <c r="A40" s="18" t="s">
        <v>147</v>
      </c>
      <c r="B40" s="19">
        <v>116511.91400000003</v>
      </c>
      <c r="E40" t="str">
        <f t="shared" si="0"/>
        <v>Pennsylvania</v>
      </c>
      <c r="F40" s="23">
        <f t="shared" si="1"/>
        <v>116511.91400000003</v>
      </c>
    </row>
    <row r="41" spans="1:6" x14ac:dyDescent="0.3">
      <c r="A41" s="18" t="s">
        <v>1399</v>
      </c>
      <c r="B41" s="19">
        <v>22627.955999999995</v>
      </c>
      <c r="E41" t="str">
        <f t="shared" si="0"/>
        <v>Rhode Island</v>
      </c>
      <c r="F41" s="23">
        <f t="shared" si="1"/>
        <v>22627.955999999995</v>
      </c>
    </row>
    <row r="42" spans="1:6" x14ac:dyDescent="0.3">
      <c r="A42" s="18" t="s">
        <v>383</v>
      </c>
      <c r="B42" s="19">
        <v>8481.7099999999991</v>
      </c>
      <c r="E42" t="str">
        <f t="shared" si="0"/>
        <v>South Carolina</v>
      </c>
      <c r="F42" s="23">
        <f t="shared" si="1"/>
        <v>8481.7099999999991</v>
      </c>
    </row>
    <row r="43" spans="1:6" x14ac:dyDescent="0.3">
      <c r="A43" s="18" t="s">
        <v>5326</v>
      </c>
      <c r="B43" s="19">
        <v>1315.5600000000002</v>
      </c>
      <c r="E43" t="str">
        <f t="shared" si="0"/>
        <v>South Dakota</v>
      </c>
      <c r="F43" s="23">
        <f t="shared" si="1"/>
        <v>1315.5600000000002</v>
      </c>
    </row>
    <row r="44" spans="1:6" x14ac:dyDescent="0.3">
      <c r="A44" s="18" t="s">
        <v>335</v>
      </c>
      <c r="B44" s="19">
        <v>30661.872999999981</v>
      </c>
      <c r="E44" t="str">
        <f t="shared" si="0"/>
        <v>Tennessee</v>
      </c>
      <c r="F44" s="23">
        <f t="shared" si="1"/>
        <v>30661.872999999981</v>
      </c>
    </row>
    <row r="45" spans="1:6" x14ac:dyDescent="0.3">
      <c r="A45" s="18" t="s">
        <v>104</v>
      </c>
      <c r="B45" s="19">
        <v>170188.04580000002</v>
      </c>
      <c r="E45" t="str">
        <f t="shared" si="0"/>
        <v>Texas</v>
      </c>
      <c r="F45" s="23">
        <f t="shared" si="1"/>
        <v>170188.04580000002</v>
      </c>
    </row>
    <row r="46" spans="1:6" x14ac:dyDescent="0.3">
      <c r="A46" s="18" t="s">
        <v>121</v>
      </c>
      <c r="B46" s="19">
        <v>11220.055999999999</v>
      </c>
      <c r="E46" t="str">
        <f t="shared" si="0"/>
        <v>Utah</v>
      </c>
      <c r="F46" s="23">
        <f t="shared" si="1"/>
        <v>11220.055999999999</v>
      </c>
    </row>
    <row r="47" spans="1:6" x14ac:dyDescent="0.3">
      <c r="A47" s="18" t="s">
        <v>5203</v>
      </c>
      <c r="B47" s="19">
        <v>8929.369999999999</v>
      </c>
      <c r="E47" t="str">
        <f t="shared" si="0"/>
        <v>Vermont</v>
      </c>
      <c r="F47" s="23">
        <f t="shared" si="1"/>
        <v>8929.369999999999</v>
      </c>
    </row>
    <row r="48" spans="1:6" x14ac:dyDescent="0.3">
      <c r="A48" s="18" t="s">
        <v>319</v>
      </c>
      <c r="B48" s="19">
        <v>70636.719999999987</v>
      </c>
      <c r="E48" t="str">
        <f t="shared" si="0"/>
        <v>Virginia</v>
      </c>
      <c r="F48" s="23">
        <f t="shared" si="1"/>
        <v>70636.719999999987</v>
      </c>
    </row>
    <row r="49" spans="1:6" x14ac:dyDescent="0.3">
      <c r="A49" s="18" t="s">
        <v>96</v>
      </c>
      <c r="B49" s="19">
        <v>138641.26999999993</v>
      </c>
      <c r="E49" t="str">
        <f t="shared" si="0"/>
        <v>Washington</v>
      </c>
      <c r="F49" s="23">
        <f t="shared" si="1"/>
        <v>138641.26999999993</v>
      </c>
    </row>
    <row r="50" spans="1:6" x14ac:dyDescent="0.3">
      <c r="A50" s="18" t="s">
        <v>9726</v>
      </c>
      <c r="B50" s="19">
        <v>1209.8240000000001</v>
      </c>
      <c r="E50" t="str">
        <f t="shared" si="0"/>
        <v>West Virginia</v>
      </c>
      <c r="F50" s="23">
        <f t="shared" si="1"/>
        <v>1209.8240000000001</v>
      </c>
    </row>
    <row r="51" spans="1:6" x14ac:dyDescent="0.3">
      <c r="A51" s="18" t="s">
        <v>114</v>
      </c>
      <c r="B51" s="19">
        <v>32114.610000000019</v>
      </c>
      <c r="E51" t="str">
        <f t="shared" si="0"/>
        <v>Wisconsin</v>
      </c>
      <c r="F51" s="23">
        <f t="shared" si="1"/>
        <v>32114.610000000019</v>
      </c>
    </row>
    <row r="52" spans="1:6" x14ac:dyDescent="0.3">
      <c r="A52" s="18" t="s">
        <v>8542</v>
      </c>
      <c r="B52" s="19">
        <v>1603.1360000000002</v>
      </c>
      <c r="E52" t="str">
        <f t="shared" si="0"/>
        <v>Wyoming</v>
      </c>
      <c r="F52" s="23">
        <f t="shared" si="1"/>
        <v>1603.1360000000002</v>
      </c>
    </row>
    <row r="53" spans="1:6" x14ac:dyDescent="0.3">
      <c r="A53" s="9" t="s">
        <v>10933</v>
      </c>
      <c r="B53" s="10">
        <v>2297200.8603000003</v>
      </c>
      <c r="E53" t="str">
        <f t="shared" si="0"/>
        <v>Grand Total</v>
      </c>
      <c r="F53" s="23">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42BCC-4E17-451F-A9A3-BE8E7CF6BA43}">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8">
        <v>203412.73300000009</v>
      </c>
    </row>
    <row r="5" spans="1:2" x14ac:dyDescent="0.3">
      <c r="A5" s="18" t="s">
        <v>56</v>
      </c>
      <c r="B5" s="19">
        <v>206965.53200000009</v>
      </c>
    </row>
    <row r="6" spans="1:2" x14ac:dyDescent="0.3">
      <c r="A6" s="18" t="s">
        <v>59</v>
      </c>
      <c r="B6" s="19">
        <v>223843.60800000012</v>
      </c>
    </row>
    <row r="7" spans="1:2" x14ac:dyDescent="0.3">
      <c r="A7" s="18" t="s">
        <v>36</v>
      </c>
      <c r="B7" s="19">
        <v>328449.1030000007</v>
      </c>
    </row>
    <row r="8" spans="1:2" x14ac:dyDescent="0.3">
      <c r="A8" s="18" t="s">
        <v>72</v>
      </c>
      <c r="B8" s="19">
        <v>330007.05400000012</v>
      </c>
    </row>
    <row r="9" spans="1:2" x14ac:dyDescent="0.3">
      <c r="A9" s="9" t="s">
        <v>10933</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DFD1A-208B-48AA-995E-63B251C89139}">
  <dimension ref="A3:R7"/>
  <sheetViews>
    <sheetView workbookViewId="0">
      <selection activeCell="M4" sqref="M4"/>
    </sheetView>
  </sheetViews>
  <sheetFormatPr defaultRowHeight="14.4" x14ac:dyDescent="0.3"/>
  <cols>
    <col min="1" max="1" width="12.44140625" bestFit="1" customWidth="1"/>
    <col min="2" max="2" width="11.6640625" bestFit="1" customWidth="1"/>
    <col min="3" max="3" width="12" bestFit="1" customWidth="1"/>
    <col min="4" max="4" width="14.21875" bestFit="1" customWidth="1"/>
    <col min="5" max="5" width="15.5546875" bestFit="1" customWidth="1"/>
    <col min="6" max="6" width="17.88671875" bestFit="1" customWidth="1"/>
  </cols>
  <sheetData>
    <row r="3" spans="1:18" x14ac:dyDescent="0.3">
      <c r="A3" s="5" t="s">
        <v>10932</v>
      </c>
      <c r="B3" s="4" t="s">
        <v>10951</v>
      </c>
      <c r="C3" s="32" t="s">
        <v>10950</v>
      </c>
      <c r="D3" s="32" t="s">
        <v>10956</v>
      </c>
      <c r="E3" s="32" t="s">
        <v>10957</v>
      </c>
      <c r="F3" s="11" t="s">
        <v>10959</v>
      </c>
    </row>
    <row r="4" spans="1:18" x14ac:dyDescent="0.3">
      <c r="A4" s="7" t="s">
        <v>10934</v>
      </c>
      <c r="B4" s="12">
        <v>49543.974100000007</v>
      </c>
      <c r="C4" s="33">
        <v>484247.49810000096</v>
      </c>
      <c r="D4" s="33">
        <v>7581</v>
      </c>
      <c r="E4" s="33">
        <v>1993</v>
      </c>
      <c r="F4" s="13">
        <v>0.10231126499236715</v>
      </c>
      <c r="I4" s="40">
        <f>(GETPIVOTDATA("Sum of Profit",$A$3,"Years (Order Date)",2014)/GETPIVOTDATA("Sum of Profit",$A$3,"Years (Order Date)",2013))-1</f>
        <v>0.14414565902185772</v>
      </c>
      <c r="J4" s="40">
        <f>(GETPIVOTDATA("Sum of Sales",$A$3,"Years (Order Date)",2014)/GETPIVOTDATA("Sum of Sales",$A$3,"Years (Order Date)",2013))-1</f>
        <v>0.20620967905883303</v>
      </c>
      <c r="K4" s="40">
        <f>(GETPIVOTDATA("Sum of Quantity",$A$3,"Years (Order Date)",2014)/GETPIVOTDATA("Sum of Quantity",$A$3,"Years (Order Date)",2013))-1</f>
        <v>0.27451580020387367</v>
      </c>
      <c r="L4" s="40">
        <f>(GETPIVOTDATA("Count of Order ID",$A$3,"Years (Order Date)",2014)/GETPIVOTDATA("Count of Order ID",$A$3,"Years (Order Date)",2013))-1</f>
        <v>0.2864341085271318</v>
      </c>
      <c r="M4" s="40">
        <f>(GETPIVOTDATA("Sum of profit margin",$A$3,"Years (Order Date)",2014)/GETPIVOTDATA("Sum of profit margin",$A$3,"Years (Order Date)",2013))-1</f>
        <v>-5.1453757264990463E-2</v>
      </c>
      <c r="N4" s="41"/>
    </row>
    <row r="5" spans="1:18" x14ac:dyDescent="0.3">
      <c r="A5" s="18" t="s">
        <v>10935</v>
      </c>
      <c r="B5" s="30">
        <v>61618.603700000051</v>
      </c>
      <c r="C5" s="34">
        <v>470532.50899999985</v>
      </c>
      <c r="D5" s="34">
        <v>7979</v>
      </c>
      <c r="E5" s="34">
        <v>2102</v>
      </c>
      <c r="F5" s="31">
        <v>0.13095504034557592</v>
      </c>
    </row>
    <row r="6" spans="1:18" x14ac:dyDescent="0.3">
      <c r="A6" s="18" t="s">
        <v>10936</v>
      </c>
      <c r="B6" s="30">
        <v>81726.930800000177</v>
      </c>
      <c r="C6" s="34">
        <v>608473.83000000066</v>
      </c>
      <c r="D6" s="34">
        <v>9810</v>
      </c>
      <c r="E6" s="34">
        <v>2580</v>
      </c>
      <c r="F6" s="31">
        <v>0.13431461924993568</v>
      </c>
      <c r="R6" s="39" t="s">
        <v>10960</v>
      </c>
    </row>
    <row r="7" spans="1:18" x14ac:dyDescent="0.3">
      <c r="A7" s="35" t="s">
        <v>10937</v>
      </c>
      <c r="B7" s="36">
        <v>93507.513099999967</v>
      </c>
      <c r="C7" s="37">
        <v>733947.0231999997</v>
      </c>
      <c r="D7" s="37">
        <v>12503</v>
      </c>
      <c r="E7" s="37">
        <v>3319</v>
      </c>
      <c r="F7" s="38">
        <v>0.12740362743390987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16091-F04B-4E16-BC4D-5A5FF07894E4}">
  <dimension ref="A3:L47"/>
  <sheetViews>
    <sheetView topLeftCell="E1" workbookViewId="0">
      <selection activeCell="F6" sqref="F6:G6"/>
      <pivotSelection pane="bottomRight" showHeader="1" extendable="1" start="2" max="13" activeRow="5" activeCol="5" click="1" r:id="rId3">
        <pivotArea dataOnly="0" fieldPosition="0">
          <references count="1">
            <reference field="22" count="1">
              <x v="3"/>
            </reference>
          </references>
        </pivotArea>
      </pivotSelection>
    </sheetView>
  </sheetViews>
  <sheetFormatPr defaultRowHeight="14.4" x14ac:dyDescent="0.3"/>
  <cols>
    <col min="1" max="1" width="12.44140625" bestFit="1" customWidth="1"/>
    <col min="2" max="2" width="13.5546875" bestFit="1" customWidth="1"/>
    <col min="4" max="4" width="12.44140625" bestFit="1" customWidth="1"/>
    <col min="5" max="5" width="12" bestFit="1" customWidth="1"/>
    <col min="6" max="6" width="12.44140625" bestFit="1" customWidth="1"/>
    <col min="7" max="7" width="15.5546875" bestFit="1" customWidth="1"/>
    <col min="9" max="9" width="12.44140625" bestFit="1" customWidth="1"/>
    <col min="10" max="10" width="16.77734375" bestFit="1" customWidth="1"/>
    <col min="11" max="11" width="12.44140625" bestFit="1" customWidth="1"/>
    <col min="12" max="12" width="14.21875" bestFit="1" customWidth="1"/>
  </cols>
  <sheetData>
    <row r="3" spans="1:12" x14ac:dyDescent="0.3">
      <c r="A3" s="5" t="s">
        <v>10932</v>
      </c>
      <c r="B3" s="6" t="s">
        <v>10950</v>
      </c>
      <c r="F3" s="5" t="s">
        <v>10932</v>
      </c>
      <c r="G3" s="6" t="s">
        <v>10957</v>
      </c>
      <c r="I3" s="5" t="s">
        <v>10932</v>
      </c>
      <c r="J3" s="6" t="s">
        <v>10958</v>
      </c>
    </row>
    <row r="4" spans="1:12" x14ac:dyDescent="0.3">
      <c r="A4" s="7" t="s">
        <v>10938</v>
      </c>
      <c r="B4" s="8">
        <v>95365.937600000019</v>
      </c>
      <c r="F4" s="7" t="s">
        <v>10938</v>
      </c>
      <c r="G4" s="8">
        <v>306</v>
      </c>
      <c r="I4" s="7" t="s">
        <v>10938</v>
      </c>
      <c r="J4" s="8">
        <v>5.9139090040039033E-2</v>
      </c>
    </row>
    <row r="5" spans="1:12" x14ac:dyDescent="0.3">
      <c r="A5" s="18" t="s">
        <v>10939</v>
      </c>
      <c r="B5" s="19">
        <v>60172.649400000024</v>
      </c>
      <c r="F5" s="18" t="s">
        <v>10939</v>
      </c>
      <c r="G5" s="19">
        <v>241</v>
      </c>
      <c r="I5" s="18" t="s">
        <v>10939</v>
      </c>
      <c r="J5" s="19">
        <v>0.18860025208386422</v>
      </c>
    </row>
    <row r="6" spans="1:12" x14ac:dyDescent="0.3">
      <c r="A6" s="18" t="s">
        <v>10940</v>
      </c>
      <c r="B6" s="19">
        <v>199252.98399999991</v>
      </c>
      <c r="F6" s="18" t="s">
        <v>10940</v>
      </c>
      <c r="G6" s="19">
        <v>554</v>
      </c>
      <c r="I6" s="18" t="s">
        <v>10940</v>
      </c>
      <c r="J6" s="19">
        <v>0.17076452226054772</v>
      </c>
    </row>
    <row r="7" spans="1:12" x14ac:dyDescent="0.3">
      <c r="A7" s="18" t="s">
        <v>10941</v>
      </c>
      <c r="B7" s="19">
        <v>141851.5674</v>
      </c>
      <c r="F7" s="18" t="s">
        <v>10941</v>
      </c>
      <c r="G7" s="19">
        <v>512</v>
      </c>
      <c r="I7" s="18" t="s">
        <v>10941</v>
      </c>
      <c r="J7" s="19">
        <v>0.11831727295710984</v>
      </c>
    </row>
    <row r="8" spans="1:12" x14ac:dyDescent="0.3">
      <c r="A8" s="18" t="s">
        <v>10942</v>
      </c>
      <c r="B8" s="19">
        <v>156122.28669999994</v>
      </c>
      <c r="F8" s="18" t="s">
        <v>10942</v>
      </c>
      <c r="G8" s="19">
        <v>627</v>
      </c>
      <c r="I8" s="18" t="s">
        <v>10942</v>
      </c>
      <c r="J8" s="19">
        <v>0.13699689286940114</v>
      </c>
    </row>
    <row r="9" spans="1:12" x14ac:dyDescent="0.3">
      <c r="A9" s="18" t="s">
        <v>10943</v>
      </c>
      <c r="B9" s="19">
        <v>147082.61130000011</v>
      </c>
      <c r="F9" s="18" t="s">
        <v>10943</v>
      </c>
      <c r="G9" s="19">
        <v>577</v>
      </c>
      <c r="I9" s="18" t="s">
        <v>10943</v>
      </c>
      <c r="J9" s="19">
        <v>0.1352879633474901</v>
      </c>
    </row>
    <row r="10" spans="1:12" x14ac:dyDescent="0.3">
      <c r="A10" s="18" t="s">
        <v>10944</v>
      </c>
      <c r="B10" s="19">
        <v>149580.83800000031</v>
      </c>
      <c r="F10" s="18" t="s">
        <v>10944</v>
      </c>
      <c r="G10" s="19">
        <v>596</v>
      </c>
      <c r="I10" s="18" t="s">
        <v>10944</v>
      </c>
      <c r="J10" s="19">
        <v>8.5420150852690932E-2</v>
      </c>
    </row>
    <row r="11" spans="1:12" x14ac:dyDescent="0.3">
      <c r="A11" s="18" t="s">
        <v>10945</v>
      </c>
      <c r="B11" s="19">
        <v>159589.45099999988</v>
      </c>
      <c r="F11" s="18" t="s">
        <v>10945</v>
      </c>
      <c r="G11" s="19">
        <v>587</v>
      </c>
      <c r="I11" s="18" t="s">
        <v>10945</v>
      </c>
      <c r="J11" s="19">
        <v>0.13962810941577308</v>
      </c>
    </row>
    <row r="12" spans="1:12" x14ac:dyDescent="0.3">
      <c r="A12" s="18" t="s">
        <v>10946</v>
      </c>
      <c r="B12" s="19">
        <v>309770.09970000025</v>
      </c>
      <c r="F12" s="18" t="s">
        <v>10946</v>
      </c>
      <c r="G12" s="19">
        <v>1144</v>
      </c>
      <c r="I12" s="18" t="s">
        <v>10946</v>
      </c>
      <c r="J12" s="19">
        <v>0.11809518906471847</v>
      </c>
    </row>
    <row r="13" spans="1:12" x14ac:dyDescent="0.3">
      <c r="A13" s="18" t="s">
        <v>10947</v>
      </c>
      <c r="B13" s="19">
        <v>197115.20170000009</v>
      </c>
      <c r="F13" s="18" t="s">
        <v>10947</v>
      </c>
      <c r="G13" s="19">
        <v>655</v>
      </c>
      <c r="I13" s="18" t="s">
        <v>10947</v>
      </c>
      <c r="J13" s="19">
        <v>0.14727033869560427</v>
      </c>
    </row>
    <row r="14" spans="1:12" x14ac:dyDescent="0.3">
      <c r="A14" s="18" t="s">
        <v>10948</v>
      </c>
      <c r="B14" s="19">
        <v>349120.07400000008</v>
      </c>
      <c r="F14" s="18" t="s">
        <v>10948</v>
      </c>
      <c r="G14" s="19">
        <v>1200</v>
      </c>
      <c r="I14" s="18" t="s">
        <v>10948</v>
      </c>
      <c r="J14" s="19">
        <v>8.8058213855172693E-2</v>
      </c>
    </row>
    <row r="15" spans="1:12" x14ac:dyDescent="0.3">
      <c r="A15" s="18" t="s">
        <v>10949</v>
      </c>
      <c r="B15" s="19">
        <v>332177.15950000001</v>
      </c>
      <c r="F15" s="18" t="s">
        <v>10949</v>
      </c>
      <c r="G15" s="19">
        <v>1212</v>
      </c>
      <c r="I15" s="18" t="s">
        <v>10949</v>
      </c>
      <c r="J15" s="19">
        <v>0.11945130716562413</v>
      </c>
      <c r="K15" s="5" t="s">
        <v>10932</v>
      </c>
      <c r="L15" s="6" t="s">
        <v>10956</v>
      </c>
    </row>
    <row r="16" spans="1:12" x14ac:dyDescent="0.3">
      <c r="A16" s="9" t="s">
        <v>10933</v>
      </c>
      <c r="B16" s="10">
        <v>2297200.8603000008</v>
      </c>
      <c r="F16" s="9" t="s">
        <v>10933</v>
      </c>
      <c r="G16" s="10">
        <v>8211</v>
      </c>
      <c r="I16" s="9" t="s">
        <v>10933</v>
      </c>
      <c r="J16" s="10">
        <v>0.12106697021522636</v>
      </c>
      <c r="K16" s="7" t="s">
        <v>10938</v>
      </c>
      <c r="L16" s="8">
        <v>1196</v>
      </c>
    </row>
    <row r="17" spans="2:12" x14ac:dyDescent="0.3">
      <c r="B17" s="42">
        <f>GETPIVOTDATA("Sales",$A$3)</f>
        <v>2297200.8603000008</v>
      </c>
      <c r="G17">
        <f>GETPIVOTDATA("Order ID",$F$3)</f>
        <v>8211</v>
      </c>
      <c r="J17" s="29">
        <f>GETPIVOTDATA("profit margi",$I$3)</f>
        <v>0.12106697021522636</v>
      </c>
      <c r="K17" s="18" t="s">
        <v>10939</v>
      </c>
      <c r="L17" s="19">
        <v>858</v>
      </c>
    </row>
    <row r="18" spans="2:12" x14ac:dyDescent="0.3">
      <c r="D18" s="5" t="s">
        <v>10932</v>
      </c>
      <c r="E18" s="6" t="s">
        <v>10950</v>
      </c>
      <c r="K18" s="18" t="s">
        <v>10940</v>
      </c>
      <c r="L18" s="19">
        <v>2005</v>
      </c>
    </row>
    <row r="19" spans="2:12" x14ac:dyDescent="0.3">
      <c r="D19" s="7" t="s">
        <v>10938</v>
      </c>
      <c r="E19" s="8">
        <v>95365.937600000019</v>
      </c>
      <c r="K19" s="18" t="s">
        <v>10941</v>
      </c>
      <c r="L19" s="19">
        <v>1917</v>
      </c>
    </row>
    <row r="20" spans="2:12" x14ac:dyDescent="0.3">
      <c r="D20" s="18" t="s">
        <v>10939</v>
      </c>
      <c r="E20" s="19">
        <v>60172.649400000024</v>
      </c>
      <c r="K20" s="18" t="s">
        <v>10942</v>
      </c>
      <c r="L20" s="19">
        <v>2352</v>
      </c>
    </row>
    <row r="21" spans="2:12" x14ac:dyDescent="0.3">
      <c r="D21" s="18" t="s">
        <v>10940</v>
      </c>
      <c r="E21" s="19">
        <v>199252.98399999991</v>
      </c>
      <c r="K21" s="18" t="s">
        <v>10943</v>
      </c>
      <c r="L21" s="19">
        <v>2150</v>
      </c>
    </row>
    <row r="22" spans="2:12" x14ac:dyDescent="0.3">
      <c r="D22" s="18" t="s">
        <v>10941</v>
      </c>
      <c r="E22" s="19">
        <v>141851.5674</v>
      </c>
      <c r="K22" s="18" t="s">
        <v>10944</v>
      </c>
      <c r="L22" s="19">
        <v>2242</v>
      </c>
    </row>
    <row r="23" spans="2:12" x14ac:dyDescent="0.3">
      <c r="D23" s="18" t="s">
        <v>10942</v>
      </c>
      <c r="E23" s="19">
        <v>156122.28669999994</v>
      </c>
      <c r="K23" s="18" t="s">
        <v>10945</v>
      </c>
      <c r="L23" s="19">
        <v>2338</v>
      </c>
    </row>
    <row r="24" spans="2:12" x14ac:dyDescent="0.3">
      <c r="D24" s="18" t="s">
        <v>10943</v>
      </c>
      <c r="E24" s="19">
        <v>147082.61130000011</v>
      </c>
      <c r="K24" s="18" t="s">
        <v>10946</v>
      </c>
      <c r="L24" s="19">
        <v>4227</v>
      </c>
    </row>
    <row r="25" spans="2:12" x14ac:dyDescent="0.3">
      <c r="D25" s="18" t="s">
        <v>10944</v>
      </c>
      <c r="E25" s="19">
        <v>149580.83800000031</v>
      </c>
      <c r="K25" s="18" t="s">
        <v>10947</v>
      </c>
      <c r="L25" s="19">
        <v>2435</v>
      </c>
    </row>
    <row r="26" spans="2:12" x14ac:dyDescent="0.3">
      <c r="D26" s="18" t="s">
        <v>10945</v>
      </c>
      <c r="E26" s="19">
        <v>159589.45099999988</v>
      </c>
      <c r="K26" s="18" t="s">
        <v>10948</v>
      </c>
      <c r="L26" s="19">
        <v>4773</v>
      </c>
    </row>
    <row r="27" spans="2:12" x14ac:dyDescent="0.3">
      <c r="D27" s="18" t="s">
        <v>10946</v>
      </c>
      <c r="E27" s="19">
        <v>309770.09970000025</v>
      </c>
      <c r="K27" s="18" t="s">
        <v>10949</v>
      </c>
      <c r="L27" s="19">
        <v>4636</v>
      </c>
    </row>
    <row r="28" spans="2:12" x14ac:dyDescent="0.3">
      <c r="D28" s="18" t="s">
        <v>10947</v>
      </c>
      <c r="E28" s="19">
        <v>197115.20170000009</v>
      </c>
      <c r="K28" s="9" t="s">
        <v>10933</v>
      </c>
      <c r="L28" s="28">
        <v>31129</v>
      </c>
    </row>
    <row r="29" spans="2:12" x14ac:dyDescent="0.3">
      <c r="D29" s="18" t="s">
        <v>10948</v>
      </c>
      <c r="E29" s="19">
        <v>349120.07400000008</v>
      </c>
      <c r="L29" s="45">
        <f>GETPIVOTDATA("Quantity",$K$15)</f>
        <v>31129</v>
      </c>
    </row>
    <row r="30" spans="2:12" x14ac:dyDescent="0.3">
      <c r="D30" s="18" t="s">
        <v>10949</v>
      </c>
      <c r="E30" s="19">
        <v>332177.15950000001</v>
      </c>
    </row>
    <row r="31" spans="2:12" x14ac:dyDescent="0.3">
      <c r="D31" s="9" t="s">
        <v>10933</v>
      </c>
      <c r="E31" s="10">
        <v>2297200.8603000008</v>
      </c>
    </row>
    <row r="33" spans="1:2" x14ac:dyDescent="0.3">
      <c r="A33" s="5" t="s">
        <v>10932</v>
      </c>
      <c r="B33" s="6" t="s">
        <v>10951</v>
      </c>
    </row>
    <row r="34" spans="1:2" x14ac:dyDescent="0.3">
      <c r="A34" s="7" t="s">
        <v>10938</v>
      </c>
      <c r="B34" s="8">
        <v>9199.2699999999986</v>
      </c>
    </row>
    <row r="35" spans="1:2" x14ac:dyDescent="0.3">
      <c r="A35" s="18" t="s">
        <v>10939</v>
      </c>
      <c r="B35" s="19">
        <v>10288.898699999991</v>
      </c>
    </row>
    <row r="36" spans="1:2" x14ac:dyDescent="0.3">
      <c r="A36" s="18" t="s">
        <v>10940</v>
      </c>
      <c r="B36" s="19">
        <v>26806.573700000015</v>
      </c>
    </row>
    <row r="37" spans="1:2" x14ac:dyDescent="0.3">
      <c r="A37" s="18" t="s">
        <v>10941</v>
      </c>
      <c r="B37" s="19">
        <v>13437.806799999998</v>
      </c>
    </row>
    <row r="38" spans="1:2" x14ac:dyDescent="0.3">
      <c r="A38" s="18" t="s">
        <v>10942</v>
      </c>
      <c r="B38" s="19">
        <v>22308.51279999999</v>
      </c>
    </row>
    <row r="39" spans="1:2" x14ac:dyDescent="0.3">
      <c r="A39" s="18" t="s">
        <v>10943</v>
      </c>
      <c r="B39" s="19">
        <v>20899.334500000012</v>
      </c>
    </row>
    <row r="40" spans="1:2" x14ac:dyDescent="0.3">
      <c r="A40" s="18" t="s">
        <v>10944</v>
      </c>
      <c r="B40" s="19">
        <v>13535.38299999998</v>
      </c>
    </row>
    <row r="41" spans="1:2" x14ac:dyDescent="0.3">
      <c r="A41" s="18" t="s">
        <v>10945</v>
      </c>
      <c r="B41" s="19">
        <v>21896.715399999972</v>
      </c>
    </row>
    <row r="42" spans="1:2" x14ac:dyDescent="0.3">
      <c r="A42" s="18" t="s">
        <v>10946</v>
      </c>
      <c r="B42" s="19">
        <v>37293.192500000034</v>
      </c>
    </row>
    <row r="43" spans="1:2" x14ac:dyDescent="0.3">
      <c r="A43" s="18" t="s">
        <v>10947</v>
      </c>
      <c r="B43" s="19">
        <v>31469.663800000035</v>
      </c>
    </row>
    <row r="44" spans="1:2" x14ac:dyDescent="0.3">
      <c r="A44" s="18" t="s">
        <v>10948</v>
      </c>
      <c r="B44" s="19">
        <v>35825.536599999927</v>
      </c>
    </row>
    <row r="45" spans="1:2" x14ac:dyDescent="0.3">
      <c r="A45" s="18" t="s">
        <v>10949</v>
      </c>
      <c r="B45" s="19">
        <v>43436.13390000003</v>
      </c>
    </row>
    <row r="46" spans="1:2" x14ac:dyDescent="0.3">
      <c r="A46" s="9" t="s">
        <v>10933</v>
      </c>
      <c r="B46" s="43">
        <v>286397.02169999998</v>
      </c>
    </row>
    <row r="47" spans="1:2" x14ac:dyDescent="0.3">
      <c r="B47" s="44">
        <f>GETPIVOTDATA("Profit",$A$33)</f>
        <v>286397.02169999998</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AAF4E-A778-4654-8126-14C64ED09B95}">
  <dimension ref="D8:T14"/>
  <sheetViews>
    <sheetView showGridLines="0" showRowColHeaders="0" tabSelected="1" zoomScale="83" workbookViewId="0">
      <selection activeCell="P12" sqref="P12"/>
    </sheetView>
  </sheetViews>
  <sheetFormatPr defaultRowHeight="14.4" x14ac:dyDescent="0.3"/>
  <sheetData>
    <row r="8" spans="4:20" x14ac:dyDescent="0.3">
      <c r="D8" s="41"/>
    </row>
    <row r="14" spans="4:20" x14ac:dyDescent="0.3">
      <c r="T14" s="20" t="s">
        <v>10961</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C2C78-B7F9-4634-A42B-41F2C690CE0F}">
  <dimension ref="A1:V9995"/>
  <sheetViews>
    <sheetView topLeftCell="A6" workbookViewId="0">
      <selection activeCell="J25" sqref="J2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 (2)'!$D2)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 (2)'!$D3)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 (2)'!$D4)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 (2)'!$D5)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 (2)'!$D6)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 (2)'!$D7)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 (2)'!$D8)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 (2)'!$D9)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 (2)'!$D10)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 (2)'!$D11)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 (2)'!$D12)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 (2)'!$D13)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 (2)'!$D14)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 (2)'!$D15)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 (2)'!$D16)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 (2)'!$D17)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 (2)'!$D18)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 (2)'!$D19)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 (2)'!$D20)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 (2)'!$D21)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 (2)'!$D22)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 (2)'!$D23)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 (2)'!$D24)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 (2)'!$D25)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 (2)'!$D26)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 (2)'!$D27)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 (2)'!$D28)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 (2)'!$D29)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 (2)'!$D30)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 (2)'!$D31)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 (2)'!$D32)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 (2)'!$D33)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 (2)'!$D34)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 (2)'!$D35)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 (2)'!$D36)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 (2)'!$D37)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 (2)'!$D38)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 (2)'!$D39)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 (2)'!$D40)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 (2)'!$D41)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 (2)'!$D42)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 (2)'!$D43)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 (2)'!$D44)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 (2)'!$D45)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 (2)'!$D46)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 (2)'!$D47)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 (2)'!$D48)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 (2)'!$D49)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 (2)'!$D50)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 (2)'!$D51)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 (2)'!$D52)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 (2)'!$D53)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 (2)'!$D54)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 (2)'!$D55)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 (2)'!$D56)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 (2)'!$D57)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 (2)'!$D58)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 (2)'!$D59)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 (2)'!$D60)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 (2)'!$D61)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 (2)'!$D62)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 (2)'!$D63)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 (2)'!$D64)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 (2)'!$D65)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 (2)'!$D66)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 (2)'!$D67)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 (2)'!$D68)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 (2)'!$D69)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 (2)'!$D70)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 (2)'!$D71)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 (2)'!$D72)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 (2)'!$D73)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 (2)'!$D74)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 (2)'!$D75)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 (2)'!$D76)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 (2)'!$D77)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 (2)'!$D78)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 (2)'!$D79)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 (2)'!$D80)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 (2)'!$D81)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 (2)'!$D82)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 (2)'!$D83)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 (2)'!$D84)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 (2)'!$D85)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 (2)'!$D86)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 (2)'!$D87)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 (2)'!$D88)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 (2)'!$D89)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 (2)'!$D90)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 (2)'!$D91)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 (2)'!$D92)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 (2)'!$D93)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 (2)'!$D94)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 (2)'!$D95)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 (2)'!$D96)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 (2)'!$D97)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 (2)'!$D98)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 (2)'!$D99)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 (2)'!$D100)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 (2)'!$D101)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 (2)'!$D102)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 (2)'!$D103)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 (2)'!$D104)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 (2)'!$D105)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 (2)'!$D106)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 (2)'!$D107)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 (2)'!$D108)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 (2)'!$D109)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 (2)'!$D110)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 (2)'!$D111)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 (2)'!$D112)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 (2)'!$D113)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 (2)'!$D114)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 (2)'!$D115)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 (2)'!$D116)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 (2)'!$D117)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 (2)'!$D118)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 (2)'!$D119)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 (2)'!$D120)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 (2)'!$D121)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 (2)'!$D122)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 (2)'!$D123)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 (2)'!$D124)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 (2)'!$D125)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 (2)'!$D126)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 (2)'!$D127)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 (2)'!$D128)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 (2)'!$D129)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 (2)'!$D130)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 (2)'!$D131)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 (2)'!$D132)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 (2)'!$D133)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 (2)'!$D134)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 (2)'!$D135)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 (2)'!$D136)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 (2)'!$D137)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 (2)'!$D138)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 (2)'!$D139)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 (2)'!$D140)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 (2)'!$D141)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 (2)'!$D142)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 (2)'!$D143)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 (2)'!$D144)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 (2)'!$D145)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 (2)'!$D146)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 (2)'!$D147)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 (2)'!$D148)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 (2)'!$D149)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 (2)'!$D150)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 (2)'!$D151)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 (2)'!$D152)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 (2)'!$D153)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 (2)'!$D154)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 (2)'!$D155)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 (2)'!$D156)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 (2)'!$D157)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 (2)'!$D158)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 (2)'!$D159)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 (2)'!$D160)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 (2)'!$D161)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 (2)'!$D162)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 (2)'!$D163)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 (2)'!$D164)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 (2)'!$D165)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 (2)'!$D166)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 (2)'!$D167)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 (2)'!$D168)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 (2)'!$D169)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 (2)'!$D170)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 (2)'!$D171)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 (2)'!$D172)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 (2)'!$D173)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 (2)'!$D174)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 (2)'!$D175)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 (2)'!$D176)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 (2)'!$D177)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 (2)'!$D178)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 (2)'!$D179)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 (2)'!$D180)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 (2)'!$D181)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 (2)'!$D182)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 (2)'!$D183)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 (2)'!$D184)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 (2)'!$D185)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 (2)'!$D186)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 (2)'!$D187)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 (2)'!$D188)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 (2)'!$D189)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 (2)'!$D190)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 (2)'!$D191)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 (2)'!$D192)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 (2)'!$D193)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 (2)'!$D194)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 (2)'!$D195)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 (2)'!$D196)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 (2)'!$D197)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 (2)'!$D198)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 (2)'!$D199)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 (2)'!$D200)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 (2)'!$D201)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 (2)'!$D202)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 (2)'!$D203)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 (2)'!$D204)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 (2)'!$D205)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 (2)'!$D206)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 (2)'!$D207)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 (2)'!$D208)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 (2)'!$D209)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 (2)'!$D210)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 (2)'!$D211)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 (2)'!$D212)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 (2)'!$D213)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 (2)'!$D214)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 (2)'!$D215)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 (2)'!$D216)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 (2)'!$D217)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 (2)'!$D218)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 (2)'!$D219)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 (2)'!$D220)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 (2)'!$D221)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 (2)'!$D222)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 (2)'!$D223)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 (2)'!$D224)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 (2)'!$D225)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 (2)'!$D226)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 (2)'!$D227)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 (2)'!$D228)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 (2)'!$D229)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 (2)'!$D230)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 (2)'!$D231)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 (2)'!$D232)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 (2)'!$D233)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 (2)'!$D234)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 (2)'!$D235)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 (2)'!$D236)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 (2)'!$D237)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 (2)'!$D238)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 (2)'!$D239)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 (2)'!$D240)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 (2)'!$D241)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 (2)'!$D242)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 (2)'!$D243)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 (2)'!$D244)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 (2)'!$D245)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 (2)'!$D246)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 (2)'!$D247)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 (2)'!$D248)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 (2)'!$D249)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 (2)'!$D250)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 (2)'!$D251)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 (2)'!$D252)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 (2)'!$D253)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 (2)'!$D254)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 (2)'!$D255)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 (2)'!$D256)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 (2)'!$D257)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 (2)'!$D258)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 (2)'!$D259)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 (2)'!$D260)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 (2)'!$D261)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 (2)'!$D262)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 (2)'!$D263)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 (2)'!$D264)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 (2)'!$D265)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 (2)'!$D266)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 (2)'!$D267)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 (2)'!$D268)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 (2)'!$D269)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 (2)'!$D270)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 (2)'!$D271)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 (2)'!$D272)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 (2)'!$D273)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 (2)'!$D274)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 (2)'!$D275)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 (2)'!$D276)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 (2)'!$D277)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 (2)'!$D278)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 (2)'!$D279)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 (2)'!$D280)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 (2)'!$D281)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 (2)'!$D282)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 (2)'!$D283)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 (2)'!$D284)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 (2)'!$D285)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 (2)'!$D286)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 (2)'!$D287)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 (2)'!$D288)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 (2)'!$D289)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 (2)'!$D290)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 (2)'!$D291)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 (2)'!$D292)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 (2)'!$D293)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 (2)'!$D294)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 (2)'!$D295)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 (2)'!$D296)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 (2)'!$D297)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 (2)'!$D298)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 (2)'!$D299)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 (2)'!$D300)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 (2)'!$D301)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 (2)'!$D302)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 (2)'!$D303)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 (2)'!$D304)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 (2)'!$D305)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 (2)'!$D306)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 (2)'!$D307)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 (2)'!$D308)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 (2)'!$D309)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 (2)'!$D310)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 (2)'!$D311)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 (2)'!$D312)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 (2)'!$D313)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 (2)'!$D314)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 (2)'!$D315)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 (2)'!$D316)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 (2)'!$D317)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 (2)'!$D318)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 (2)'!$D319)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 (2)'!$D320)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 (2)'!$D321)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 (2)'!$D322)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 (2)'!$D323)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 (2)'!$D324)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 (2)'!$D325)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 (2)'!$D326)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 (2)'!$D327)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 (2)'!$D328)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 (2)'!$D329)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 (2)'!$D330)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 (2)'!$D331)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 (2)'!$D332)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 (2)'!$D333)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 (2)'!$D334)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 (2)'!$D335)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 (2)'!$D336)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 (2)'!$D337)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 (2)'!$D338)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 (2)'!$D339)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 (2)'!$D340)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 (2)'!$D341)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 (2)'!$D342)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 (2)'!$D343)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 (2)'!$D344)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 (2)'!$D345)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 (2)'!$D346)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 (2)'!$D347)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 (2)'!$D348)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 (2)'!$D349)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 (2)'!$D350)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 (2)'!$D351)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 (2)'!$D352)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 (2)'!$D353)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 (2)'!$D354)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 (2)'!$D355)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 (2)'!$D356)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 (2)'!$D357)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 (2)'!$D358)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 (2)'!$D359)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 (2)'!$D360)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 (2)'!$D361)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 (2)'!$D362)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 (2)'!$D363)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 (2)'!$D364)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 (2)'!$D365)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 (2)'!$D366)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 (2)'!$D367)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 (2)'!$D368)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 (2)'!$D369)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 (2)'!$D370)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 (2)'!$D371)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 (2)'!$D372)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 (2)'!$D373)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 (2)'!$D374)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 (2)'!$D375)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 (2)'!$D376)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 (2)'!$D377)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 (2)'!$D378)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 (2)'!$D379)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 (2)'!$D380)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 (2)'!$D381)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 (2)'!$D382)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 (2)'!$D383)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 (2)'!$D384)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 (2)'!$D385)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 (2)'!$D386)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 (2)'!$D387)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 (2)'!$D388)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 (2)'!$D389)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 (2)'!$D390)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 (2)'!$D391)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 (2)'!$D392)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 (2)'!$D393)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 (2)'!$D394)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 (2)'!$D395)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 (2)'!$D396)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 (2)'!$D397)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 (2)'!$D398)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 (2)'!$D399)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 (2)'!$D400)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 (2)'!$D401)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 (2)'!$D402)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 (2)'!$D403)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 (2)'!$D404)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 (2)'!$D405)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 (2)'!$D406)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 (2)'!$D407)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 (2)'!$D408)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 (2)'!$D409)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 (2)'!$D410)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 (2)'!$D411)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 (2)'!$D412)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 (2)'!$D413)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 (2)'!$D414)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 (2)'!$D415)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 (2)'!$D416)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 (2)'!$D417)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 (2)'!$D418)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 (2)'!$D419)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 (2)'!$D420)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 (2)'!$D421)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 (2)'!$D422)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 (2)'!$D423)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 (2)'!$D424)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 (2)'!$D425)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 (2)'!$D426)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 (2)'!$D427)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 (2)'!$D428)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 (2)'!$D429)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 (2)'!$D430)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 (2)'!$D431)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 (2)'!$D432)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 (2)'!$D433)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 (2)'!$D434)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 (2)'!$D435)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 (2)'!$D436)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 (2)'!$D437)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 (2)'!$D438)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 (2)'!$D439)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 (2)'!$D440)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 (2)'!$D441)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 (2)'!$D442)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 (2)'!$D443)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 (2)'!$D444)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 (2)'!$D445)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 (2)'!$D446)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 (2)'!$D447)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 (2)'!$D448)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 (2)'!$D449)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 (2)'!$D450)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 (2)'!$D451)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 (2)'!$D452)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 (2)'!$D453)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 (2)'!$D454)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 (2)'!$D455)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 (2)'!$D456)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 (2)'!$D457)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 (2)'!$D458)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 (2)'!$D459)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 (2)'!$D460)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 (2)'!$D461)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 (2)'!$D462)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 (2)'!$D463)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 (2)'!$D464)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 (2)'!$D465)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 (2)'!$D466)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 (2)'!$D467)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 (2)'!$D468)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 (2)'!$D469)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 (2)'!$D470)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 (2)'!$D471)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 (2)'!$D472)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 (2)'!$D473)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 (2)'!$D474)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 (2)'!$D475)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 (2)'!$D476)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 (2)'!$D477)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 (2)'!$D478)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 (2)'!$D479)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 (2)'!$D480)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 (2)'!$D481)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 (2)'!$D482)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 (2)'!$D483)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 (2)'!$D484)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 (2)'!$D485)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 (2)'!$D486)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 (2)'!$D487)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 (2)'!$D488)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 (2)'!$D489)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 (2)'!$D490)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 (2)'!$D491)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 (2)'!$D492)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 (2)'!$D493)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 (2)'!$D494)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 (2)'!$D495)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 (2)'!$D496)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 (2)'!$D497)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 (2)'!$D498)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 (2)'!$D499)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 (2)'!$D500)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 (2)'!$D501)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 (2)'!$D502)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 (2)'!$D503)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 (2)'!$D504)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 (2)'!$D505)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 (2)'!$D506)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 (2)'!$D507)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 (2)'!$D508)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 (2)'!$D509)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 (2)'!$D510)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 (2)'!$D511)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 (2)'!$D512)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 (2)'!$D513)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 (2)'!$D514)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 (2)'!$D515)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 (2)'!$D516)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 (2)'!$D517)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 (2)'!$D518)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 (2)'!$D519)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 (2)'!$D520)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 (2)'!$D521)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 (2)'!$D522)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 (2)'!$D523)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 (2)'!$D524)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 (2)'!$D525)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 (2)'!$D526)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 (2)'!$D527)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 (2)'!$D528)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 (2)'!$D529)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 (2)'!$D530)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 (2)'!$D531)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 (2)'!$D532)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 (2)'!$D533)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 (2)'!$D534)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 (2)'!$D535)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 (2)'!$D536)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 (2)'!$D537)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 (2)'!$D538)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 (2)'!$D539)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 (2)'!$D540)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 (2)'!$D541)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 (2)'!$D542)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 (2)'!$D543)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 (2)'!$D544)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 (2)'!$D545)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 (2)'!$D546)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 (2)'!$D547)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 (2)'!$D548)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 (2)'!$D549)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 (2)'!$D550)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 (2)'!$D551)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 (2)'!$D552)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 (2)'!$D553)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 (2)'!$D554)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 (2)'!$D555)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 (2)'!$D556)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 (2)'!$D557)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 (2)'!$D558)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 (2)'!$D559)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 (2)'!$D560)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 (2)'!$D561)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 (2)'!$D562)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 (2)'!$D563)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 (2)'!$D564)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 (2)'!$D565)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 (2)'!$D566)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 (2)'!$D567)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 (2)'!$D568)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 (2)'!$D569)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 (2)'!$D570)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 (2)'!$D571)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 (2)'!$D572)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 (2)'!$D573)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 (2)'!$D574)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 (2)'!$D575)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 (2)'!$D576)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 (2)'!$D577)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 (2)'!$D578)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 (2)'!$D579)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 (2)'!$D580)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 (2)'!$D581)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 (2)'!$D582)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 (2)'!$D583)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 (2)'!$D584)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 (2)'!$D585)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 (2)'!$D586)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 (2)'!$D587)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 (2)'!$D588)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 (2)'!$D589)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 (2)'!$D590)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 (2)'!$D591)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 (2)'!$D592)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 (2)'!$D593)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 (2)'!$D594)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 (2)'!$D595)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 (2)'!$D596)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 (2)'!$D597)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 (2)'!$D598)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 (2)'!$D599)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 (2)'!$D600)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 (2)'!$D601)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 (2)'!$D602)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 (2)'!$D603)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 (2)'!$D604)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 (2)'!$D605)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 (2)'!$D606)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 (2)'!$D607)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 (2)'!$D608)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 (2)'!$D609)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 (2)'!$D610)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 (2)'!$D611)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 (2)'!$D612)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 (2)'!$D613)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 (2)'!$D614)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 (2)'!$D615)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 (2)'!$D616)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 (2)'!$D617)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 (2)'!$D618)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 (2)'!$D619)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 (2)'!$D620)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 (2)'!$D621)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 (2)'!$D622)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 (2)'!$D623)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 (2)'!$D624)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 (2)'!$D625)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 (2)'!$D626)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 (2)'!$D627)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 (2)'!$D628)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 (2)'!$D629)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 (2)'!$D630)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 (2)'!$D631)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 (2)'!$D632)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 (2)'!$D633)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 (2)'!$D634)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 (2)'!$D635)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 (2)'!$D636)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 (2)'!$D637)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 (2)'!$D638)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 (2)'!$D639)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 (2)'!$D640)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 (2)'!$D641)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 (2)'!$D642)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 (2)'!$D643)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 (2)'!$D644)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 (2)'!$D645)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 (2)'!$D646)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 (2)'!$D647)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 (2)'!$D648)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 (2)'!$D649)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 (2)'!$D650)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 (2)'!$D651)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 (2)'!$D652)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 (2)'!$D653)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 (2)'!$D654)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 (2)'!$D655)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 (2)'!$D656)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 (2)'!$D657)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 (2)'!$D658)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 (2)'!$D659)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 (2)'!$D660)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 (2)'!$D661)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 (2)'!$D662)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 (2)'!$D663)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 (2)'!$D664)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 (2)'!$D665)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 (2)'!$D666)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 (2)'!$D667)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 (2)'!$D668)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 (2)'!$D669)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 (2)'!$D670)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 (2)'!$D671)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 (2)'!$D672)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 (2)'!$D673)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 (2)'!$D674)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 (2)'!$D675)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 (2)'!$D676)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 (2)'!$D677)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 (2)'!$D678)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 (2)'!$D679)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 (2)'!$D680)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 (2)'!$D681)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 (2)'!$D682)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 (2)'!$D683)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 (2)'!$D684)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 (2)'!$D685)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 (2)'!$D686)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 (2)'!$D687)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 (2)'!$D688)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 (2)'!$D689)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 (2)'!$D690)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 (2)'!$D691)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 (2)'!$D692)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 (2)'!$D693)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 (2)'!$D694)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 (2)'!$D695)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 (2)'!$D696)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 (2)'!$D697)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 (2)'!$D698)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 (2)'!$D699)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 (2)'!$D700)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 (2)'!$D701)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 (2)'!$D702)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 (2)'!$D703)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 (2)'!$D704)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 (2)'!$D705)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 (2)'!$D706)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 (2)'!$D707)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 (2)'!$D708)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 (2)'!$D709)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 (2)'!$D710)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 (2)'!$D711)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 (2)'!$D712)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 (2)'!$D713)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 (2)'!$D714)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 (2)'!$D715)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 (2)'!$D716)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 (2)'!$D717)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 (2)'!$D718)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 (2)'!$D719)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 (2)'!$D720)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 (2)'!$D721)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 (2)'!$D722)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 (2)'!$D723)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 (2)'!$D724)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 (2)'!$D725)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 (2)'!$D726)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 (2)'!$D727)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 (2)'!$D728)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 (2)'!$D729)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 (2)'!$D730)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 (2)'!$D731)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 (2)'!$D732)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 (2)'!$D733)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 (2)'!$D734)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 (2)'!$D735)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 (2)'!$D736)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 (2)'!$D737)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 (2)'!$D738)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 (2)'!$D739)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 (2)'!$D740)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 (2)'!$D741)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 (2)'!$D742)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 (2)'!$D743)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 (2)'!$D744)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 (2)'!$D745)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 (2)'!$D746)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 (2)'!$D747)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 (2)'!$D748)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 (2)'!$D749)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 (2)'!$D750)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 (2)'!$D751)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 (2)'!$D752)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 (2)'!$D753)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 (2)'!$D754)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 (2)'!$D755)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 (2)'!$D756)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 (2)'!$D757)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 (2)'!$D758)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 (2)'!$D759)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 (2)'!$D760)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 (2)'!$D761)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 (2)'!$D762)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 (2)'!$D763)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 (2)'!$D764)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 (2)'!$D765)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 (2)'!$D766)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 (2)'!$D767)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 (2)'!$D768)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 (2)'!$D769)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 (2)'!$D770)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 (2)'!$D771)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 (2)'!$D772)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 (2)'!$D773)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 (2)'!$D774)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 (2)'!$D775)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 (2)'!$D776)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 (2)'!$D777)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 (2)'!$D778)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 (2)'!$D779)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 (2)'!$D780)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 (2)'!$D781)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 (2)'!$D782)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 (2)'!$D783)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 (2)'!$D784)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 (2)'!$D785)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 (2)'!$D786)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 (2)'!$D787)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 (2)'!$D788)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 (2)'!$D789)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 (2)'!$D790)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 (2)'!$D791)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 (2)'!$D792)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 (2)'!$D793)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 (2)'!$D794)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 (2)'!$D795)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 (2)'!$D796)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 (2)'!$D797)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 (2)'!$D798)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 (2)'!$D799)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 (2)'!$D800)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 (2)'!$D801)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 (2)'!$D802)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 (2)'!$D803)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 (2)'!$D804)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 (2)'!$D805)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 (2)'!$D806)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 (2)'!$D807)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 (2)'!$D808)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 (2)'!$D809)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 (2)'!$D810)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 (2)'!$D811)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 (2)'!$D812)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 (2)'!$D813)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 (2)'!$D814)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 (2)'!$D815)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 (2)'!$D816)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 (2)'!$D817)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 (2)'!$D818)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 (2)'!$D819)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 (2)'!$D820)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 (2)'!$D821)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 (2)'!$D822)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 (2)'!$D823)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 (2)'!$D824)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 (2)'!$D825)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 (2)'!$D826)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 (2)'!$D827)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 (2)'!$D828)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 (2)'!$D829)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 (2)'!$D830)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 (2)'!$D831)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 (2)'!$D832)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 (2)'!$D833)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 (2)'!$D834)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 (2)'!$D835)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 (2)'!$D836)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 (2)'!$D837)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 (2)'!$D838)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 (2)'!$D839)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 (2)'!$D840)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 (2)'!$D841)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 (2)'!$D842)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 (2)'!$D843)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 (2)'!$D844)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 (2)'!$D845)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 (2)'!$D846)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 (2)'!$D847)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 (2)'!$D848)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 (2)'!$D849)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 (2)'!$D850)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 (2)'!$D851)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 (2)'!$D852)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 (2)'!$D853)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 (2)'!$D854)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 (2)'!$D855)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 (2)'!$D856)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 (2)'!$D857)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 (2)'!$D858)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 (2)'!$D859)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 (2)'!$D860)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 (2)'!$D861)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 (2)'!$D862)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 (2)'!$D863)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 (2)'!$D864)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 (2)'!$D865)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 (2)'!$D866)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 (2)'!$D867)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 (2)'!$D868)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 (2)'!$D869)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 (2)'!$D870)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 (2)'!$D871)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 (2)'!$D872)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 (2)'!$D873)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 (2)'!$D874)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 (2)'!$D875)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 (2)'!$D876)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 (2)'!$D877)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 (2)'!$D878)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 (2)'!$D879)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 (2)'!$D880)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 (2)'!$D881)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 (2)'!$D882)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 (2)'!$D883)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 (2)'!$D884)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 (2)'!$D885)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 (2)'!$D886)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 (2)'!$D887)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 (2)'!$D888)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 (2)'!$D889)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 (2)'!$D890)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 (2)'!$D891)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 (2)'!$D892)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 (2)'!$D893)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 (2)'!$D894)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 (2)'!$D895)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 (2)'!$D896)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 (2)'!$D897)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 (2)'!$D898)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 (2)'!$D899)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 (2)'!$D900)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 (2)'!$D901)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 (2)'!$D902)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 (2)'!$D903)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 (2)'!$D904)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 (2)'!$D905)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 (2)'!$D906)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 (2)'!$D907)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 (2)'!$D908)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 (2)'!$D909)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 (2)'!$D910)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 (2)'!$D911)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 (2)'!$D912)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 (2)'!$D913)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 (2)'!$D914)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 (2)'!$D915)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 (2)'!$D916)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 (2)'!$D917)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 (2)'!$D918)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 (2)'!$D919)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 (2)'!$D920)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 (2)'!$D921)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 (2)'!$D922)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 (2)'!$D923)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 (2)'!$D924)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 (2)'!$D925)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 (2)'!$D926)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 (2)'!$D927)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 (2)'!$D928)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 (2)'!$D929)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 (2)'!$D930)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 (2)'!$D931)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 (2)'!$D932)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 (2)'!$D933)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 (2)'!$D934)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 (2)'!$D935)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 (2)'!$D936)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 (2)'!$D937)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 (2)'!$D938)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 (2)'!$D939)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 (2)'!$D940)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 (2)'!$D941)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 (2)'!$D942)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 (2)'!$D943)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 (2)'!$D944)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 (2)'!$D945)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 (2)'!$D946)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 (2)'!$D947)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 (2)'!$D948)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 (2)'!$D949)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 (2)'!$D950)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 (2)'!$D951)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 (2)'!$D952)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 (2)'!$D953)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 (2)'!$D954)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 (2)'!$D955)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 (2)'!$D956)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 (2)'!$D957)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 (2)'!$D958)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 (2)'!$D959)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 (2)'!$D960)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 (2)'!$D961)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 (2)'!$D962)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 (2)'!$D963)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 (2)'!$D964)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 (2)'!$D965)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 (2)'!$D966)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 (2)'!$D967)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 (2)'!$D968)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 (2)'!$D969)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 (2)'!$D970)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 (2)'!$D971)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 (2)'!$D972)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 (2)'!$D973)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 (2)'!$D974)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 (2)'!$D975)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 (2)'!$D976)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 (2)'!$D977)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 (2)'!$D978)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 (2)'!$D979)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 (2)'!$D980)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 (2)'!$D981)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 (2)'!$D982)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 (2)'!$D983)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 (2)'!$D984)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 (2)'!$D985)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 (2)'!$D986)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 (2)'!$D987)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 (2)'!$D988)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 (2)'!$D989)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 (2)'!$D990)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 (2)'!$D991)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 (2)'!$D992)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 (2)'!$D993)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 (2)'!$D994)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 (2)'!$D995)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 (2)'!$D996)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 (2)'!$D997)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 (2)'!$D998)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 (2)'!$D999)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 (2)'!$D1000)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 (2)'!$D1001)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 (2)'!$D1002)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 (2)'!$D1003)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 (2)'!$D1004)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 (2)'!$D1005)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 (2)'!$D1006)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 (2)'!$D1007)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 (2)'!$D1008)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 (2)'!$D1009)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 (2)'!$D1010)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 (2)'!$D1011)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 (2)'!$D1012)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 (2)'!$D1013)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 (2)'!$D1014)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 (2)'!$D1015)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 (2)'!$D1016)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 (2)'!$D1017)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 (2)'!$D1018)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 (2)'!$D1019)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 (2)'!$D1020)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 (2)'!$D1021)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 (2)'!$D1022)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 (2)'!$D1023)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 (2)'!$D1024)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 (2)'!$D1025)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 (2)'!$D1026)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 (2)'!$D1027)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 (2)'!$D1028)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 (2)'!$D1029)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 (2)'!$D1030)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 (2)'!$D1031)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 (2)'!$D1032)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 (2)'!$D1033)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 (2)'!$D1034)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 (2)'!$D1035)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 (2)'!$D1036)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 (2)'!$D1037)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 (2)'!$D1038)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 (2)'!$D1039)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 (2)'!$D1040)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 (2)'!$D1041)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 (2)'!$D1042)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 (2)'!$D1043)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 (2)'!$D1044)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 (2)'!$D1045)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 (2)'!$D1046)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 (2)'!$D1047)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 (2)'!$D1048)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 (2)'!$D1049)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 (2)'!$D1050)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 (2)'!$D1051)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 (2)'!$D1052)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 (2)'!$D1053)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 (2)'!$D1054)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 (2)'!$D1055)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 (2)'!$D1056)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 (2)'!$D1057)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 (2)'!$D1058)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 (2)'!$D1059)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 (2)'!$D1060)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 (2)'!$D1061)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 (2)'!$D1062)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 (2)'!$D1063)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 (2)'!$D1064)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 (2)'!$D1065)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 (2)'!$D1066)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 (2)'!$D1067)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 (2)'!$D1068)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 (2)'!$D1069)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 (2)'!$D1070)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 (2)'!$D1071)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 (2)'!$D1072)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 (2)'!$D1073)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 (2)'!$D1074)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 (2)'!$D1075)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 (2)'!$D1076)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 (2)'!$D1077)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 (2)'!$D1078)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 (2)'!$D1079)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 (2)'!$D1080)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 (2)'!$D1081)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 (2)'!$D1082)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 (2)'!$D1083)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 (2)'!$D1084)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 (2)'!$D1085)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 (2)'!$D1086)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 (2)'!$D1087)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 (2)'!$D1088)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 (2)'!$D1089)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 (2)'!$D1090)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 (2)'!$D1091)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 (2)'!$D1092)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 (2)'!$D1093)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 (2)'!$D1094)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 (2)'!$D1095)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 (2)'!$D1096)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 (2)'!$D1097)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 (2)'!$D1098)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 (2)'!$D1099)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 (2)'!$D1100)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 (2)'!$D1101)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 (2)'!$D1102)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 (2)'!$D1103)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 (2)'!$D1104)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 (2)'!$D1105)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 (2)'!$D1106)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 (2)'!$D1107)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 (2)'!$D1108)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 (2)'!$D1109)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 (2)'!$D1110)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 (2)'!$D1111)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 (2)'!$D1112)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 (2)'!$D1113)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 (2)'!$D1114)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 (2)'!$D1115)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 (2)'!$D1116)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 (2)'!$D1117)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 (2)'!$D1118)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 (2)'!$D1119)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 (2)'!$D1120)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 (2)'!$D1121)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 (2)'!$D1122)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 (2)'!$D1123)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 (2)'!$D1124)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 (2)'!$D1125)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 (2)'!$D1126)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 (2)'!$D1127)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 (2)'!$D1128)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 (2)'!$D1129)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 (2)'!$D1130)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 (2)'!$D1131)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 (2)'!$D1132)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 (2)'!$D1133)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 (2)'!$D1134)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 (2)'!$D1135)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 (2)'!$D1136)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 (2)'!$D1137)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 (2)'!$D1138)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 (2)'!$D1139)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 (2)'!$D1140)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 (2)'!$D1141)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 (2)'!$D1142)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 (2)'!$D1143)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 (2)'!$D1144)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 (2)'!$D1145)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 (2)'!$D1146)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 (2)'!$D1147)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 (2)'!$D1148)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 (2)'!$D1149)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 (2)'!$D1150)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 (2)'!$D1151)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 (2)'!$D1152)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 (2)'!$D1153)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 (2)'!$D1154)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 (2)'!$D1155)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 (2)'!$D1156)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 (2)'!$D1157)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 (2)'!$D1158)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 (2)'!$D1159)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 (2)'!$D1160)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 (2)'!$D1161)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 (2)'!$D1162)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 (2)'!$D1163)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 (2)'!$D1164)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 (2)'!$D1165)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 (2)'!$D1166)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 (2)'!$D1167)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 (2)'!$D1168)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 (2)'!$D1169)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 (2)'!$D1170)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 (2)'!$D1171)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 (2)'!$D1172)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 (2)'!$D1173)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 (2)'!$D1174)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 (2)'!$D1175)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 (2)'!$D1176)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 (2)'!$D1177)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 (2)'!$D1178)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 (2)'!$D1179)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 (2)'!$D1180)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 (2)'!$D1181)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 (2)'!$D1182)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 (2)'!$D1183)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 (2)'!$D1184)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 (2)'!$D1185)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 (2)'!$D1186)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 (2)'!$D1187)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 (2)'!$D1188)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 (2)'!$D1189)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 (2)'!$D1190)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 (2)'!$D1191)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 (2)'!$D1192)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 (2)'!$D1193)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 (2)'!$D1194)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 (2)'!$D1195)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 (2)'!$D1196)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 (2)'!$D1197)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 (2)'!$D1198)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 (2)'!$D1199)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 (2)'!$D1200)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 (2)'!$D1201)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 (2)'!$D1202)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 (2)'!$D1203)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 (2)'!$D1204)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 (2)'!$D1205)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 (2)'!$D1206)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 (2)'!$D1207)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 (2)'!$D1208)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 (2)'!$D1209)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 (2)'!$D1210)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 (2)'!$D1211)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 (2)'!$D1212)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 (2)'!$D1213)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 (2)'!$D1214)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 (2)'!$D1215)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 (2)'!$D1216)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 (2)'!$D1217)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 (2)'!$D1218)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 (2)'!$D1219)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 (2)'!$D1220)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 (2)'!$D1221)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 (2)'!$D1222)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 (2)'!$D1223)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 (2)'!$D1224)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 (2)'!$D1225)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 (2)'!$D1226)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 (2)'!$D1227)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 (2)'!$D1228)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 (2)'!$D1229)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 (2)'!$D1230)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 (2)'!$D1231)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 (2)'!$D1232)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 (2)'!$D1233)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 (2)'!$D1234)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 (2)'!$D1235)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 (2)'!$D1236)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 (2)'!$D1237)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 (2)'!$D1238)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 (2)'!$D1239)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 (2)'!$D1240)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 (2)'!$D1241)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 (2)'!$D1242)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 (2)'!$D1243)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 (2)'!$D1244)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 (2)'!$D1245)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 (2)'!$D1246)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 (2)'!$D1247)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 (2)'!$D1248)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 (2)'!$D1249)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 (2)'!$D1250)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 (2)'!$D1251)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 (2)'!$D1252)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 (2)'!$D1253)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 (2)'!$D1254)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 (2)'!$D1255)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 (2)'!$D1256)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 (2)'!$D1257)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 (2)'!$D1258)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 (2)'!$D1259)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 (2)'!$D1260)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 (2)'!$D1261)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 (2)'!$D1262)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 (2)'!$D1263)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 (2)'!$D1264)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 (2)'!$D1265)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 (2)'!$D1266)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 (2)'!$D1267)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 (2)'!$D1268)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 (2)'!$D1269)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 (2)'!$D1270)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 (2)'!$D1271)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 (2)'!$D1272)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 (2)'!$D1273)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 (2)'!$D1274)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 (2)'!$D1275)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 (2)'!$D1276)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 (2)'!$D1277)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 (2)'!$D1278)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 (2)'!$D1279)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 (2)'!$D1280)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 (2)'!$D1281)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 (2)'!$D1282)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 (2)'!$D1283)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 (2)'!$D1284)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 (2)'!$D1285)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 (2)'!$D1286)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 (2)'!$D1287)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 (2)'!$D1288)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 (2)'!$D1289)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 (2)'!$D1290)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 (2)'!$D1291)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 (2)'!$D1292)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 (2)'!$D1293)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 (2)'!$D1294)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 (2)'!$D1295)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 (2)'!$D1296)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 (2)'!$D1297)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 (2)'!$D1298)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 (2)'!$D1299)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 (2)'!$D1300)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 (2)'!$D1301)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 (2)'!$D1302)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 (2)'!$D1303)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 (2)'!$D1304)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 (2)'!$D1305)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 (2)'!$D1306)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 (2)'!$D1307)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 (2)'!$D1308)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 (2)'!$D1309)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 (2)'!$D1310)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 (2)'!$D1311)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 (2)'!$D1312)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 (2)'!$D1313)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 (2)'!$D1314)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 (2)'!$D1315)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 (2)'!$D1316)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 (2)'!$D1317)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 (2)'!$D1318)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 (2)'!$D1319)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 (2)'!$D1320)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 (2)'!$D1321)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 (2)'!$D1322)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 (2)'!$D1323)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 (2)'!$D1324)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 (2)'!$D1325)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 (2)'!$D1326)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 (2)'!$D1327)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 (2)'!$D1328)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 (2)'!$D1329)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 (2)'!$D1330)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 (2)'!$D1331)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 (2)'!$D1332)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 (2)'!$D1333)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 (2)'!$D1334)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 (2)'!$D1335)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 (2)'!$D1336)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 (2)'!$D1337)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 (2)'!$D1338)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 (2)'!$D1339)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 (2)'!$D1340)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 (2)'!$D1341)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 (2)'!$D1342)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 (2)'!$D1343)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 (2)'!$D1344)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 (2)'!$D1345)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 (2)'!$D1346)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 (2)'!$D1347)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 (2)'!$D1348)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 (2)'!$D1349)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 (2)'!$D1350)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 (2)'!$D1351)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 (2)'!$D1352)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 (2)'!$D1353)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 (2)'!$D1354)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 (2)'!$D1355)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 (2)'!$D1356)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 (2)'!$D1357)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 (2)'!$D1358)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 (2)'!$D1359)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 (2)'!$D1360)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 (2)'!$D1361)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 (2)'!$D1362)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 (2)'!$D1363)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 (2)'!$D1364)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 (2)'!$D1365)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 (2)'!$D1366)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 (2)'!$D1367)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 (2)'!$D1368)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 (2)'!$D1369)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 (2)'!$D1370)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 (2)'!$D1371)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 (2)'!$D1372)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 (2)'!$D1373)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 (2)'!$D1374)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 (2)'!$D1375)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 (2)'!$D1376)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 (2)'!$D1377)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 (2)'!$D1378)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 (2)'!$D1379)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 (2)'!$D1380)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 (2)'!$D1381)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 (2)'!$D1382)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 (2)'!$D1383)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 (2)'!$D1384)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 (2)'!$D1385)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 (2)'!$D1386)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 (2)'!$D1387)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 (2)'!$D1388)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 (2)'!$D1389)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 (2)'!$D1390)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 (2)'!$D1391)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 (2)'!$D1392)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 (2)'!$D1393)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 (2)'!$D1394)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 (2)'!$D1395)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 (2)'!$D1396)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 (2)'!$D1397)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 (2)'!$D1398)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 (2)'!$D1399)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 (2)'!$D1400)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 (2)'!$D1401)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 (2)'!$D1402)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 (2)'!$D1403)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 (2)'!$D1404)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 (2)'!$D1405)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 (2)'!$D1406)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 (2)'!$D1407)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 (2)'!$D1408)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 (2)'!$D1409)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 (2)'!$D1410)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 (2)'!$D1411)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 (2)'!$D1412)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 (2)'!$D1413)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 (2)'!$D1414)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 (2)'!$D1415)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 (2)'!$D1416)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 (2)'!$D1417)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 (2)'!$D1418)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 (2)'!$D1419)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 (2)'!$D1420)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 (2)'!$D1421)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 (2)'!$D1422)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 (2)'!$D1423)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 (2)'!$D1424)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 (2)'!$D1425)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 (2)'!$D1426)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 (2)'!$D1427)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 (2)'!$D1428)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 (2)'!$D1429)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 (2)'!$D1430)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 (2)'!$D1431)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 (2)'!$D1432)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 (2)'!$D1433)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 (2)'!$D1434)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 (2)'!$D1435)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 (2)'!$D1436)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 (2)'!$D1437)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 (2)'!$D1438)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 (2)'!$D1439)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 (2)'!$D1440)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 (2)'!$D1441)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 (2)'!$D1442)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 (2)'!$D1443)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 (2)'!$D1444)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 (2)'!$D1445)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 (2)'!$D1446)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 (2)'!$D1447)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 (2)'!$D1448)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 (2)'!$D1449)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 (2)'!$D1450)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 (2)'!$D1451)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 (2)'!$D1452)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 (2)'!$D1453)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 (2)'!$D1454)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 (2)'!$D1455)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 (2)'!$D1456)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 (2)'!$D1457)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 (2)'!$D1458)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 (2)'!$D1459)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 (2)'!$D1460)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 (2)'!$D1461)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 (2)'!$D1462)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 (2)'!$D1463)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 (2)'!$D1464)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 (2)'!$D1465)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 (2)'!$D1466)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 (2)'!$D1467)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 (2)'!$D1468)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 (2)'!$D1469)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 (2)'!$D1470)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 (2)'!$D1471)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 (2)'!$D1472)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 (2)'!$D1473)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 (2)'!$D1474)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 (2)'!$D1475)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 (2)'!$D1476)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 (2)'!$D1477)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 (2)'!$D1478)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 (2)'!$D1479)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 (2)'!$D1480)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 (2)'!$D1481)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 (2)'!$D1482)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 (2)'!$D1483)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 (2)'!$D1484)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 (2)'!$D1485)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 (2)'!$D1486)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 (2)'!$D1487)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 (2)'!$D1488)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 (2)'!$D1489)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 (2)'!$D1490)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 (2)'!$D1491)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 (2)'!$D1492)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 (2)'!$D1493)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 (2)'!$D1494)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 (2)'!$D1495)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 (2)'!$D1496)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 (2)'!$D1497)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 (2)'!$D1498)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 (2)'!$D1499)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 (2)'!$D1500)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 (2)'!$D1501)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 (2)'!$D1502)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 (2)'!$D1503)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 (2)'!$D1504)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 (2)'!$D1505)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 (2)'!$D1506)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 (2)'!$D1507)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 (2)'!$D1508)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 (2)'!$D1509)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 (2)'!$D1510)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 (2)'!$D1511)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 (2)'!$D1512)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 (2)'!$D1513)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 (2)'!$D1514)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 (2)'!$D1515)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 (2)'!$D1516)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 (2)'!$D1517)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 (2)'!$D1518)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 (2)'!$D1519)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 (2)'!$D1520)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 (2)'!$D1521)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 (2)'!$D1522)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 (2)'!$D1523)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 (2)'!$D1524)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 (2)'!$D1525)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 (2)'!$D1526)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 (2)'!$D1527)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 (2)'!$D1528)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 (2)'!$D1529)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 (2)'!$D1530)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 (2)'!$D1531)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 (2)'!$D1532)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 (2)'!$D1533)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 (2)'!$D1534)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 (2)'!$D1535)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 (2)'!$D1536)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 (2)'!$D1537)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 (2)'!$D1538)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 (2)'!$D1539)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 (2)'!$D1540)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 (2)'!$D1541)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 (2)'!$D1542)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 (2)'!$D1543)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 (2)'!$D1544)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 (2)'!$D1545)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 (2)'!$D1546)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 (2)'!$D1547)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 (2)'!$D1548)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 (2)'!$D1549)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 (2)'!$D1550)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 (2)'!$D1551)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 (2)'!$D1552)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 (2)'!$D1553)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 (2)'!$D1554)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 (2)'!$D1555)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 (2)'!$D1556)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 (2)'!$D1557)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 (2)'!$D1558)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 (2)'!$D1559)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 (2)'!$D1560)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 (2)'!$D1561)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 (2)'!$D1562)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 (2)'!$D1563)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 (2)'!$D1564)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 (2)'!$D1565)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 (2)'!$D1566)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 (2)'!$D1567)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 (2)'!$D1568)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 (2)'!$D1569)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 (2)'!$D1570)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 (2)'!$D1571)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 (2)'!$D1572)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 (2)'!$D1573)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 (2)'!$D1574)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 (2)'!$D1575)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 (2)'!$D1576)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 (2)'!$D1577)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 (2)'!$D1578)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 (2)'!$D1579)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 (2)'!$D1580)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 (2)'!$D1581)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 (2)'!$D1582)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 (2)'!$D1583)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 (2)'!$D1584)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 (2)'!$D1585)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 (2)'!$D1586)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 (2)'!$D1587)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 (2)'!$D1588)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 (2)'!$D1589)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 (2)'!$D1590)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 (2)'!$D1591)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 (2)'!$D1592)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 (2)'!$D1593)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 (2)'!$D1594)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 (2)'!$D1595)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 (2)'!$D1596)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 (2)'!$D1597)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 (2)'!$D1598)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 (2)'!$D1599)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 (2)'!$D1600)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 (2)'!$D1601)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 (2)'!$D1602)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 (2)'!$D1603)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 (2)'!$D1604)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 (2)'!$D1605)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 (2)'!$D1606)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 (2)'!$D1607)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 (2)'!$D1608)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 (2)'!$D1609)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 (2)'!$D1610)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 (2)'!$D1611)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 (2)'!$D1612)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 (2)'!$D1613)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 (2)'!$D1614)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 (2)'!$D1615)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 (2)'!$D1616)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 (2)'!$D1617)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 (2)'!$D1618)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 (2)'!$D1619)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 (2)'!$D1620)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 (2)'!$D1621)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 (2)'!$D1622)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 (2)'!$D1623)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 (2)'!$D1624)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 (2)'!$D1625)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 (2)'!$D1626)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 (2)'!$D1627)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 (2)'!$D1628)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 (2)'!$D1629)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 (2)'!$D1630)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 (2)'!$D1631)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 (2)'!$D1632)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 (2)'!$D1633)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 (2)'!$D1634)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 (2)'!$D1635)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 (2)'!$D1636)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 (2)'!$D1637)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 (2)'!$D1638)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 (2)'!$D1639)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 (2)'!$D1640)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 (2)'!$D1641)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 (2)'!$D1642)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 (2)'!$D1643)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 (2)'!$D1644)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 (2)'!$D1645)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 (2)'!$D1646)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 (2)'!$D1647)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 (2)'!$D1648)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 (2)'!$D1649)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 (2)'!$D1650)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 (2)'!$D1651)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 (2)'!$D1652)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 (2)'!$D1653)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 (2)'!$D1654)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 (2)'!$D1655)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 (2)'!$D1656)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 (2)'!$D1657)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 (2)'!$D1658)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 (2)'!$D1659)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 (2)'!$D1660)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 (2)'!$D1661)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 (2)'!$D1662)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 (2)'!$D1663)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 (2)'!$D1664)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 (2)'!$D1665)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 (2)'!$D1666)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 (2)'!$D1667)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 (2)'!$D1668)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 (2)'!$D1669)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 (2)'!$D1670)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 (2)'!$D1671)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 (2)'!$D1672)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 (2)'!$D1673)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 (2)'!$D1674)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 (2)'!$D1675)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 (2)'!$D1676)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 (2)'!$D1677)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 (2)'!$D1678)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 (2)'!$D1679)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 (2)'!$D1680)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 (2)'!$D1681)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 (2)'!$D1682)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 (2)'!$D1683)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 (2)'!$D1684)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 (2)'!$D1685)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 (2)'!$D1686)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 (2)'!$D1687)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 (2)'!$D1688)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 (2)'!$D1689)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 (2)'!$D1690)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 (2)'!$D1691)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 (2)'!$D1692)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 (2)'!$D1693)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 (2)'!$D1694)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 (2)'!$D1695)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 (2)'!$D1696)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 (2)'!$D1697)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 (2)'!$D1698)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 (2)'!$D1699)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 (2)'!$D1700)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 (2)'!$D1701)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 (2)'!$D1702)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 (2)'!$D1703)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 (2)'!$D1704)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 (2)'!$D1705)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 (2)'!$D1706)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 (2)'!$D1707)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 (2)'!$D1708)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 (2)'!$D1709)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 (2)'!$D1710)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 (2)'!$D1711)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 (2)'!$D1712)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 (2)'!$D1713)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 (2)'!$D1714)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 (2)'!$D1715)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 (2)'!$D1716)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 (2)'!$D1717)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 (2)'!$D1718)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 (2)'!$D1719)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 (2)'!$D1720)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 (2)'!$D1721)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 (2)'!$D1722)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 (2)'!$D1723)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 (2)'!$D1724)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 (2)'!$D1725)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 (2)'!$D1726)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 (2)'!$D1727)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 (2)'!$D1728)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 (2)'!$D1729)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 (2)'!$D1730)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 (2)'!$D1731)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 (2)'!$D1732)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 (2)'!$D1733)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 (2)'!$D1734)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 (2)'!$D1735)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 (2)'!$D1736)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 (2)'!$D1737)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 (2)'!$D1738)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 (2)'!$D1739)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 (2)'!$D1740)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 (2)'!$D1741)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 (2)'!$D1742)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 (2)'!$D1743)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 (2)'!$D1744)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 (2)'!$D1745)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 (2)'!$D1746)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 (2)'!$D1747)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 (2)'!$D1748)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 (2)'!$D1749)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 (2)'!$D1750)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 (2)'!$D1751)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 (2)'!$D1752)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 (2)'!$D1753)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 (2)'!$D1754)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 (2)'!$D1755)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 (2)'!$D1756)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 (2)'!$D1757)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 (2)'!$D1758)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 (2)'!$D1759)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 (2)'!$D1760)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 (2)'!$D1761)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 (2)'!$D1762)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 (2)'!$D1763)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 (2)'!$D1764)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 (2)'!$D1765)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 (2)'!$D1766)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 (2)'!$D1767)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 (2)'!$D1768)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 (2)'!$D1769)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 (2)'!$D1770)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 (2)'!$D1771)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 (2)'!$D1772)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 (2)'!$D1773)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 (2)'!$D1774)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 (2)'!$D1775)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 (2)'!$D1776)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 (2)'!$D1777)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 (2)'!$D1778)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 (2)'!$D1779)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 (2)'!$D1780)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 (2)'!$D1781)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 (2)'!$D1782)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 (2)'!$D1783)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 (2)'!$D1784)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 (2)'!$D1785)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 (2)'!$D1786)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 (2)'!$D1787)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 (2)'!$D1788)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 (2)'!$D1789)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 (2)'!$D1790)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 (2)'!$D1791)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 (2)'!$D1792)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 (2)'!$D1793)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 (2)'!$D1794)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 (2)'!$D1795)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 (2)'!$D1796)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 (2)'!$D1797)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 (2)'!$D1798)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 (2)'!$D1799)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 (2)'!$D1800)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 (2)'!$D1801)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 (2)'!$D1802)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 (2)'!$D1803)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 (2)'!$D1804)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 (2)'!$D1805)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 (2)'!$D1806)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 (2)'!$D1807)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 (2)'!$D1808)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 (2)'!$D1809)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 (2)'!$D1810)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 (2)'!$D1811)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 (2)'!$D1812)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 (2)'!$D1813)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 (2)'!$D1814)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 (2)'!$D1815)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 (2)'!$D1816)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 (2)'!$D1817)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 (2)'!$D1818)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 (2)'!$D1819)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 (2)'!$D1820)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 (2)'!$D1821)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 (2)'!$D1822)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 (2)'!$D1823)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 (2)'!$D1824)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 (2)'!$D1825)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 (2)'!$D1826)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 (2)'!$D1827)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 (2)'!$D1828)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 (2)'!$D1829)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 (2)'!$D1830)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 (2)'!$D1831)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 (2)'!$D1832)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 (2)'!$D1833)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 (2)'!$D1834)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 (2)'!$D1835)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 (2)'!$D1836)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 (2)'!$D1837)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 (2)'!$D1838)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 (2)'!$D1839)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 (2)'!$D1840)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 (2)'!$D1841)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 (2)'!$D1842)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 (2)'!$D1843)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 (2)'!$D1844)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 (2)'!$D1845)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 (2)'!$D1846)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 (2)'!$D1847)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 (2)'!$D1848)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 (2)'!$D1849)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 (2)'!$D1850)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 (2)'!$D1851)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 (2)'!$D1852)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 (2)'!$D1853)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 (2)'!$D1854)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 (2)'!$D1855)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 (2)'!$D1856)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 (2)'!$D1857)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 (2)'!$D1858)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 (2)'!$D1859)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 (2)'!$D1860)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 (2)'!$D1861)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 (2)'!$D1862)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 (2)'!$D1863)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 (2)'!$D1864)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 (2)'!$D1865)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 (2)'!$D1866)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 (2)'!$D1867)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 (2)'!$D1868)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 (2)'!$D1869)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 (2)'!$D1870)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 (2)'!$D1871)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 (2)'!$D1872)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 (2)'!$D1873)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 (2)'!$D1874)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 (2)'!$D1875)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 (2)'!$D1876)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 (2)'!$D1877)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 (2)'!$D1878)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 (2)'!$D1879)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 (2)'!$D1880)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 (2)'!$D1881)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 (2)'!$D1882)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 (2)'!$D1883)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 (2)'!$D1884)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 (2)'!$D1885)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 (2)'!$D1886)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 (2)'!$D1887)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 (2)'!$D1888)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 (2)'!$D1889)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 (2)'!$D1890)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 (2)'!$D1891)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 (2)'!$D1892)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 (2)'!$D1893)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 (2)'!$D1894)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 (2)'!$D1895)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 (2)'!$D1896)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 (2)'!$D1897)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 (2)'!$D1898)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 (2)'!$D1899)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 (2)'!$D1900)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 (2)'!$D1901)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 (2)'!$D1902)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 (2)'!$D1903)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 (2)'!$D1904)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 (2)'!$D1905)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 (2)'!$D1906)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 (2)'!$D1907)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 (2)'!$D1908)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 (2)'!$D1909)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 (2)'!$D1910)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 (2)'!$D1911)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 (2)'!$D1912)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 (2)'!$D1913)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 (2)'!$D1914)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 (2)'!$D1915)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 (2)'!$D1916)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 (2)'!$D1917)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 (2)'!$D1918)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 (2)'!$D1919)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 (2)'!$D1920)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 (2)'!$D1921)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 (2)'!$D1922)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 (2)'!$D1923)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 (2)'!$D1924)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 (2)'!$D1925)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 (2)'!$D1926)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 (2)'!$D1927)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 (2)'!$D1928)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 (2)'!$D1929)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 (2)'!$D1930)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 (2)'!$D1931)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 (2)'!$D1932)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 (2)'!$D1933)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 (2)'!$D1934)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 (2)'!$D1935)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 (2)'!$D1936)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 (2)'!$D1937)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 (2)'!$D1938)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 (2)'!$D1939)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 (2)'!$D1940)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 (2)'!$D1941)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 (2)'!$D1942)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 (2)'!$D1943)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 (2)'!$D1944)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 (2)'!$D1945)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 (2)'!$D1946)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 (2)'!$D1947)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 (2)'!$D1948)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 (2)'!$D1949)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 (2)'!$D1950)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 (2)'!$D1951)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 (2)'!$D1952)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 (2)'!$D1953)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 (2)'!$D1954)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 (2)'!$D1955)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 (2)'!$D1956)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 (2)'!$D1957)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 (2)'!$D1958)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 (2)'!$D1959)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 (2)'!$D1960)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 (2)'!$D1961)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 (2)'!$D1962)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 (2)'!$D1963)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 (2)'!$D1964)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 (2)'!$D1965)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 (2)'!$D1966)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 (2)'!$D1967)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 (2)'!$D1968)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 (2)'!$D1969)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 (2)'!$D1970)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 (2)'!$D1971)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 (2)'!$D1972)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 (2)'!$D1973)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 (2)'!$D1974)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 (2)'!$D1975)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 (2)'!$D1976)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 (2)'!$D1977)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 (2)'!$D1978)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 (2)'!$D1979)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 (2)'!$D1980)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 (2)'!$D1981)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 (2)'!$D1982)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 (2)'!$D1983)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 (2)'!$D1984)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 (2)'!$D1985)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 (2)'!$D1986)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 (2)'!$D1987)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 (2)'!$D1988)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 (2)'!$D1989)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 (2)'!$D1990)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 (2)'!$D1991)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 (2)'!$D1992)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 (2)'!$D1993)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 (2)'!$D1994)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 (2)'!$D1995)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 (2)'!$D1996)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 (2)'!$D1997)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 (2)'!$D1998)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 (2)'!$D1999)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 (2)'!$D2000)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 (2)'!$D2001)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 (2)'!$D2002)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 (2)'!$D2003)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 (2)'!$D2004)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 (2)'!$D2005)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 (2)'!$D2006)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 (2)'!$D2007)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 (2)'!$D2008)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 (2)'!$D2009)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 (2)'!$D2010)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 (2)'!$D2011)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 (2)'!$D2012)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 (2)'!$D2013)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 (2)'!$D2014)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 (2)'!$D2015)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 (2)'!$D2016)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 (2)'!$D2017)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 (2)'!$D2018)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 (2)'!$D2019)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 (2)'!$D2020)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 (2)'!$D2021)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 (2)'!$D2022)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 (2)'!$D2023)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 (2)'!$D2024)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 (2)'!$D2025)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 (2)'!$D2026)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 (2)'!$D2027)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 (2)'!$D2028)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 (2)'!$D2029)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 (2)'!$D2030)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 (2)'!$D2031)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 (2)'!$D2032)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 (2)'!$D2033)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 (2)'!$D2034)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 (2)'!$D2035)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 (2)'!$D2036)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 (2)'!$D2037)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 (2)'!$D2038)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 (2)'!$D2039)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 (2)'!$D2040)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 (2)'!$D2041)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 (2)'!$D2042)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 (2)'!$D2043)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 (2)'!$D2044)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 (2)'!$D2045)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 (2)'!$D2046)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 (2)'!$D2047)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 (2)'!$D2048)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 (2)'!$D2049)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 (2)'!$D2050)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 (2)'!$D2051)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 (2)'!$D2052)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 (2)'!$D2053)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 (2)'!$D2054)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 (2)'!$D2055)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 (2)'!$D2056)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 (2)'!$D2057)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 (2)'!$D2058)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 (2)'!$D2059)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 (2)'!$D2060)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 (2)'!$D2061)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 (2)'!$D2062)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 (2)'!$D2063)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 (2)'!$D2064)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 (2)'!$D2065)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 (2)'!$D2066)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 (2)'!$D2067)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 (2)'!$D2068)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 (2)'!$D2069)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 (2)'!$D2070)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 (2)'!$D2071)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 (2)'!$D2072)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 (2)'!$D2073)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 (2)'!$D2074)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 (2)'!$D2075)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 (2)'!$D2076)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 (2)'!$D2077)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 (2)'!$D2078)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 (2)'!$D2079)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 (2)'!$D2080)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 (2)'!$D2081)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 (2)'!$D2082)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 (2)'!$D2083)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 (2)'!$D2084)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 (2)'!$D2085)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 (2)'!$D2086)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 (2)'!$D2087)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 (2)'!$D2088)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 (2)'!$D2089)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 (2)'!$D2090)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 (2)'!$D2091)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 (2)'!$D2092)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 (2)'!$D2093)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 (2)'!$D2094)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 (2)'!$D2095)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 (2)'!$D2096)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 (2)'!$D2097)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 (2)'!$D2098)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 (2)'!$D2099)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 (2)'!$D2100)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 (2)'!$D2101)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 (2)'!$D2102)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 (2)'!$D2103)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 (2)'!$D2104)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 (2)'!$D2105)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 (2)'!$D2106)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 (2)'!$D2107)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 (2)'!$D2108)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 (2)'!$D2109)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 (2)'!$D2110)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 (2)'!$D2111)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 (2)'!$D2112)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 (2)'!$D2113)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 (2)'!$D2114)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 (2)'!$D2115)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 (2)'!$D2116)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 (2)'!$D2117)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 (2)'!$D2118)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 (2)'!$D2119)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 (2)'!$D2120)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 (2)'!$D2121)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 (2)'!$D2122)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 (2)'!$D2123)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 (2)'!$D2124)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 (2)'!$D2125)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 (2)'!$D2126)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 (2)'!$D2127)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 (2)'!$D2128)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 (2)'!$D2129)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 (2)'!$D2130)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 (2)'!$D2131)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 (2)'!$D2132)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 (2)'!$D2133)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 (2)'!$D2134)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 (2)'!$D2135)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 (2)'!$D2136)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 (2)'!$D2137)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 (2)'!$D2138)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 (2)'!$D2139)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 (2)'!$D2140)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 (2)'!$D2141)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 (2)'!$D2142)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 (2)'!$D2143)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 (2)'!$D2144)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 (2)'!$D2145)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 (2)'!$D2146)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 (2)'!$D2147)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 (2)'!$D2148)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 (2)'!$D2149)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 (2)'!$D2150)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 (2)'!$D2151)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 (2)'!$D2152)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 (2)'!$D2153)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 (2)'!$D2154)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 (2)'!$D2155)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 (2)'!$D2156)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 (2)'!$D2157)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 (2)'!$D2158)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 (2)'!$D2159)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 (2)'!$D2160)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 (2)'!$D2161)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 (2)'!$D2162)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 (2)'!$D2163)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 (2)'!$D2164)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 (2)'!$D2165)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 (2)'!$D2166)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 (2)'!$D2167)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 (2)'!$D2168)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 (2)'!$D2169)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 (2)'!$D2170)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 (2)'!$D2171)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 (2)'!$D2172)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 (2)'!$D2173)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 (2)'!$D2174)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 (2)'!$D2175)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 (2)'!$D2176)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 (2)'!$D2177)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 (2)'!$D2178)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 (2)'!$D2179)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 (2)'!$D2180)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 (2)'!$D2181)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 (2)'!$D2182)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 (2)'!$D2183)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 (2)'!$D2184)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 (2)'!$D2185)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 (2)'!$D2186)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 (2)'!$D2187)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 (2)'!$D2188)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 (2)'!$D2189)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 (2)'!$D2190)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 (2)'!$D2191)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 (2)'!$D2192)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 (2)'!$D2193)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 (2)'!$D2194)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 (2)'!$D2195)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 (2)'!$D2196)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 (2)'!$D2197)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 (2)'!$D2198)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 (2)'!$D2199)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 (2)'!$D2200)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 (2)'!$D2201)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 (2)'!$D2202)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 (2)'!$D2203)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 (2)'!$D2204)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 (2)'!$D2205)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 (2)'!$D2206)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 (2)'!$D2207)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 (2)'!$D2208)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 (2)'!$D2209)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 (2)'!$D2210)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 (2)'!$D2211)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 (2)'!$D2212)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 (2)'!$D2213)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 (2)'!$D2214)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 (2)'!$D2215)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 (2)'!$D2216)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 (2)'!$D2217)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 (2)'!$D2218)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 (2)'!$D2219)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 (2)'!$D2220)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 (2)'!$D2221)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 (2)'!$D2222)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 (2)'!$D2223)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 (2)'!$D2224)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 (2)'!$D2225)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 (2)'!$D2226)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 (2)'!$D2227)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 (2)'!$D2228)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 (2)'!$D2229)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 (2)'!$D2230)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 (2)'!$D2231)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 (2)'!$D2232)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 (2)'!$D2233)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 (2)'!$D2234)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 (2)'!$D2235)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 (2)'!$D2236)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 (2)'!$D2237)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 (2)'!$D2238)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 (2)'!$D2239)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 (2)'!$D2240)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 (2)'!$D2241)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 (2)'!$D2242)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 (2)'!$D2243)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 (2)'!$D2244)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 (2)'!$D2245)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 (2)'!$D2246)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 (2)'!$D2247)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 (2)'!$D2248)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 (2)'!$D2249)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 (2)'!$D2250)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 (2)'!$D2251)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 (2)'!$D2252)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 (2)'!$D2253)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 (2)'!$D2254)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 (2)'!$D2255)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 (2)'!$D2256)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 (2)'!$D2257)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 (2)'!$D2258)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 (2)'!$D2259)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 (2)'!$D2260)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 (2)'!$D2261)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 (2)'!$D2262)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 (2)'!$D2263)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 (2)'!$D2264)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 (2)'!$D2265)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 (2)'!$D2266)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 (2)'!$D2267)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 (2)'!$D2268)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 (2)'!$D2269)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 (2)'!$D2270)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 (2)'!$D2271)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 (2)'!$D2272)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 (2)'!$D2273)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 (2)'!$D2274)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 (2)'!$D2275)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 (2)'!$D2276)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 (2)'!$D2277)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 (2)'!$D2278)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 (2)'!$D2279)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 (2)'!$D2280)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 (2)'!$D2281)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 (2)'!$D2282)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 (2)'!$D2283)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 (2)'!$D2284)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 (2)'!$D2285)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 (2)'!$D2286)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 (2)'!$D2287)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 (2)'!$D2288)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 (2)'!$D2289)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 (2)'!$D2290)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 (2)'!$D2291)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 (2)'!$D2292)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 (2)'!$D2293)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 (2)'!$D2294)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 (2)'!$D2295)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 (2)'!$D2296)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 (2)'!$D2297)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 (2)'!$D2298)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 (2)'!$D2299)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 (2)'!$D2300)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 (2)'!$D2301)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 (2)'!$D2302)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 (2)'!$D2303)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 (2)'!$D2304)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 (2)'!$D2305)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 (2)'!$D2306)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 (2)'!$D2307)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 (2)'!$D2308)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 (2)'!$D2309)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 (2)'!$D2310)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 (2)'!$D2311)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 (2)'!$D2312)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 (2)'!$D2313)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 (2)'!$D2314)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 (2)'!$D2315)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 (2)'!$D2316)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 (2)'!$D2317)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 (2)'!$D2318)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 (2)'!$D2319)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 (2)'!$D2320)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 (2)'!$D2321)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 (2)'!$D2322)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 (2)'!$D2323)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 (2)'!$D2324)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 (2)'!$D2325)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 (2)'!$D2326)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 (2)'!$D2327)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 (2)'!$D2328)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 (2)'!$D2329)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 (2)'!$D2330)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 (2)'!$D2331)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 (2)'!$D2332)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 (2)'!$D2333)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 (2)'!$D2334)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 (2)'!$D2335)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 (2)'!$D2336)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 (2)'!$D2337)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 (2)'!$D2338)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 (2)'!$D2339)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 (2)'!$D2340)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 (2)'!$D2341)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 (2)'!$D2342)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 (2)'!$D2343)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 (2)'!$D2344)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 (2)'!$D2345)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 (2)'!$D2346)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 (2)'!$D2347)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 (2)'!$D2348)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 (2)'!$D2349)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 (2)'!$D2350)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 (2)'!$D2351)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 (2)'!$D2352)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 (2)'!$D2353)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 (2)'!$D2354)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 (2)'!$D2355)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 (2)'!$D2356)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 (2)'!$D2357)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 (2)'!$D2358)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 (2)'!$D2359)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 (2)'!$D2360)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 (2)'!$D2361)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 (2)'!$D2362)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 (2)'!$D2363)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 (2)'!$D2364)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 (2)'!$D2365)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 (2)'!$D2366)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 (2)'!$D2367)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 (2)'!$D2368)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 (2)'!$D2369)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 (2)'!$D2370)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 (2)'!$D2371)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 (2)'!$D2372)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 (2)'!$D2373)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 (2)'!$D2374)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 (2)'!$D2375)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 (2)'!$D2376)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 (2)'!$D2377)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 (2)'!$D2378)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 (2)'!$D2379)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 (2)'!$D2380)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 (2)'!$D2381)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 (2)'!$D2382)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 (2)'!$D2383)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 (2)'!$D2384)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 (2)'!$D2385)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 (2)'!$D2386)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 (2)'!$D2387)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 (2)'!$D2388)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 (2)'!$D2389)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 (2)'!$D2390)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 (2)'!$D2391)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 (2)'!$D2392)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 (2)'!$D2393)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 (2)'!$D2394)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 (2)'!$D2395)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 (2)'!$D2396)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 (2)'!$D2397)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 (2)'!$D2398)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 (2)'!$D2399)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 (2)'!$D2400)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 (2)'!$D2401)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 (2)'!$D2402)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 (2)'!$D2403)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 (2)'!$D2404)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 (2)'!$D2405)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 (2)'!$D2406)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 (2)'!$D2407)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 (2)'!$D2408)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 (2)'!$D2409)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 (2)'!$D2410)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 (2)'!$D2411)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 (2)'!$D2412)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 (2)'!$D2413)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 (2)'!$D2414)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 (2)'!$D2415)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 (2)'!$D2416)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 (2)'!$D2417)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 (2)'!$D2418)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 (2)'!$D2419)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 (2)'!$D2420)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 (2)'!$D2421)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 (2)'!$D2422)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 (2)'!$D2423)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 (2)'!$D2424)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 (2)'!$D2425)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 (2)'!$D2426)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 (2)'!$D2427)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 (2)'!$D2428)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 (2)'!$D2429)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 (2)'!$D2430)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 (2)'!$D2431)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 (2)'!$D2432)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 (2)'!$D2433)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 (2)'!$D2434)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 (2)'!$D2435)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 (2)'!$D2436)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 (2)'!$D2437)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 (2)'!$D2438)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 (2)'!$D2439)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 (2)'!$D2440)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 (2)'!$D2441)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 (2)'!$D2442)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 (2)'!$D2443)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 (2)'!$D2444)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 (2)'!$D2445)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 (2)'!$D2446)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 (2)'!$D2447)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 (2)'!$D2448)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 (2)'!$D2449)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 (2)'!$D2450)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 (2)'!$D2451)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 (2)'!$D2452)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 (2)'!$D2453)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 (2)'!$D2454)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 (2)'!$D2455)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 (2)'!$D2456)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 (2)'!$D2457)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 (2)'!$D2458)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 (2)'!$D2459)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 (2)'!$D2460)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 (2)'!$D2461)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 (2)'!$D2462)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 (2)'!$D2463)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 (2)'!$D2464)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 (2)'!$D2465)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 (2)'!$D2466)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 (2)'!$D2467)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 (2)'!$D2468)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 (2)'!$D2469)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 (2)'!$D2470)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 (2)'!$D2471)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 (2)'!$D2472)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 (2)'!$D2473)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 (2)'!$D2474)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 (2)'!$D2475)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 (2)'!$D2476)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 (2)'!$D2477)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 (2)'!$D2478)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 (2)'!$D2479)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 (2)'!$D2480)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 (2)'!$D2481)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 (2)'!$D2482)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 (2)'!$D2483)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 (2)'!$D2484)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 (2)'!$D2485)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 (2)'!$D2486)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 (2)'!$D2487)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 (2)'!$D2488)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 (2)'!$D2489)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 (2)'!$D2490)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 (2)'!$D2491)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 (2)'!$D2492)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 (2)'!$D2493)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 (2)'!$D2494)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 (2)'!$D2495)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 (2)'!$D2496)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 (2)'!$D2497)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 (2)'!$D2498)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 (2)'!$D2499)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 (2)'!$D2500)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 (2)'!$D2501)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 (2)'!$D2502)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 (2)'!$D2503)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 (2)'!$D2504)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 (2)'!$D2505)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 (2)'!$D2506)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 (2)'!$D2507)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 (2)'!$D2508)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 (2)'!$D2509)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 (2)'!$D2510)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 (2)'!$D2511)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 (2)'!$D2512)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 (2)'!$D2513)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 (2)'!$D2514)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 (2)'!$D2515)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 (2)'!$D2516)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 (2)'!$D2517)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 (2)'!$D2518)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 (2)'!$D2519)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 (2)'!$D2520)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 (2)'!$D2521)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 (2)'!$D2522)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 (2)'!$D2523)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 (2)'!$D2524)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 (2)'!$D2525)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 (2)'!$D2526)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 (2)'!$D2527)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 (2)'!$D2528)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 (2)'!$D2529)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 (2)'!$D2530)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 (2)'!$D2531)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 (2)'!$D2532)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 (2)'!$D2533)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 (2)'!$D2534)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 (2)'!$D2535)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 (2)'!$D2536)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 (2)'!$D2537)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 (2)'!$D2538)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 (2)'!$D2539)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 (2)'!$D2540)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 (2)'!$D2541)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 (2)'!$D2542)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 (2)'!$D2543)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 (2)'!$D2544)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 (2)'!$D2545)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 (2)'!$D2546)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 (2)'!$D2547)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 (2)'!$D2548)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 (2)'!$D2549)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 (2)'!$D2550)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 (2)'!$D2551)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 (2)'!$D2552)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 (2)'!$D2553)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 (2)'!$D2554)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 (2)'!$D2555)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 (2)'!$D2556)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 (2)'!$D2557)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 (2)'!$D2558)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 (2)'!$D2559)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 (2)'!$D2560)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 (2)'!$D2561)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 (2)'!$D2562)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 (2)'!$D2563)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 (2)'!$D2564)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 (2)'!$D2565)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 (2)'!$D2566)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 (2)'!$D2567)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 (2)'!$D2568)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 (2)'!$D2569)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 (2)'!$D2570)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 (2)'!$D2571)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 (2)'!$D2572)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 (2)'!$D2573)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 (2)'!$D2574)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 (2)'!$D2575)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 (2)'!$D2576)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 (2)'!$D2577)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 (2)'!$D2578)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 (2)'!$D2579)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 (2)'!$D2580)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 (2)'!$D2581)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 (2)'!$D2582)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 (2)'!$D2583)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 (2)'!$D2584)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 (2)'!$D2585)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 (2)'!$D2586)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 (2)'!$D2587)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 (2)'!$D2588)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 (2)'!$D2589)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 (2)'!$D2590)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 (2)'!$D2591)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 (2)'!$D2592)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 (2)'!$D2593)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 (2)'!$D2594)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 (2)'!$D2595)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 (2)'!$D2596)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 (2)'!$D2597)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 (2)'!$D2598)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 (2)'!$D2599)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 (2)'!$D2600)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 (2)'!$D2601)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 (2)'!$D2602)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 (2)'!$D2603)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 (2)'!$D2604)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 (2)'!$D2605)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 (2)'!$D2606)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 (2)'!$D2607)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 (2)'!$D2608)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 (2)'!$D2609)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 (2)'!$D2610)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 (2)'!$D2611)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 (2)'!$D2612)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 (2)'!$D2613)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 (2)'!$D2614)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 (2)'!$D2615)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 (2)'!$D2616)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 (2)'!$D2617)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 (2)'!$D2618)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 (2)'!$D2619)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 (2)'!$D2620)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 (2)'!$D2621)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 (2)'!$D2622)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 (2)'!$D2623)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 (2)'!$D2624)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 (2)'!$D2625)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 (2)'!$D2626)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 (2)'!$D2627)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 (2)'!$D2628)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 (2)'!$D2629)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 (2)'!$D2630)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 (2)'!$D2631)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 (2)'!$D2632)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 (2)'!$D2633)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 (2)'!$D2634)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 (2)'!$D2635)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 (2)'!$D2636)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 (2)'!$D2637)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 (2)'!$D2638)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 (2)'!$D2639)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 (2)'!$D2640)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 (2)'!$D2641)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 (2)'!$D2642)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 (2)'!$D2643)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 (2)'!$D2644)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 (2)'!$D2645)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 (2)'!$D2646)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 (2)'!$D2647)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 (2)'!$D2648)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 (2)'!$D2649)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 (2)'!$D2650)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 (2)'!$D2651)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 (2)'!$D2652)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 (2)'!$D2653)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 (2)'!$D2654)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 (2)'!$D2655)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 (2)'!$D2656)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 (2)'!$D2657)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 (2)'!$D2658)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 (2)'!$D2659)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 (2)'!$D2660)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 (2)'!$D2661)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 (2)'!$D2662)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 (2)'!$D2663)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 (2)'!$D2664)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 (2)'!$D2665)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 (2)'!$D2666)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 (2)'!$D2667)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 (2)'!$D2668)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 (2)'!$D2669)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 (2)'!$D2670)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 (2)'!$D2671)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 (2)'!$D2672)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 (2)'!$D2673)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 (2)'!$D2674)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 (2)'!$D2675)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 (2)'!$D2676)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 (2)'!$D2677)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 (2)'!$D2678)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 (2)'!$D2679)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 (2)'!$D2680)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 (2)'!$D2681)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 (2)'!$D2682)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 (2)'!$D2683)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 (2)'!$D2684)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 (2)'!$D2685)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 (2)'!$D2686)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 (2)'!$D2687)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 (2)'!$D2688)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 (2)'!$D2689)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 (2)'!$D2690)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 (2)'!$D2691)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 (2)'!$D2692)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 (2)'!$D2693)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 (2)'!$D2694)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 (2)'!$D2695)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 (2)'!$D2696)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 (2)'!$D2697)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 (2)'!$D2698)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 (2)'!$D2699)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 (2)'!$D2700)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 (2)'!$D2701)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 (2)'!$D2702)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 (2)'!$D2703)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 (2)'!$D2704)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 (2)'!$D2705)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 (2)'!$D2706)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 (2)'!$D2707)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 (2)'!$D2708)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 (2)'!$D2709)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 (2)'!$D2710)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 (2)'!$D2711)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 (2)'!$D2712)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 (2)'!$D2713)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 (2)'!$D2714)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 (2)'!$D2715)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 (2)'!$D2716)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 (2)'!$D2717)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 (2)'!$D2718)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 (2)'!$D2719)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 (2)'!$D2720)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 (2)'!$D2721)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 (2)'!$D2722)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 (2)'!$D2723)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 (2)'!$D2724)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 (2)'!$D2725)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 (2)'!$D2726)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 (2)'!$D2727)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 (2)'!$D2728)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 (2)'!$D2729)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 (2)'!$D2730)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 (2)'!$D2731)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 (2)'!$D2732)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 (2)'!$D2733)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 (2)'!$D2734)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 (2)'!$D2735)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 (2)'!$D2736)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 (2)'!$D2737)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 (2)'!$D2738)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 (2)'!$D2739)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 (2)'!$D2740)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 (2)'!$D2741)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 (2)'!$D2742)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 (2)'!$D2743)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 (2)'!$D2744)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 (2)'!$D2745)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 (2)'!$D2746)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 (2)'!$D2747)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 (2)'!$D2748)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 (2)'!$D2749)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 (2)'!$D2750)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 (2)'!$D2751)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 (2)'!$D2752)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 (2)'!$D2753)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 (2)'!$D2754)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 (2)'!$D2755)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 (2)'!$D2756)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 (2)'!$D2757)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 (2)'!$D2758)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 (2)'!$D2759)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 (2)'!$D2760)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 (2)'!$D2761)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 (2)'!$D2762)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 (2)'!$D2763)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 (2)'!$D2764)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 (2)'!$D2765)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 (2)'!$D2766)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 (2)'!$D2767)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 (2)'!$D2768)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 (2)'!$D2769)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 (2)'!$D2770)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 (2)'!$D2771)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 (2)'!$D2772)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 (2)'!$D2773)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 (2)'!$D2774)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 (2)'!$D2775)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 (2)'!$D2776)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 (2)'!$D2777)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 (2)'!$D2778)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 (2)'!$D2779)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 (2)'!$D2780)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 (2)'!$D2781)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 (2)'!$D2782)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 (2)'!$D2783)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 (2)'!$D2784)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 (2)'!$D2785)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 (2)'!$D2786)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 (2)'!$D2787)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 (2)'!$D2788)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 (2)'!$D2789)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 (2)'!$D2790)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 (2)'!$D2791)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 (2)'!$D2792)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 (2)'!$D2793)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 (2)'!$D2794)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 (2)'!$D2795)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 (2)'!$D2796)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 (2)'!$D2797)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 (2)'!$D2798)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 (2)'!$D2799)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 (2)'!$D2800)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 (2)'!$D2801)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 (2)'!$D2802)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 (2)'!$D2803)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 (2)'!$D2804)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 (2)'!$D2805)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 (2)'!$D2806)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 (2)'!$D2807)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 (2)'!$D2808)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 (2)'!$D2809)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 (2)'!$D2810)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 (2)'!$D2811)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 (2)'!$D2812)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 (2)'!$D2813)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 (2)'!$D2814)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 (2)'!$D2815)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 (2)'!$D2816)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 (2)'!$D2817)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 (2)'!$D2818)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 (2)'!$D2819)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 (2)'!$D2820)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 (2)'!$D2821)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 (2)'!$D2822)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 (2)'!$D2823)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 (2)'!$D2824)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 (2)'!$D2825)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 (2)'!$D2826)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 (2)'!$D2827)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 (2)'!$D2828)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 (2)'!$D2829)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 (2)'!$D2830)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 (2)'!$D2831)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 (2)'!$D2832)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 (2)'!$D2833)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 (2)'!$D2834)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 (2)'!$D2835)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 (2)'!$D2836)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 (2)'!$D2837)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 (2)'!$D2838)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 (2)'!$D2839)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 (2)'!$D2840)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 (2)'!$D2841)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 (2)'!$D2842)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 (2)'!$D2843)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 (2)'!$D2844)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 (2)'!$D2845)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 (2)'!$D2846)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 (2)'!$D2847)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 (2)'!$D2848)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 (2)'!$D2849)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 (2)'!$D2850)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 (2)'!$D2851)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 (2)'!$D2852)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 (2)'!$D2853)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 (2)'!$D2854)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 (2)'!$D2855)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 (2)'!$D2856)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 (2)'!$D2857)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 (2)'!$D2858)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 (2)'!$D2859)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 (2)'!$D2860)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 (2)'!$D2861)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 (2)'!$D2862)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 (2)'!$D2863)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 (2)'!$D2864)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 (2)'!$D2865)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 (2)'!$D2866)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 (2)'!$D2867)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 (2)'!$D2868)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 (2)'!$D2869)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 (2)'!$D2870)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 (2)'!$D2871)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 (2)'!$D2872)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 (2)'!$D2873)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 (2)'!$D2874)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 (2)'!$D2875)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 (2)'!$D2876)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 (2)'!$D2877)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 (2)'!$D2878)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 (2)'!$D2879)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 (2)'!$D2880)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 (2)'!$D2881)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 (2)'!$D2882)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 (2)'!$D2883)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 (2)'!$D2884)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 (2)'!$D2885)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 (2)'!$D2886)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 (2)'!$D2887)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 (2)'!$D2888)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 (2)'!$D2889)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 (2)'!$D2890)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 (2)'!$D2891)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 (2)'!$D2892)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 (2)'!$D2893)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 (2)'!$D2894)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 (2)'!$D2895)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 (2)'!$D2896)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 (2)'!$D2897)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 (2)'!$D2898)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 (2)'!$D2899)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 (2)'!$D2900)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 (2)'!$D2901)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 (2)'!$D2902)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 (2)'!$D2903)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 (2)'!$D2904)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 (2)'!$D2905)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 (2)'!$D2906)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 (2)'!$D2907)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 (2)'!$D2908)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 (2)'!$D2909)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 (2)'!$D2910)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 (2)'!$D2911)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 (2)'!$D2912)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 (2)'!$D2913)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 (2)'!$D2914)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 (2)'!$D2915)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 (2)'!$D2916)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 (2)'!$D2917)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 (2)'!$D2918)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 (2)'!$D2919)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 (2)'!$D2920)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 (2)'!$D2921)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 (2)'!$D2922)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 (2)'!$D2923)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 (2)'!$D2924)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 (2)'!$D2925)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 (2)'!$D2926)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 (2)'!$D2927)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 (2)'!$D2928)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 (2)'!$D2929)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 (2)'!$D2930)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 (2)'!$D2931)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 (2)'!$D2932)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 (2)'!$D2933)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 (2)'!$D2934)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 (2)'!$D2935)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 (2)'!$D2936)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 (2)'!$D2937)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 (2)'!$D2938)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 (2)'!$D2939)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 (2)'!$D2940)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 (2)'!$D2941)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 (2)'!$D2942)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 (2)'!$D2943)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 (2)'!$D2944)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 (2)'!$D2945)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 (2)'!$D2946)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 (2)'!$D2947)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 (2)'!$D2948)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 (2)'!$D2949)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 (2)'!$D2950)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 (2)'!$D2951)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 (2)'!$D2952)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 (2)'!$D2953)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 (2)'!$D2954)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 (2)'!$D2955)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 (2)'!$D2956)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 (2)'!$D2957)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 (2)'!$D2958)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 (2)'!$D2959)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 (2)'!$D2960)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 (2)'!$D2961)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 (2)'!$D2962)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 (2)'!$D2963)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 (2)'!$D2964)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 (2)'!$D2965)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 (2)'!$D2966)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 (2)'!$D2967)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 (2)'!$D2968)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 (2)'!$D2969)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 (2)'!$D2970)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 (2)'!$D2971)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 (2)'!$D2972)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 (2)'!$D2973)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 (2)'!$D2974)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 (2)'!$D2975)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 (2)'!$D2976)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 (2)'!$D2977)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 (2)'!$D2978)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 (2)'!$D2979)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 (2)'!$D2980)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 (2)'!$D2981)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 (2)'!$D2982)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 (2)'!$D2983)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 (2)'!$D2984)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 (2)'!$D2985)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 (2)'!$D2986)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 (2)'!$D2987)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 (2)'!$D2988)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 (2)'!$D2989)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 (2)'!$D2990)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 (2)'!$D2991)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 (2)'!$D2992)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 (2)'!$D2993)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 (2)'!$D2994)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 (2)'!$D2995)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 (2)'!$D2996)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 (2)'!$D2997)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 (2)'!$D2998)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 (2)'!$D2999)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 (2)'!$D3000)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 (2)'!$D3001)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 (2)'!$D3002)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 (2)'!$D3003)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 (2)'!$D3004)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 (2)'!$D3005)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 (2)'!$D3006)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 (2)'!$D3007)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 (2)'!$D3008)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 (2)'!$D3009)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 (2)'!$D3010)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 (2)'!$D3011)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 (2)'!$D3012)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 (2)'!$D3013)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 (2)'!$D3014)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 (2)'!$D3015)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 (2)'!$D3016)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 (2)'!$D3017)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 (2)'!$D3018)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 (2)'!$D3019)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 (2)'!$D3020)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 (2)'!$D3021)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 (2)'!$D3022)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 (2)'!$D3023)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 (2)'!$D3024)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 (2)'!$D3025)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 (2)'!$D3026)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 (2)'!$D3027)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 (2)'!$D3028)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 (2)'!$D3029)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 (2)'!$D3030)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 (2)'!$D3031)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 (2)'!$D3032)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 (2)'!$D3033)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 (2)'!$D3034)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 (2)'!$D3035)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 (2)'!$D3036)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 (2)'!$D3037)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 (2)'!$D3038)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 (2)'!$D3039)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 (2)'!$D3040)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 (2)'!$D3041)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 (2)'!$D3042)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 (2)'!$D3043)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 (2)'!$D3044)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 (2)'!$D3045)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 (2)'!$D3046)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 (2)'!$D3047)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 (2)'!$D3048)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 (2)'!$D3049)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 (2)'!$D3050)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 (2)'!$D3051)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 (2)'!$D3052)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 (2)'!$D3053)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 (2)'!$D3054)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 (2)'!$D3055)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 (2)'!$D3056)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 (2)'!$D3057)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 (2)'!$D3058)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 (2)'!$D3059)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 (2)'!$D3060)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 (2)'!$D3061)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 (2)'!$D3062)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 (2)'!$D3063)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 (2)'!$D3064)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 (2)'!$D3065)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 (2)'!$D3066)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 (2)'!$D3067)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 (2)'!$D3068)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 (2)'!$D3069)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 (2)'!$D3070)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 (2)'!$D3071)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 (2)'!$D3072)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 (2)'!$D3073)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 (2)'!$D3074)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 (2)'!$D3075)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 (2)'!$D3076)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 (2)'!$D3077)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 (2)'!$D3078)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 (2)'!$D3079)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 (2)'!$D3080)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 (2)'!$D3081)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 (2)'!$D3082)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 (2)'!$D3083)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 (2)'!$D3084)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 (2)'!$D3085)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 (2)'!$D3086)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 (2)'!$D3087)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 (2)'!$D3088)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 (2)'!$D3089)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 (2)'!$D3090)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 (2)'!$D3091)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 (2)'!$D3092)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 (2)'!$D3093)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 (2)'!$D3094)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 (2)'!$D3095)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 (2)'!$D3096)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 (2)'!$D3097)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 (2)'!$D3098)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 (2)'!$D3099)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 (2)'!$D3100)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 (2)'!$D3101)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 (2)'!$D3102)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 (2)'!$D3103)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 (2)'!$D3104)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 (2)'!$D3105)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 (2)'!$D3106)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 (2)'!$D3107)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 (2)'!$D3108)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 (2)'!$D3109)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 (2)'!$D3110)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 (2)'!$D3111)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 (2)'!$D3112)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 (2)'!$D3113)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 (2)'!$D3114)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 (2)'!$D3115)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 (2)'!$D3116)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 (2)'!$D3117)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 (2)'!$D3118)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 (2)'!$D3119)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 (2)'!$D3120)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 (2)'!$D3121)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 (2)'!$D3122)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 (2)'!$D3123)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 (2)'!$D3124)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 (2)'!$D3125)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 (2)'!$D3126)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 (2)'!$D3127)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 (2)'!$D3128)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 (2)'!$D3129)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 (2)'!$D3130)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 (2)'!$D3131)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 (2)'!$D3132)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 (2)'!$D3133)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 (2)'!$D3134)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 (2)'!$D3135)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 (2)'!$D3136)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 (2)'!$D3137)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 (2)'!$D3138)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 (2)'!$D3139)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 (2)'!$D3140)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 (2)'!$D3141)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 (2)'!$D3142)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 (2)'!$D3143)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 (2)'!$D3144)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 (2)'!$D3145)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 (2)'!$D3146)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 (2)'!$D3147)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 (2)'!$D3148)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 (2)'!$D3149)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 (2)'!$D3150)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 (2)'!$D3151)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 (2)'!$D3152)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 (2)'!$D3153)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 (2)'!$D3154)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 (2)'!$D3155)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 (2)'!$D3156)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 (2)'!$D3157)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 (2)'!$D3158)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 (2)'!$D3159)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 (2)'!$D3160)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 (2)'!$D3161)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 (2)'!$D3162)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 (2)'!$D3163)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 (2)'!$D3164)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 (2)'!$D3165)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 (2)'!$D3166)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 (2)'!$D3167)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 (2)'!$D3168)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 (2)'!$D3169)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 (2)'!$D3170)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 (2)'!$D3171)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 (2)'!$D3172)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 (2)'!$D3173)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 (2)'!$D3174)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 (2)'!$D3175)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 (2)'!$D3176)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 (2)'!$D3177)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 (2)'!$D3178)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 (2)'!$D3179)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 (2)'!$D3180)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 (2)'!$D3181)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 (2)'!$D3182)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 (2)'!$D3183)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 (2)'!$D3184)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 (2)'!$D3185)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 (2)'!$D3186)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 (2)'!$D3187)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 (2)'!$D3188)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 (2)'!$D3189)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 (2)'!$D3190)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 (2)'!$D3191)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 (2)'!$D3192)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 (2)'!$D3193)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 (2)'!$D3194)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 (2)'!$D3195)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 (2)'!$D3196)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 (2)'!$D3197)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 (2)'!$D3198)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 (2)'!$D3199)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 (2)'!$D3200)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 (2)'!$D3201)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 (2)'!$D3202)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 (2)'!$D3203)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 (2)'!$D3204)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 (2)'!$D3205)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 (2)'!$D3206)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 (2)'!$D3207)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 (2)'!$D3208)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 (2)'!$D3209)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 (2)'!$D3210)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 (2)'!$D3211)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 (2)'!$D3212)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 (2)'!$D3213)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 (2)'!$D3214)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 (2)'!$D3215)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 (2)'!$D3216)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 (2)'!$D3217)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 (2)'!$D3218)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 (2)'!$D3219)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 (2)'!$D3220)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 (2)'!$D3221)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 (2)'!$D3222)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 (2)'!$D3223)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 (2)'!$D3224)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 (2)'!$D3225)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 (2)'!$D3226)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 (2)'!$D3227)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 (2)'!$D3228)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 (2)'!$D3229)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 (2)'!$D3230)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 (2)'!$D3231)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 (2)'!$D3232)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 (2)'!$D3233)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 (2)'!$D3234)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 (2)'!$D3235)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 (2)'!$D3236)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 (2)'!$D3237)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 (2)'!$D3238)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 (2)'!$D3239)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 (2)'!$D3240)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 (2)'!$D3241)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 (2)'!$D3242)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 (2)'!$D3243)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 (2)'!$D3244)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 (2)'!$D3245)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 (2)'!$D3246)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 (2)'!$D3247)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 (2)'!$D3248)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 (2)'!$D3249)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 (2)'!$D3250)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 (2)'!$D3251)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 (2)'!$D3252)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 (2)'!$D3253)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 (2)'!$D3254)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 (2)'!$D3255)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 (2)'!$D3256)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 (2)'!$D3257)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 (2)'!$D3258)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 (2)'!$D3259)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 (2)'!$D3260)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 (2)'!$D3261)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 (2)'!$D3262)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 (2)'!$D3263)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 (2)'!$D3264)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 (2)'!$D3265)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 (2)'!$D3266)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 (2)'!$D3267)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 (2)'!$D3268)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 (2)'!$D3269)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 (2)'!$D3270)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 (2)'!$D3271)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 (2)'!$D3272)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 (2)'!$D3273)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 (2)'!$D3274)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 (2)'!$D3275)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 (2)'!$D3276)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 (2)'!$D3277)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 (2)'!$D3278)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 (2)'!$D3279)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 (2)'!$D3280)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 (2)'!$D3281)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 (2)'!$D3282)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 (2)'!$D3283)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 (2)'!$D3284)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 (2)'!$D3285)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 (2)'!$D3286)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 (2)'!$D3287)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 (2)'!$D3288)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 (2)'!$D3289)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 (2)'!$D3290)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 (2)'!$D3291)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 (2)'!$D3292)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 (2)'!$D3293)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 (2)'!$D3294)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 (2)'!$D3295)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 (2)'!$D3296)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 (2)'!$D3297)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 (2)'!$D3298)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 (2)'!$D3299)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 (2)'!$D3300)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 (2)'!$D3301)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 (2)'!$D3302)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 (2)'!$D3303)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 (2)'!$D3304)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 (2)'!$D3305)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 (2)'!$D3306)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 (2)'!$D3307)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 (2)'!$D3308)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 (2)'!$D3309)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 (2)'!$D3310)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 (2)'!$D3311)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 (2)'!$D3312)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 (2)'!$D3313)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 (2)'!$D3314)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 (2)'!$D3315)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 (2)'!$D3316)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 (2)'!$D3317)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 (2)'!$D3318)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 (2)'!$D3319)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 (2)'!$D3320)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 (2)'!$D3321)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 (2)'!$D3322)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 (2)'!$D3323)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 (2)'!$D3324)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 (2)'!$D3325)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 (2)'!$D3326)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 (2)'!$D3327)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 (2)'!$D3328)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 (2)'!$D3329)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 (2)'!$D3330)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 (2)'!$D3331)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 (2)'!$D3332)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 (2)'!$D3333)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 (2)'!$D3334)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 (2)'!$D3335)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 (2)'!$D3336)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 (2)'!$D3337)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 (2)'!$D3338)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 (2)'!$D3339)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 (2)'!$D3340)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 (2)'!$D3341)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 (2)'!$D3342)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 (2)'!$D3343)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 (2)'!$D3344)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 (2)'!$D3345)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 (2)'!$D3346)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 (2)'!$D3347)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 (2)'!$D3348)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 (2)'!$D3349)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 (2)'!$D3350)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 (2)'!$D3351)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 (2)'!$D3352)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 (2)'!$D3353)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 (2)'!$D3354)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 (2)'!$D3355)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 (2)'!$D3356)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 (2)'!$D3357)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 (2)'!$D3358)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 (2)'!$D3359)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 (2)'!$D3360)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 (2)'!$D3361)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 (2)'!$D3362)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 (2)'!$D3363)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 (2)'!$D3364)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 (2)'!$D3365)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 (2)'!$D3366)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 (2)'!$D3367)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 (2)'!$D3368)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 (2)'!$D3369)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 (2)'!$D3370)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 (2)'!$D3371)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 (2)'!$D3372)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 (2)'!$D3373)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 (2)'!$D3374)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 (2)'!$D3375)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 (2)'!$D3376)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 (2)'!$D3377)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 (2)'!$D3378)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 (2)'!$D3379)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 (2)'!$D3380)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 (2)'!$D3381)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 (2)'!$D3382)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 (2)'!$D3383)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 (2)'!$D3384)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 (2)'!$D3385)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 (2)'!$D3386)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 (2)'!$D3387)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 (2)'!$D3388)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 (2)'!$D3389)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 (2)'!$D3390)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 (2)'!$D3391)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 (2)'!$D3392)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 (2)'!$D3393)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 (2)'!$D3394)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 (2)'!$D3395)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 (2)'!$D3396)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 (2)'!$D3397)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 (2)'!$D3398)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 (2)'!$D3399)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 (2)'!$D3400)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 (2)'!$D3401)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 (2)'!$D3402)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 (2)'!$D3403)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 (2)'!$D3404)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 (2)'!$D3405)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 (2)'!$D3406)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 (2)'!$D3407)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 (2)'!$D3408)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 (2)'!$D3409)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 (2)'!$D3410)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 (2)'!$D3411)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 (2)'!$D3412)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 (2)'!$D3413)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 (2)'!$D3414)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 (2)'!$D3415)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 (2)'!$D3416)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 (2)'!$D3417)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 (2)'!$D3418)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 (2)'!$D3419)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 (2)'!$D3420)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 (2)'!$D3421)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 (2)'!$D3422)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 (2)'!$D3423)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 (2)'!$D3424)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 (2)'!$D3425)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 (2)'!$D3426)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 (2)'!$D3427)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 (2)'!$D3428)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 (2)'!$D3429)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 (2)'!$D3430)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 (2)'!$D3431)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 (2)'!$D3432)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 (2)'!$D3433)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 (2)'!$D3434)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 (2)'!$D3435)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 (2)'!$D3436)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 (2)'!$D3437)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 (2)'!$D3438)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 (2)'!$D3439)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 (2)'!$D3440)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 (2)'!$D3441)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 (2)'!$D3442)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 (2)'!$D3443)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 (2)'!$D3444)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 (2)'!$D3445)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 (2)'!$D3446)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 (2)'!$D3447)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 (2)'!$D3448)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 (2)'!$D3449)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 (2)'!$D3450)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 (2)'!$D3451)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 (2)'!$D3452)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 (2)'!$D3453)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 (2)'!$D3454)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 (2)'!$D3455)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 (2)'!$D3456)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 (2)'!$D3457)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 (2)'!$D3458)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 (2)'!$D3459)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 (2)'!$D3460)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 (2)'!$D3461)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 (2)'!$D3462)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 (2)'!$D3463)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 (2)'!$D3464)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 (2)'!$D3465)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 (2)'!$D3466)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 (2)'!$D3467)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 (2)'!$D3468)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 (2)'!$D3469)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 (2)'!$D3470)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 (2)'!$D3471)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 (2)'!$D3472)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 (2)'!$D3473)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 (2)'!$D3474)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 (2)'!$D3475)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 (2)'!$D3476)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 (2)'!$D3477)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 (2)'!$D3478)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 (2)'!$D3479)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 (2)'!$D3480)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 (2)'!$D3481)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 (2)'!$D3482)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 (2)'!$D3483)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 (2)'!$D3484)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 (2)'!$D3485)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 (2)'!$D3486)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 (2)'!$D3487)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 (2)'!$D3488)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 (2)'!$D3489)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 (2)'!$D3490)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 (2)'!$D3491)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 (2)'!$D3492)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 (2)'!$D3493)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 (2)'!$D3494)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 (2)'!$D3495)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 (2)'!$D3496)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 (2)'!$D3497)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 (2)'!$D3498)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 (2)'!$D3499)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 (2)'!$D3500)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 (2)'!$D3501)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 (2)'!$D3502)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 (2)'!$D3503)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 (2)'!$D3504)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 (2)'!$D3505)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 (2)'!$D3506)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 (2)'!$D3507)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 (2)'!$D3508)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 (2)'!$D3509)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 (2)'!$D3510)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 (2)'!$D3511)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 (2)'!$D3512)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 (2)'!$D3513)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 (2)'!$D3514)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 (2)'!$D3515)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 (2)'!$D3516)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 (2)'!$D3517)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 (2)'!$D3518)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 (2)'!$D3519)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 (2)'!$D3520)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 (2)'!$D3521)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 (2)'!$D3522)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 (2)'!$D3523)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 (2)'!$D3524)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 (2)'!$D3525)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 (2)'!$D3526)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 (2)'!$D3527)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 (2)'!$D3528)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 (2)'!$D3529)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 (2)'!$D3530)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 (2)'!$D3531)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 (2)'!$D3532)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 (2)'!$D3533)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 (2)'!$D3534)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 (2)'!$D3535)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 (2)'!$D3536)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 (2)'!$D3537)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 (2)'!$D3538)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 (2)'!$D3539)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 (2)'!$D3540)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 (2)'!$D3541)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 (2)'!$D3542)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 (2)'!$D3543)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 (2)'!$D3544)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 (2)'!$D3545)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 (2)'!$D3546)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 (2)'!$D3547)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 (2)'!$D3548)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 (2)'!$D3549)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 (2)'!$D3550)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 (2)'!$D3551)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 (2)'!$D3552)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 (2)'!$D3553)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 (2)'!$D3554)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 (2)'!$D3555)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 (2)'!$D3556)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 (2)'!$D3557)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 (2)'!$D3558)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 (2)'!$D3559)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 (2)'!$D3560)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 (2)'!$D3561)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 (2)'!$D3562)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 (2)'!$D3563)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 (2)'!$D3564)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 (2)'!$D3565)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 (2)'!$D3566)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 (2)'!$D3567)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 (2)'!$D3568)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 (2)'!$D3569)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 (2)'!$D3570)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 (2)'!$D3571)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 (2)'!$D3572)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 (2)'!$D3573)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 (2)'!$D3574)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 (2)'!$D3575)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 (2)'!$D3576)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 (2)'!$D3577)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 (2)'!$D3578)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 (2)'!$D3579)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 (2)'!$D3580)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 (2)'!$D3581)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 (2)'!$D3582)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 (2)'!$D3583)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 (2)'!$D3584)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 (2)'!$D3585)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 (2)'!$D3586)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 (2)'!$D3587)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 (2)'!$D3588)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 (2)'!$D3589)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 (2)'!$D3590)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 (2)'!$D3591)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 (2)'!$D3592)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 (2)'!$D3593)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 (2)'!$D3594)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 (2)'!$D3595)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 (2)'!$D3596)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 (2)'!$D3597)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 (2)'!$D3598)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 (2)'!$D3599)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 (2)'!$D3600)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 (2)'!$D3601)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 (2)'!$D3602)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 (2)'!$D3603)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 (2)'!$D3604)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 (2)'!$D3605)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 (2)'!$D3606)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 (2)'!$D3607)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 (2)'!$D3608)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 (2)'!$D3609)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 (2)'!$D3610)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 (2)'!$D3611)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 (2)'!$D3612)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 (2)'!$D3613)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 (2)'!$D3614)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 (2)'!$D3615)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 (2)'!$D3616)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 (2)'!$D3617)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 (2)'!$D3618)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 (2)'!$D3619)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 (2)'!$D3620)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 (2)'!$D3621)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 (2)'!$D3622)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 (2)'!$D3623)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 (2)'!$D3624)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 (2)'!$D3625)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 (2)'!$D3626)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 (2)'!$D3627)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 (2)'!$D3628)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 (2)'!$D3629)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 (2)'!$D3630)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 (2)'!$D3631)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 (2)'!$D3632)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 (2)'!$D3633)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 (2)'!$D3634)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 (2)'!$D3635)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 (2)'!$D3636)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 (2)'!$D3637)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 (2)'!$D3638)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 (2)'!$D3639)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 (2)'!$D3640)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 (2)'!$D3641)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 (2)'!$D3642)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 (2)'!$D3643)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 (2)'!$D3644)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 (2)'!$D3645)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 (2)'!$D3646)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 (2)'!$D3647)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 (2)'!$D3648)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 (2)'!$D3649)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 (2)'!$D3650)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 (2)'!$D3651)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 (2)'!$D3652)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 (2)'!$D3653)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 (2)'!$D3654)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 (2)'!$D3655)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 (2)'!$D3656)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 (2)'!$D3657)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 (2)'!$D3658)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 (2)'!$D3659)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 (2)'!$D3660)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 (2)'!$D3661)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 (2)'!$D3662)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 (2)'!$D3663)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 (2)'!$D3664)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 (2)'!$D3665)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 (2)'!$D3666)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 (2)'!$D3667)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 (2)'!$D3668)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 (2)'!$D3669)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 (2)'!$D3670)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 (2)'!$D3671)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 (2)'!$D3672)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 (2)'!$D3673)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 (2)'!$D3674)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 (2)'!$D3675)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 (2)'!$D3676)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 (2)'!$D3677)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 (2)'!$D3678)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 (2)'!$D3679)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 (2)'!$D3680)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 (2)'!$D3681)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 (2)'!$D3682)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 (2)'!$D3683)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 (2)'!$D3684)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 (2)'!$D3685)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 (2)'!$D3686)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 (2)'!$D3687)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 (2)'!$D3688)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 (2)'!$D3689)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 (2)'!$D3690)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 (2)'!$D3691)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 (2)'!$D3692)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 (2)'!$D3693)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 (2)'!$D3694)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 (2)'!$D3695)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 (2)'!$D3696)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 (2)'!$D3697)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 (2)'!$D3698)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 (2)'!$D3699)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 (2)'!$D3700)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 (2)'!$D3701)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 (2)'!$D3702)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 (2)'!$D3703)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 (2)'!$D3704)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 (2)'!$D3705)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 (2)'!$D3706)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 (2)'!$D3707)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 (2)'!$D3708)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 (2)'!$D3709)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 (2)'!$D3710)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 (2)'!$D3711)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 (2)'!$D3712)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 (2)'!$D3713)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 (2)'!$D3714)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 (2)'!$D3715)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 (2)'!$D3716)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 (2)'!$D3717)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 (2)'!$D3718)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 (2)'!$D3719)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 (2)'!$D3720)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 (2)'!$D3721)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 (2)'!$D3722)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 (2)'!$D3723)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 (2)'!$D3724)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 (2)'!$D3725)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 (2)'!$D3726)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 (2)'!$D3727)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 (2)'!$D3728)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 (2)'!$D3729)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 (2)'!$D3730)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 (2)'!$D3731)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 (2)'!$D3732)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 (2)'!$D3733)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 (2)'!$D3734)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 (2)'!$D3735)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 (2)'!$D3736)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 (2)'!$D3737)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 (2)'!$D3738)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 (2)'!$D3739)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 (2)'!$D3740)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 (2)'!$D3741)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 (2)'!$D3742)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 (2)'!$D3743)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 (2)'!$D3744)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 (2)'!$D3745)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 (2)'!$D3746)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 (2)'!$D3747)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 (2)'!$D3748)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 (2)'!$D3749)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 (2)'!$D3750)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 (2)'!$D3751)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 (2)'!$D3752)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 (2)'!$D3753)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 (2)'!$D3754)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 (2)'!$D3755)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 (2)'!$D3756)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 (2)'!$D3757)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 (2)'!$D3758)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 (2)'!$D3759)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 (2)'!$D3760)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 (2)'!$D3761)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 (2)'!$D3762)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 (2)'!$D3763)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 (2)'!$D3764)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 (2)'!$D3765)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 (2)'!$D3766)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 (2)'!$D3767)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 (2)'!$D3768)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 (2)'!$D3769)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 (2)'!$D3770)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 (2)'!$D3771)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 (2)'!$D3772)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 (2)'!$D3773)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 (2)'!$D3774)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 (2)'!$D3775)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 (2)'!$D3776)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 (2)'!$D3777)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 (2)'!$D3778)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 (2)'!$D3779)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 (2)'!$D3780)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 (2)'!$D3781)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 (2)'!$D3782)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 (2)'!$D3783)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 (2)'!$D3784)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 (2)'!$D3785)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 (2)'!$D3786)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 (2)'!$D3787)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 (2)'!$D3788)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 (2)'!$D3789)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 (2)'!$D3790)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 (2)'!$D3791)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 (2)'!$D3792)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 (2)'!$D3793)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 (2)'!$D3794)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 (2)'!$D3795)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 (2)'!$D3796)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 (2)'!$D3797)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 (2)'!$D3798)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 (2)'!$D3799)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 (2)'!$D3800)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 (2)'!$D3801)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 (2)'!$D3802)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 (2)'!$D3803)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 (2)'!$D3804)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 (2)'!$D3805)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 (2)'!$D3806)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 (2)'!$D3807)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 (2)'!$D3808)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 (2)'!$D3809)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 (2)'!$D3810)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 (2)'!$D3811)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 (2)'!$D3812)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 (2)'!$D3813)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 (2)'!$D3814)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 (2)'!$D3815)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 (2)'!$D3816)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 (2)'!$D3817)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 (2)'!$D3818)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 (2)'!$D3819)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 (2)'!$D3820)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 (2)'!$D3821)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 (2)'!$D3822)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 (2)'!$D3823)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 (2)'!$D3824)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 (2)'!$D3825)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 (2)'!$D3826)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 (2)'!$D3827)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 (2)'!$D3828)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 (2)'!$D3829)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 (2)'!$D3830)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 (2)'!$D3831)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 (2)'!$D3832)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 (2)'!$D3833)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 (2)'!$D3834)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 (2)'!$D3835)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 (2)'!$D3836)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 (2)'!$D3837)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 (2)'!$D3838)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 (2)'!$D3839)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 (2)'!$D3840)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 (2)'!$D3841)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 (2)'!$D3842)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 (2)'!$D3843)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 (2)'!$D3844)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 (2)'!$D3845)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 (2)'!$D3846)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 (2)'!$D3847)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 (2)'!$D3848)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 (2)'!$D3849)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 (2)'!$D3850)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 (2)'!$D3851)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 (2)'!$D3852)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 (2)'!$D3853)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 (2)'!$D3854)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 (2)'!$D3855)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 (2)'!$D3856)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 (2)'!$D3857)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 (2)'!$D3858)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 (2)'!$D3859)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 (2)'!$D3860)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 (2)'!$D3861)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 (2)'!$D3862)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 (2)'!$D3863)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 (2)'!$D3864)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 (2)'!$D3865)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 (2)'!$D3866)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 (2)'!$D3867)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 (2)'!$D3868)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 (2)'!$D3869)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 (2)'!$D3870)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 (2)'!$D3871)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 (2)'!$D3872)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 (2)'!$D3873)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 (2)'!$D3874)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 (2)'!$D3875)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 (2)'!$D3876)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 (2)'!$D3877)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 (2)'!$D3878)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 (2)'!$D3879)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 (2)'!$D3880)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 (2)'!$D3881)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 (2)'!$D3882)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 (2)'!$D3883)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 (2)'!$D3884)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 (2)'!$D3885)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 (2)'!$D3886)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 (2)'!$D3887)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 (2)'!$D3888)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 (2)'!$D3889)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 (2)'!$D3890)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 (2)'!$D3891)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 (2)'!$D3892)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 (2)'!$D3893)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 (2)'!$D3894)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 (2)'!$D3895)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 (2)'!$D3896)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 (2)'!$D3897)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 (2)'!$D3898)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 (2)'!$D3899)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 (2)'!$D3900)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 (2)'!$D3901)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 (2)'!$D3902)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 (2)'!$D3903)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 (2)'!$D3904)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 (2)'!$D3905)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 (2)'!$D3906)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 (2)'!$D3907)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 (2)'!$D3908)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 (2)'!$D3909)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 (2)'!$D3910)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 (2)'!$D3911)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 (2)'!$D3912)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 (2)'!$D3913)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 (2)'!$D3914)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 (2)'!$D3915)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 (2)'!$D3916)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 (2)'!$D3917)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 (2)'!$D3918)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 (2)'!$D3919)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 (2)'!$D3920)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 (2)'!$D3921)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 (2)'!$D3922)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 (2)'!$D3923)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 (2)'!$D3924)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 (2)'!$D3925)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 (2)'!$D3926)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 (2)'!$D3927)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 (2)'!$D3928)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 (2)'!$D3929)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 (2)'!$D3930)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 (2)'!$D3931)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 (2)'!$D3932)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 (2)'!$D3933)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 (2)'!$D3934)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 (2)'!$D3935)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 (2)'!$D3936)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 (2)'!$D3937)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 (2)'!$D3938)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 (2)'!$D3939)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 (2)'!$D3940)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 (2)'!$D3941)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 (2)'!$D3942)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 (2)'!$D3943)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 (2)'!$D3944)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 (2)'!$D3945)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 (2)'!$D3946)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 (2)'!$D3947)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 (2)'!$D3948)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 (2)'!$D3949)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 (2)'!$D3950)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 (2)'!$D3951)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 (2)'!$D3952)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 (2)'!$D3953)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 (2)'!$D3954)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 (2)'!$D3955)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 (2)'!$D3956)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 (2)'!$D3957)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 (2)'!$D3958)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 (2)'!$D3959)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 (2)'!$D3960)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 (2)'!$D3961)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 (2)'!$D3962)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 (2)'!$D3963)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 (2)'!$D3964)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 (2)'!$D3965)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 (2)'!$D3966)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 (2)'!$D3967)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 (2)'!$D3968)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 (2)'!$D3969)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 (2)'!$D3970)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 (2)'!$D3971)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 (2)'!$D3972)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 (2)'!$D3973)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 (2)'!$D3974)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 (2)'!$D3975)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 (2)'!$D3976)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 (2)'!$D3977)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 (2)'!$D3978)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 (2)'!$D3979)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 (2)'!$D3980)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 (2)'!$D3981)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 (2)'!$D3982)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 (2)'!$D3983)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 (2)'!$D3984)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 (2)'!$D3985)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 (2)'!$D3986)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 (2)'!$D3987)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 (2)'!$D3988)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 (2)'!$D3989)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 (2)'!$D3990)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 (2)'!$D3991)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 (2)'!$D3992)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 (2)'!$D3993)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 (2)'!$D3994)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 (2)'!$D3995)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 (2)'!$D3996)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 (2)'!$D3997)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 (2)'!$D3998)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 (2)'!$D3999)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 (2)'!$D4000)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 (2)'!$D4001)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 (2)'!$D4002)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 (2)'!$D4003)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 (2)'!$D4004)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 (2)'!$D4005)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 (2)'!$D4006)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 (2)'!$D4007)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 (2)'!$D4008)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 (2)'!$D4009)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 (2)'!$D4010)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 (2)'!$D4011)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 (2)'!$D4012)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 (2)'!$D4013)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 (2)'!$D4014)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 (2)'!$D4015)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 (2)'!$D4016)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 (2)'!$D4017)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 (2)'!$D4018)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 (2)'!$D4019)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 (2)'!$D4020)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 (2)'!$D4021)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 (2)'!$D4022)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 (2)'!$D4023)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 (2)'!$D4024)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 (2)'!$D4025)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 (2)'!$D4026)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 (2)'!$D4027)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 (2)'!$D4028)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 (2)'!$D4029)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 (2)'!$D4030)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 (2)'!$D4031)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 (2)'!$D4032)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 (2)'!$D4033)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 (2)'!$D4034)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 (2)'!$D4035)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 (2)'!$D4036)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 (2)'!$D4037)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 (2)'!$D4038)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 (2)'!$D4039)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 (2)'!$D4040)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 (2)'!$D4041)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 (2)'!$D4042)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 (2)'!$D4043)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 (2)'!$D4044)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 (2)'!$D4045)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 (2)'!$D4046)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 (2)'!$D4047)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 (2)'!$D4048)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 (2)'!$D4049)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 (2)'!$D4050)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 (2)'!$D4051)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 (2)'!$D4052)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 (2)'!$D4053)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 (2)'!$D4054)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 (2)'!$D4055)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 (2)'!$D4056)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 (2)'!$D4057)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 (2)'!$D4058)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 (2)'!$D4059)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 (2)'!$D4060)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 (2)'!$D4061)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 (2)'!$D4062)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 (2)'!$D4063)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 (2)'!$D4064)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 (2)'!$D4065)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 (2)'!$D4066)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 (2)'!$D4067)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 (2)'!$D4068)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 (2)'!$D4069)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 (2)'!$D4070)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 (2)'!$D4071)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 (2)'!$D4072)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 (2)'!$D4073)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 (2)'!$D4074)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 (2)'!$D4075)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 (2)'!$D4076)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 (2)'!$D4077)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 (2)'!$D4078)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 (2)'!$D4079)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 (2)'!$D4080)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 (2)'!$D4081)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 (2)'!$D4082)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 (2)'!$D4083)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 (2)'!$D4084)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 (2)'!$D4085)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 (2)'!$D4086)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 (2)'!$D4087)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 (2)'!$D4088)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 (2)'!$D4089)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 (2)'!$D4090)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 (2)'!$D4091)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 (2)'!$D4092)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 (2)'!$D4093)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 (2)'!$D4094)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 (2)'!$D4095)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 (2)'!$D4096)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 (2)'!$D4097)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 (2)'!$D4098)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 (2)'!$D4099)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 (2)'!$D4100)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 (2)'!$D4101)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 (2)'!$D4102)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 (2)'!$D4103)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 (2)'!$D4104)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 (2)'!$D4105)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 (2)'!$D4106)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 (2)'!$D4107)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 (2)'!$D4108)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 (2)'!$D4109)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 (2)'!$D4110)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 (2)'!$D4111)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 (2)'!$D4112)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 (2)'!$D4113)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 (2)'!$D4114)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 (2)'!$D4115)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 (2)'!$D4116)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 (2)'!$D4117)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 (2)'!$D4118)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 (2)'!$D4119)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 (2)'!$D4120)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 (2)'!$D4121)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 (2)'!$D4122)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 (2)'!$D4123)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 (2)'!$D4124)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 (2)'!$D4125)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 (2)'!$D4126)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 (2)'!$D4127)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 (2)'!$D4128)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 (2)'!$D4129)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 (2)'!$D4130)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 (2)'!$D4131)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 (2)'!$D4132)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 (2)'!$D4133)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 (2)'!$D4134)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 (2)'!$D4135)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 (2)'!$D4136)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 (2)'!$D4137)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 (2)'!$D4138)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 (2)'!$D4139)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 (2)'!$D4140)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 (2)'!$D4141)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 (2)'!$D4142)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 (2)'!$D4143)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 (2)'!$D4144)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 (2)'!$D4145)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 (2)'!$D4146)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 (2)'!$D4147)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 (2)'!$D4148)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 (2)'!$D4149)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 (2)'!$D4150)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 (2)'!$D4151)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 (2)'!$D4152)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 (2)'!$D4153)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 (2)'!$D4154)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 (2)'!$D4155)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 (2)'!$D4156)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 (2)'!$D4157)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 (2)'!$D4158)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 (2)'!$D4159)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 (2)'!$D4160)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 (2)'!$D4161)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 (2)'!$D4162)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 (2)'!$D4163)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 (2)'!$D4164)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 (2)'!$D4165)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 (2)'!$D4166)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 (2)'!$D4167)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 (2)'!$D4168)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 (2)'!$D4169)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 (2)'!$D4170)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 (2)'!$D4171)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 (2)'!$D4172)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 (2)'!$D4173)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 (2)'!$D4174)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 (2)'!$D4175)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 (2)'!$D4176)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 (2)'!$D4177)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 (2)'!$D4178)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 (2)'!$D4179)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 (2)'!$D4180)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 (2)'!$D4181)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 (2)'!$D4182)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 (2)'!$D4183)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 (2)'!$D4184)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 (2)'!$D4185)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 (2)'!$D4186)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 (2)'!$D4187)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 (2)'!$D4188)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 (2)'!$D4189)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 (2)'!$D4190)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 (2)'!$D4191)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 (2)'!$D4192)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 (2)'!$D4193)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 (2)'!$D4194)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 (2)'!$D4195)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 (2)'!$D4196)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 (2)'!$D4197)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 (2)'!$D4198)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 (2)'!$D4199)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 (2)'!$D4200)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 (2)'!$D4201)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 (2)'!$D4202)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 (2)'!$D4203)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 (2)'!$D4204)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 (2)'!$D4205)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 (2)'!$D4206)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 (2)'!$D4207)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 (2)'!$D4208)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 (2)'!$D4209)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 (2)'!$D4210)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 (2)'!$D4211)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 (2)'!$D4212)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 (2)'!$D4213)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 (2)'!$D4214)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 (2)'!$D4215)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 (2)'!$D4216)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 (2)'!$D4217)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 (2)'!$D4218)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 (2)'!$D4219)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 (2)'!$D4220)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 (2)'!$D4221)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 (2)'!$D4222)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 (2)'!$D4223)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 (2)'!$D4224)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 (2)'!$D4225)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 (2)'!$D4226)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 (2)'!$D4227)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 (2)'!$D4228)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 (2)'!$D4229)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 (2)'!$D4230)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 (2)'!$D4231)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 (2)'!$D4232)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 (2)'!$D4233)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 (2)'!$D4234)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 (2)'!$D4235)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 (2)'!$D4236)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 (2)'!$D4237)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 (2)'!$D4238)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 (2)'!$D4239)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 (2)'!$D4240)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 (2)'!$D4241)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 (2)'!$D4242)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 (2)'!$D4243)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 (2)'!$D4244)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 (2)'!$D4245)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 (2)'!$D4246)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 (2)'!$D4247)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 (2)'!$D4248)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 (2)'!$D4249)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 (2)'!$D4250)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 (2)'!$D4251)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 (2)'!$D4252)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 (2)'!$D4253)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 (2)'!$D4254)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 (2)'!$D4255)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 (2)'!$D4256)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 (2)'!$D4257)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 (2)'!$D4258)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 (2)'!$D4259)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 (2)'!$D4260)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 (2)'!$D4261)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 (2)'!$D4262)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 (2)'!$D4263)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 (2)'!$D4264)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 (2)'!$D4265)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 (2)'!$D4266)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 (2)'!$D4267)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 (2)'!$D4268)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 (2)'!$D4269)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 (2)'!$D4270)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 (2)'!$D4271)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 (2)'!$D4272)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 (2)'!$D4273)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 (2)'!$D4274)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 (2)'!$D4275)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 (2)'!$D4276)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 (2)'!$D4277)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 (2)'!$D4278)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 (2)'!$D4279)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 (2)'!$D4280)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 (2)'!$D4281)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 (2)'!$D4282)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 (2)'!$D4283)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 (2)'!$D4284)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 (2)'!$D4285)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 (2)'!$D4286)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 (2)'!$D4287)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 (2)'!$D4288)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 (2)'!$D4289)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 (2)'!$D4290)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 (2)'!$D4291)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 (2)'!$D4292)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 (2)'!$D4293)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 (2)'!$D4294)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 (2)'!$D4295)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 (2)'!$D4296)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 (2)'!$D4297)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 (2)'!$D4298)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 (2)'!$D4299)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 (2)'!$D4300)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 (2)'!$D4301)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 (2)'!$D4302)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 (2)'!$D4303)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 (2)'!$D4304)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 (2)'!$D4305)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 (2)'!$D4306)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 (2)'!$D4307)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 (2)'!$D4308)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 (2)'!$D4309)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 (2)'!$D4310)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 (2)'!$D4311)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 (2)'!$D4312)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 (2)'!$D4313)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 (2)'!$D4314)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 (2)'!$D4315)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 (2)'!$D4316)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 (2)'!$D4317)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 (2)'!$D4318)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 (2)'!$D4319)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 (2)'!$D4320)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 (2)'!$D4321)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 (2)'!$D4322)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 (2)'!$D4323)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 (2)'!$D4324)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 (2)'!$D4325)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 (2)'!$D4326)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 (2)'!$D4327)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 (2)'!$D4328)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 (2)'!$D4329)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 (2)'!$D4330)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 (2)'!$D4331)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 (2)'!$D4332)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 (2)'!$D4333)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 (2)'!$D4334)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 (2)'!$D4335)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 (2)'!$D4336)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 (2)'!$D4337)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 (2)'!$D4338)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 (2)'!$D4339)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 (2)'!$D4340)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 (2)'!$D4341)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 (2)'!$D4342)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 (2)'!$D4343)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 (2)'!$D4344)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 (2)'!$D4345)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 (2)'!$D4346)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 (2)'!$D4347)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 (2)'!$D4348)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 (2)'!$D4349)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 (2)'!$D4350)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 (2)'!$D4351)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 (2)'!$D4352)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 (2)'!$D4353)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 (2)'!$D4354)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 (2)'!$D4355)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 (2)'!$D4356)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 (2)'!$D4357)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 (2)'!$D4358)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 (2)'!$D4359)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 (2)'!$D4360)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 (2)'!$D4361)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 (2)'!$D4362)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 (2)'!$D4363)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 (2)'!$D4364)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 (2)'!$D4365)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 (2)'!$D4366)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 (2)'!$D4367)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 (2)'!$D4368)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 (2)'!$D4369)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 (2)'!$D4370)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 (2)'!$D4371)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 (2)'!$D4372)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 (2)'!$D4373)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 (2)'!$D4374)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 (2)'!$D4375)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 (2)'!$D4376)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 (2)'!$D4377)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 (2)'!$D4378)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 (2)'!$D4379)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 (2)'!$D4380)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 (2)'!$D4381)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 (2)'!$D4382)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 (2)'!$D4383)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 (2)'!$D4384)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 (2)'!$D4385)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 (2)'!$D4386)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 (2)'!$D4387)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 (2)'!$D4388)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 (2)'!$D4389)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 (2)'!$D4390)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 (2)'!$D4391)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 (2)'!$D4392)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 (2)'!$D4393)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 (2)'!$D4394)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 (2)'!$D4395)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 (2)'!$D4396)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 (2)'!$D4397)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 (2)'!$D4398)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 (2)'!$D4399)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 (2)'!$D4400)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 (2)'!$D4401)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 (2)'!$D4402)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 (2)'!$D4403)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 (2)'!$D4404)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 (2)'!$D4405)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 (2)'!$D4406)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 (2)'!$D4407)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 (2)'!$D4408)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 (2)'!$D4409)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 (2)'!$D4410)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 (2)'!$D4411)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 (2)'!$D4412)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 (2)'!$D4413)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 (2)'!$D4414)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 (2)'!$D4415)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 (2)'!$D4416)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 (2)'!$D4417)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 (2)'!$D4418)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 (2)'!$D4419)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 (2)'!$D4420)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 (2)'!$D4421)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 (2)'!$D4422)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 (2)'!$D4423)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 (2)'!$D4424)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 (2)'!$D4425)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 (2)'!$D4426)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 (2)'!$D4427)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 (2)'!$D4428)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 (2)'!$D4429)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 (2)'!$D4430)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 (2)'!$D4431)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 (2)'!$D4432)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 (2)'!$D4433)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 (2)'!$D4434)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 (2)'!$D4435)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 (2)'!$D4436)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 (2)'!$D4437)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 (2)'!$D4438)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 (2)'!$D4439)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 (2)'!$D4440)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 (2)'!$D4441)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 (2)'!$D4442)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 (2)'!$D4443)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 (2)'!$D4444)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 (2)'!$D4445)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 (2)'!$D4446)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 (2)'!$D4447)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 (2)'!$D4448)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 (2)'!$D4449)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 (2)'!$D4450)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 (2)'!$D4451)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 (2)'!$D4452)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 (2)'!$D4453)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 (2)'!$D4454)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 (2)'!$D4455)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 (2)'!$D4456)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 (2)'!$D4457)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 (2)'!$D4458)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 (2)'!$D4459)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 (2)'!$D4460)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 (2)'!$D4461)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 (2)'!$D4462)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 (2)'!$D4463)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 (2)'!$D4464)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 (2)'!$D4465)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 (2)'!$D4466)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 (2)'!$D4467)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 (2)'!$D4468)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 (2)'!$D4469)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 (2)'!$D4470)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 (2)'!$D4471)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 (2)'!$D4472)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 (2)'!$D4473)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 (2)'!$D4474)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 (2)'!$D4475)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 (2)'!$D4476)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 (2)'!$D4477)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 (2)'!$D4478)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 (2)'!$D4479)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 (2)'!$D4480)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 (2)'!$D4481)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 (2)'!$D4482)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 (2)'!$D4483)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 (2)'!$D4484)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 (2)'!$D4485)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 (2)'!$D4486)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 (2)'!$D4487)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 (2)'!$D4488)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 (2)'!$D4489)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 (2)'!$D4490)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 (2)'!$D4491)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 (2)'!$D4492)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 (2)'!$D4493)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 (2)'!$D4494)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 (2)'!$D4495)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 (2)'!$D4496)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 (2)'!$D4497)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 (2)'!$D4498)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 (2)'!$D4499)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 (2)'!$D4500)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 (2)'!$D4501)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 (2)'!$D4502)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 (2)'!$D4503)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 (2)'!$D4504)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 (2)'!$D4505)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 (2)'!$D4506)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 (2)'!$D4507)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 (2)'!$D4508)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 (2)'!$D4509)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 (2)'!$D4510)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 (2)'!$D4511)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 (2)'!$D4512)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 (2)'!$D4513)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 (2)'!$D4514)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 (2)'!$D4515)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 (2)'!$D4516)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 (2)'!$D4517)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 (2)'!$D4518)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 (2)'!$D4519)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 (2)'!$D4520)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 (2)'!$D4521)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 (2)'!$D4522)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 (2)'!$D4523)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 (2)'!$D4524)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 (2)'!$D4525)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 (2)'!$D4526)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 (2)'!$D4527)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 (2)'!$D4528)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 (2)'!$D4529)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 (2)'!$D4530)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 (2)'!$D4531)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 (2)'!$D4532)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 (2)'!$D4533)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 (2)'!$D4534)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 (2)'!$D4535)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 (2)'!$D4536)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 (2)'!$D4537)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 (2)'!$D4538)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 (2)'!$D4539)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 (2)'!$D4540)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 (2)'!$D4541)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 (2)'!$D4542)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 (2)'!$D4543)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 (2)'!$D4544)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 (2)'!$D4545)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 (2)'!$D4546)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 (2)'!$D4547)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 (2)'!$D4548)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 (2)'!$D4549)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 (2)'!$D4550)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 (2)'!$D4551)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 (2)'!$D4552)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 (2)'!$D4553)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 (2)'!$D4554)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 (2)'!$D4555)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 (2)'!$D4556)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 (2)'!$D4557)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 (2)'!$D4558)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 (2)'!$D4559)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 (2)'!$D4560)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 (2)'!$D4561)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 (2)'!$D4562)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 (2)'!$D4563)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 (2)'!$D4564)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 (2)'!$D4565)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 (2)'!$D4566)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 (2)'!$D4567)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 (2)'!$D4568)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 (2)'!$D4569)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 (2)'!$D4570)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 (2)'!$D4571)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 (2)'!$D4572)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 (2)'!$D4573)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 (2)'!$D4574)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 (2)'!$D4575)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 (2)'!$D4576)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 (2)'!$D4577)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 (2)'!$D4578)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 (2)'!$D4579)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 (2)'!$D4580)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 (2)'!$D4581)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 (2)'!$D4582)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 (2)'!$D4583)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 (2)'!$D4584)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 (2)'!$D4585)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 (2)'!$D4586)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 (2)'!$D4587)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 (2)'!$D4588)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 (2)'!$D4589)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 (2)'!$D4590)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 (2)'!$D4591)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 (2)'!$D4592)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 (2)'!$D4593)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 (2)'!$D4594)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 (2)'!$D4595)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 (2)'!$D4596)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 (2)'!$D4597)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 (2)'!$D4598)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 (2)'!$D4599)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 (2)'!$D4600)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 (2)'!$D4601)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 (2)'!$D4602)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 (2)'!$D4603)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 (2)'!$D4604)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 (2)'!$D4605)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 (2)'!$D4606)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 (2)'!$D4607)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 (2)'!$D4608)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 (2)'!$D4609)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 (2)'!$D4610)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 (2)'!$D4611)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 (2)'!$D4612)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 (2)'!$D4613)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 (2)'!$D4614)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 (2)'!$D4615)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 (2)'!$D4616)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 (2)'!$D4617)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 (2)'!$D4618)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 (2)'!$D4619)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 (2)'!$D4620)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 (2)'!$D4621)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 (2)'!$D4622)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 (2)'!$D4623)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 (2)'!$D4624)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 (2)'!$D4625)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 (2)'!$D4626)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 (2)'!$D4627)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 (2)'!$D4628)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 (2)'!$D4629)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 (2)'!$D4630)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 (2)'!$D4631)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 (2)'!$D4632)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 (2)'!$D4633)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 (2)'!$D4634)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 (2)'!$D4635)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 (2)'!$D4636)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 (2)'!$D4637)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 (2)'!$D4638)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 (2)'!$D4639)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 (2)'!$D4640)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 (2)'!$D4641)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 (2)'!$D4642)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 (2)'!$D4643)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 (2)'!$D4644)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 (2)'!$D4645)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 (2)'!$D4646)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 (2)'!$D4647)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 (2)'!$D4648)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 (2)'!$D4649)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 (2)'!$D4650)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 (2)'!$D4651)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 (2)'!$D4652)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 (2)'!$D4653)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 (2)'!$D4654)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 (2)'!$D4655)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 (2)'!$D4656)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 (2)'!$D4657)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 (2)'!$D4658)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 (2)'!$D4659)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 (2)'!$D4660)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 (2)'!$D4661)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 (2)'!$D4662)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 (2)'!$D4663)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 (2)'!$D4664)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 (2)'!$D4665)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 (2)'!$D4666)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 (2)'!$D4667)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 (2)'!$D4668)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 (2)'!$D4669)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 (2)'!$D4670)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 (2)'!$D4671)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 (2)'!$D4672)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 (2)'!$D4673)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 (2)'!$D4674)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 (2)'!$D4675)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 (2)'!$D4676)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 (2)'!$D4677)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 (2)'!$D4678)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 (2)'!$D4679)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 (2)'!$D4680)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 (2)'!$D4681)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 (2)'!$D4682)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 (2)'!$D4683)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 (2)'!$D4684)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 (2)'!$D4685)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 (2)'!$D4686)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 (2)'!$D4687)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 (2)'!$D4688)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 (2)'!$D4689)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 (2)'!$D4690)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 (2)'!$D4691)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 (2)'!$D4692)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 (2)'!$D4693)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 (2)'!$D4694)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 (2)'!$D4695)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 (2)'!$D4696)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 (2)'!$D4697)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 (2)'!$D4698)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 (2)'!$D4699)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 (2)'!$D4700)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 (2)'!$D4701)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 (2)'!$D4702)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 (2)'!$D4703)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 (2)'!$D4704)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 (2)'!$D4705)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 (2)'!$D4706)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 (2)'!$D4707)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 (2)'!$D4708)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 (2)'!$D4709)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 (2)'!$D4710)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 (2)'!$D4711)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 (2)'!$D4712)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 (2)'!$D4713)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 (2)'!$D4714)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 (2)'!$D4715)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 (2)'!$D4716)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 (2)'!$D4717)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 (2)'!$D4718)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 (2)'!$D4719)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 (2)'!$D4720)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 (2)'!$D4721)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 (2)'!$D4722)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 (2)'!$D4723)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 (2)'!$D4724)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 (2)'!$D4725)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 (2)'!$D4726)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 (2)'!$D4727)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 (2)'!$D4728)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 (2)'!$D4729)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 (2)'!$D4730)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 (2)'!$D4731)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 (2)'!$D4732)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 (2)'!$D4733)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 (2)'!$D4734)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 (2)'!$D4735)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 (2)'!$D4736)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 (2)'!$D4737)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 (2)'!$D4738)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 (2)'!$D4739)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 (2)'!$D4740)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 (2)'!$D4741)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 (2)'!$D4742)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 (2)'!$D4743)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 (2)'!$D4744)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 (2)'!$D4745)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 (2)'!$D4746)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 (2)'!$D4747)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 (2)'!$D4748)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 (2)'!$D4749)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 (2)'!$D4750)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 (2)'!$D4751)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 (2)'!$D4752)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 (2)'!$D4753)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 (2)'!$D4754)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 (2)'!$D4755)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 (2)'!$D4756)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 (2)'!$D4757)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 (2)'!$D4758)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 (2)'!$D4759)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 (2)'!$D4760)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 (2)'!$D4761)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 (2)'!$D4762)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 (2)'!$D4763)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 (2)'!$D4764)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 (2)'!$D4765)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 (2)'!$D4766)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 (2)'!$D4767)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 (2)'!$D4768)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 (2)'!$D4769)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 (2)'!$D4770)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 (2)'!$D4771)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 (2)'!$D4772)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 (2)'!$D4773)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 (2)'!$D4774)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 (2)'!$D4775)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 (2)'!$D4776)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 (2)'!$D4777)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 (2)'!$D4778)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 (2)'!$D4779)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 (2)'!$D4780)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 (2)'!$D4781)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 (2)'!$D4782)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 (2)'!$D4783)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 (2)'!$D4784)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 (2)'!$D4785)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 (2)'!$D4786)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 (2)'!$D4787)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 (2)'!$D4788)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 (2)'!$D4789)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 (2)'!$D4790)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 (2)'!$D4791)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 (2)'!$D4792)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 (2)'!$D4793)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 (2)'!$D4794)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 (2)'!$D4795)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 (2)'!$D4796)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 (2)'!$D4797)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 (2)'!$D4798)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 (2)'!$D4799)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 (2)'!$D4800)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 (2)'!$D4801)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 (2)'!$D4802)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 (2)'!$D4803)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 (2)'!$D4804)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 (2)'!$D4805)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 (2)'!$D4806)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 (2)'!$D4807)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 (2)'!$D4808)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 (2)'!$D4809)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 (2)'!$D4810)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 (2)'!$D4811)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 (2)'!$D4812)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 (2)'!$D4813)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 (2)'!$D4814)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 (2)'!$D4815)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 (2)'!$D4816)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 (2)'!$D4817)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 (2)'!$D4818)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 (2)'!$D4819)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 (2)'!$D4820)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 (2)'!$D4821)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 (2)'!$D4822)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 (2)'!$D4823)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 (2)'!$D4824)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 (2)'!$D4825)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 (2)'!$D4826)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 (2)'!$D4827)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 (2)'!$D4828)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 (2)'!$D4829)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 (2)'!$D4830)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 (2)'!$D4831)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 (2)'!$D4832)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 (2)'!$D4833)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 (2)'!$D4834)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 (2)'!$D4835)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 (2)'!$D4836)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 (2)'!$D4837)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 (2)'!$D4838)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 (2)'!$D4839)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 (2)'!$D4840)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 (2)'!$D4841)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 (2)'!$D4842)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 (2)'!$D4843)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 (2)'!$D4844)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 (2)'!$D4845)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 (2)'!$D4846)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 (2)'!$D4847)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 (2)'!$D4848)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 (2)'!$D4849)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 (2)'!$D4850)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 (2)'!$D4851)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 (2)'!$D4852)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 (2)'!$D4853)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 (2)'!$D4854)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 (2)'!$D4855)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 (2)'!$D4856)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 (2)'!$D4857)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 (2)'!$D4858)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 (2)'!$D4859)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 (2)'!$D4860)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 (2)'!$D4861)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 (2)'!$D4862)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 (2)'!$D4863)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 (2)'!$D4864)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 (2)'!$D4865)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 (2)'!$D4866)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 (2)'!$D4867)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 (2)'!$D4868)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 (2)'!$D4869)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 (2)'!$D4870)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 (2)'!$D4871)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 (2)'!$D4872)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 (2)'!$D4873)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 (2)'!$D4874)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 (2)'!$D4875)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 (2)'!$D4876)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 (2)'!$D4877)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 (2)'!$D4878)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 (2)'!$D4879)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 (2)'!$D4880)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 (2)'!$D4881)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 (2)'!$D4882)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 (2)'!$D4883)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 (2)'!$D4884)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 (2)'!$D4885)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 (2)'!$D4886)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 (2)'!$D4887)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 (2)'!$D4888)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 (2)'!$D4889)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 (2)'!$D4890)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 (2)'!$D4891)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 (2)'!$D4892)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 (2)'!$D4893)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 (2)'!$D4894)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 (2)'!$D4895)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 (2)'!$D4896)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 (2)'!$D4897)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 (2)'!$D4898)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 (2)'!$D4899)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 (2)'!$D4900)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 (2)'!$D4901)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 (2)'!$D4902)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 (2)'!$D4903)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 (2)'!$D4904)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 (2)'!$D4905)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 (2)'!$D4906)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 (2)'!$D4907)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 (2)'!$D4908)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 (2)'!$D4909)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 (2)'!$D4910)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 (2)'!$D4911)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 (2)'!$D4912)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 (2)'!$D4913)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 (2)'!$D4914)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 (2)'!$D4915)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 (2)'!$D4916)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 (2)'!$D4917)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 (2)'!$D4918)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 (2)'!$D4919)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 (2)'!$D4920)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 (2)'!$D4921)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 (2)'!$D4922)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 (2)'!$D4923)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 (2)'!$D4924)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 (2)'!$D4925)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 (2)'!$D4926)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 (2)'!$D4927)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 (2)'!$D4928)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 (2)'!$D4929)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 (2)'!$D4930)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 (2)'!$D4931)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 (2)'!$D4932)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 (2)'!$D4933)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 (2)'!$D4934)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 (2)'!$D4935)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 (2)'!$D4936)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 (2)'!$D4937)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 (2)'!$D4938)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 (2)'!$D4939)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 (2)'!$D4940)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 (2)'!$D4941)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 (2)'!$D4942)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 (2)'!$D4943)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 (2)'!$D4944)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 (2)'!$D4945)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 (2)'!$D4946)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 (2)'!$D4947)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 (2)'!$D4948)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 (2)'!$D4949)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 (2)'!$D4950)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 (2)'!$D4951)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 (2)'!$D4952)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 (2)'!$D4953)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 (2)'!$D4954)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 (2)'!$D4955)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 (2)'!$D4956)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 (2)'!$D4957)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 (2)'!$D4958)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 (2)'!$D4959)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 (2)'!$D4960)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 (2)'!$D4961)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 (2)'!$D4962)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 (2)'!$D4963)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 (2)'!$D4964)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 (2)'!$D4965)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 (2)'!$D4966)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 (2)'!$D4967)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 (2)'!$D4968)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 (2)'!$D4969)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 (2)'!$D4970)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 (2)'!$D4971)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 (2)'!$D4972)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 (2)'!$D4973)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 (2)'!$D4974)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 (2)'!$D4975)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 (2)'!$D4976)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 (2)'!$D4977)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 (2)'!$D4978)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 (2)'!$D4979)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 (2)'!$D4980)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 (2)'!$D4981)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 (2)'!$D4982)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 (2)'!$D4983)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 (2)'!$D4984)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 (2)'!$D4985)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 (2)'!$D4986)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 (2)'!$D4987)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 (2)'!$D4988)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 (2)'!$D4989)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 (2)'!$D4990)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 (2)'!$D4991)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 (2)'!$D4992)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 (2)'!$D4993)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 (2)'!$D4994)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 (2)'!$D4995)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 (2)'!$D4996)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 (2)'!$D4997)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 (2)'!$D4998)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 (2)'!$D4999)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 (2)'!$D5000)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 (2)'!$D5001)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 (2)'!$D5002)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 (2)'!$D5003)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 (2)'!$D5004)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 (2)'!$D5005)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 (2)'!$D5006)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 (2)'!$D5007)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 (2)'!$D5008)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 (2)'!$D5009)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 (2)'!$D5010)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 (2)'!$D5011)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 (2)'!$D5012)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 (2)'!$D5013)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 (2)'!$D5014)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 (2)'!$D5015)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 (2)'!$D5016)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 (2)'!$D5017)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 (2)'!$D5018)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 (2)'!$D5019)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 (2)'!$D5020)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 (2)'!$D5021)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 (2)'!$D5022)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 (2)'!$D5023)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 (2)'!$D5024)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 (2)'!$D5025)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 (2)'!$D5026)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 (2)'!$D5027)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 (2)'!$D5028)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 (2)'!$D5029)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 (2)'!$D5030)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 (2)'!$D5031)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 (2)'!$D5032)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 (2)'!$D5033)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 (2)'!$D5034)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 (2)'!$D5035)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 (2)'!$D5036)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 (2)'!$D5037)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 (2)'!$D5038)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 (2)'!$D5039)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 (2)'!$D5040)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 (2)'!$D5041)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 (2)'!$D5042)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 (2)'!$D5043)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 (2)'!$D5044)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 (2)'!$D5045)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 (2)'!$D5046)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 (2)'!$D5047)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 (2)'!$D5048)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 (2)'!$D5049)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 (2)'!$D5050)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 (2)'!$D5051)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 (2)'!$D5052)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 (2)'!$D5053)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 (2)'!$D5054)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 (2)'!$D5055)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 (2)'!$D5056)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 (2)'!$D5057)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 (2)'!$D5058)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 (2)'!$D5059)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 (2)'!$D5060)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 (2)'!$D5061)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 (2)'!$D5062)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 (2)'!$D5063)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 (2)'!$D5064)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 (2)'!$D5065)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 (2)'!$D5066)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 (2)'!$D5067)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 (2)'!$D5068)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 (2)'!$D5069)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 (2)'!$D5070)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 (2)'!$D5071)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 (2)'!$D5072)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 (2)'!$D5073)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 (2)'!$D5074)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 (2)'!$D5075)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 (2)'!$D5076)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 (2)'!$D5077)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 (2)'!$D5078)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 (2)'!$D5079)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 (2)'!$D5080)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 (2)'!$D5081)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 (2)'!$D5082)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 (2)'!$D5083)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 (2)'!$D5084)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 (2)'!$D5085)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 (2)'!$D5086)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 (2)'!$D5087)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 (2)'!$D5088)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 (2)'!$D5089)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 (2)'!$D5090)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 (2)'!$D5091)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 (2)'!$D5092)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 (2)'!$D5093)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 (2)'!$D5094)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 (2)'!$D5095)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 (2)'!$D5096)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 (2)'!$D5097)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 (2)'!$D5098)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 (2)'!$D5099)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 (2)'!$D5100)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 (2)'!$D5101)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 (2)'!$D5102)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 (2)'!$D5103)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 (2)'!$D5104)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 (2)'!$D5105)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 (2)'!$D5106)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 (2)'!$D5107)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 (2)'!$D5108)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 (2)'!$D5109)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 (2)'!$D5110)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 (2)'!$D5111)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 (2)'!$D5112)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 (2)'!$D5113)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 (2)'!$D5114)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 (2)'!$D5115)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 (2)'!$D5116)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 (2)'!$D5117)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 (2)'!$D5118)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 (2)'!$D5119)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 (2)'!$D5120)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 (2)'!$D5121)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 (2)'!$D5122)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 (2)'!$D5123)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 (2)'!$D5124)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 (2)'!$D5125)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 (2)'!$D5126)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 (2)'!$D5127)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 (2)'!$D5128)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 (2)'!$D5129)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 (2)'!$D5130)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 (2)'!$D5131)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 (2)'!$D5132)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 (2)'!$D5133)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 (2)'!$D5134)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 (2)'!$D5135)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 (2)'!$D5136)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 (2)'!$D5137)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 (2)'!$D5138)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 (2)'!$D5139)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 (2)'!$D5140)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 (2)'!$D5141)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 (2)'!$D5142)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 (2)'!$D5143)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 (2)'!$D5144)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 (2)'!$D5145)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 (2)'!$D5146)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 (2)'!$D5147)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 (2)'!$D5148)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 (2)'!$D5149)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 (2)'!$D5150)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 (2)'!$D5151)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 (2)'!$D5152)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 (2)'!$D5153)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 (2)'!$D5154)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 (2)'!$D5155)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 (2)'!$D5156)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 (2)'!$D5157)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 (2)'!$D5158)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 (2)'!$D5159)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 (2)'!$D5160)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 (2)'!$D5161)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 (2)'!$D5162)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 (2)'!$D5163)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 (2)'!$D5164)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 (2)'!$D5165)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 (2)'!$D5166)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 (2)'!$D5167)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 (2)'!$D5168)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 (2)'!$D5169)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 (2)'!$D5170)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 (2)'!$D5171)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 (2)'!$D5172)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 (2)'!$D5173)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 (2)'!$D5174)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 (2)'!$D5175)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 (2)'!$D5176)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 (2)'!$D5177)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 (2)'!$D5178)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 (2)'!$D5179)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 (2)'!$D5180)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 (2)'!$D5181)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 (2)'!$D5182)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 (2)'!$D5183)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 (2)'!$D5184)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 (2)'!$D5185)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 (2)'!$D5186)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 (2)'!$D5187)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 (2)'!$D5188)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 (2)'!$D5189)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 (2)'!$D5190)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 (2)'!$D5191)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 (2)'!$D5192)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 (2)'!$D5193)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 (2)'!$D5194)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 (2)'!$D5195)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 (2)'!$D5196)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 (2)'!$D5197)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 (2)'!$D5198)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 (2)'!$D5199)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 (2)'!$D5200)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 (2)'!$D5201)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 (2)'!$D5202)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 (2)'!$D5203)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 (2)'!$D5204)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 (2)'!$D5205)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 (2)'!$D5206)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 (2)'!$D5207)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 (2)'!$D5208)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 (2)'!$D5209)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 (2)'!$D5210)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 (2)'!$D5211)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 (2)'!$D5212)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 (2)'!$D5213)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 (2)'!$D5214)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 (2)'!$D5215)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 (2)'!$D5216)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 (2)'!$D5217)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 (2)'!$D5218)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 (2)'!$D5219)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 (2)'!$D5220)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 (2)'!$D5221)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 (2)'!$D5222)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 (2)'!$D5223)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 (2)'!$D5224)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 (2)'!$D5225)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 (2)'!$D5226)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 (2)'!$D5227)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 (2)'!$D5228)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 (2)'!$D5229)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 (2)'!$D5230)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 (2)'!$D5231)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 (2)'!$D5232)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 (2)'!$D5233)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 (2)'!$D5234)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 (2)'!$D5235)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 (2)'!$D5236)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 (2)'!$D5237)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 (2)'!$D5238)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 (2)'!$D5239)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 (2)'!$D5240)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 (2)'!$D5241)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 (2)'!$D5242)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 (2)'!$D5243)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 (2)'!$D5244)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 (2)'!$D5245)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 (2)'!$D5246)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 (2)'!$D5247)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 (2)'!$D5248)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 (2)'!$D5249)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 (2)'!$D5250)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 (2)'!$D5251)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 (2)'!$D5252)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 (2)'!$D5253)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 (2)'!$D5254)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 (2)'!$D5255)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 (2)'!$D5256)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 (2)'!$D5257)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 (2)'!$D5258)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 (2)'!$D5259)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 (2)'!$D5260)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 (2)'!$D5261)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 (2)'!$D5262)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 (2)'!$D5263)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 (2)'!$D5264)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 (2)'!$D5265)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 (2)'!$D5266)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 (2)'!$D5267)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 (2)'!$D5268)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 (2)'!$D5269)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 (2)'!$D5270)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 (2)'!$D5271)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 (2)'!$D5272)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 (2)'!$D5273)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 (2)'!$D5274)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 (2)'!$D5275)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 (2)'!$D5276)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 (2)'!$D5277)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 (2)'!$D5278)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 (2)'!$D5279)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 (2)'!$D5280)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 (2)'!$D5281)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 (2)'!$D5282)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 (2)'!$D5283)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 (2)'!$D5284)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 (2)'!$D5285)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 (2)'!$D5286)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 (2)'!$D5287)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 (2)'!$D5288)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 (2)'!$D5289)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 (2)'!$D5290)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 (2)'!$D5291)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 (2)'!$D5292)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 (2)'!$D5293)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 (2)'!$D5294)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 (2)'!$D5295)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 (2)'!$D5296)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 (2)'!$D5297)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 (2)'!$D5298)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 (2)'!$D5299)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 (2)'!$D5300)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 (2)'!$D5301)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 (2)'!$D5302)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 (2)'!$D5303)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 (2)'!$D5304)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 (2)'!$D5305)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 (2)'!$D5306)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 (2)'!$D5307)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 (2)'!$D5308)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 (2)'!$D5309)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 (2)'!$D5310)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 (2)'!$D5311)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 (2)'!$D5312)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 (2)'!$D5313)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 (2)'!$D5314)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 (2)'!$D5315)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 (2)'!$D5316)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 (2)'!$D5317)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 (2)'!$D5318)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 (2)'!$D5319)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 (2)'!$D5320)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 (2)'!$D5321)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 (2)'!$D5322)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 (2)'!$D5323)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 (2)'!$D5324)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 (2)'!$D5325)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 (2)'!$D5326)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 (2)'!$D5327)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 (2)'!$D5328)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 (2)'!$D5329)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 (2)'!$D5330)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 (2)'!$D5331)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 (2)'!$D5332)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 (2)'!$D5333)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 (2)'!$D5334)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 (2)'!$D5335)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 (2)'!$D5336)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 (2)'!$D5337)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 (2)'!$D5338)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 (2)'!$D5339)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 (2)'!$D5340)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 (2)'!$D5341)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 (2)'!$D5342)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 (2)'!$D5343)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 (2)'!$D5344)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 (2)'!$D5345)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 (2)'!$D5346)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 (2)'!$D5347)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 (2)'!$D5348)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 (2)'!$D5349)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 (2)'!$D5350)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 (2)'!$D5351)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 (2)'!$D5352)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 (2)'!$D5353)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 (2)'!$D5354)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 (2)'!$D5355)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 (2)'!$D5356)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 (2)'!$D5357)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 (2)'!$D5358)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 (2)'!$D5359)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 (2)'!$D5360)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 (2)'!$D5361)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 (2)'!$D5362)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 (2)'!$D5363)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 (2)'!$D5364)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 (2)'!$D5365)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 (2)'!$D5366)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 (2)'!$D5367)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 (2)'!$D5368)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 (2)'!$D5369)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 (2)'!$D5370)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 (2)'!$D5371)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 (2)'!$D5372)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 (2)'!$D5373)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 (2)'!$D5374)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 (2)'!$D5375)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 (2)'!$D5376)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 (2)'!$D5377)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 (2)'!$D5378)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 (2)'!$D5379)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 (2)'!$D5380)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 (2)'!$D5381)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 (2)'!$D5382)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 (2)'!$D5383)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 (2)'!$D5384)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 (2)'!$D5385)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 (2)'!$D5386)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 (2)'!$D5387)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 (2)'!$D5388)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 (2)'!$D5389)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 (2)'!$D5390)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 (2)'!$D5391)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 (2)'!$D5392)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 (2)'!$D5393)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 (2)'!$D5394)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 (2)'!$D5395)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 (2)'!$D5396)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 (2)'!$D5397)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 (2)'!$D5398)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 (2)'!$D5399)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 (2)'!$D5400)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 (2)'!$D5401)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 (2)'!$D5402)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 (2)'!$D5403)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 (2)'!$D5404)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 (2)'!$D5405)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 (2)'!$D5406)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 (2)'!$D5407)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 (2)'!$D5408)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 (2)'!$D5409)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 (2)'!$D5410)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 (2)'!$D5411)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 (2)'!$D5412)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 (2)'!$D5413)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 (2)'!$D5414)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 (2)'!$D5415)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 (2)'!$D5416)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 (2)'!$D5417)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 (2)'!$D5418)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 (2)'!$D5419)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 (2)'!$D5420)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 (2)'!$D5421)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 (2)'!$D5422)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 (2)'!$D5423)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 (2)'!$D5424)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 (2)'!$D5425)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 (2)'!$D5426)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 (2)'!$D5427)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 (2)'!$D5428)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 (2)'!$D5429)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 (2)'!$D5430)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 (2)'!$D5431)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 (2)'!$D5432)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 (2)'!$D5433)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 (2)'!$D5434)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 (2)'!$D5435)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 (2)'!$D5436)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 (2)'!$D5437)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 (2)'!$D5438)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 (2)'!$D5439)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 (2)'!$D5440)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 (2)'!$D5441)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 (2)'!$D5442)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 (2)'!$D5443)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 (2)'!$D5444)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 (2)'!$D5445)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 (2)'!$D5446)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 (2)'!$D5447)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 (2)'!$D5448)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 (2)'!$D5449)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 (2)'!$D5450)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 (2)'!$D5451)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 (2)'!$D5452)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 (2)'!$D5453)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 (2)'!$D5454)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 (2)'!$D5455)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 (2)'!$D5456)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 (2)'!$D5457)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 (2)'!$D5458)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 (2)'!$D5459)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 (2)'!$D5460)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 (2)'!$D5461)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 (2)'!$D5462)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 (2)'!$D5463)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 (2)'!$D5464)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 (2)'!$D5465)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 (2)'!$D5466)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 (2)'!$D5467)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 (2)'!$D5468)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 (2)'!$D5469)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 (2)'!$D5470)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 (2)'!$D5471)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 (2)'!$D5472)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 (2)'!$D5473)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 (2)'!$D5474)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 (2)'!$D5475)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 (2)'!$D5476)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 (2)'!$D5477)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 (2)'!$D5478)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 (2)'!$D5479)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 (2)'!$D5480)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 (2)'!$D5481)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 (2)'!$D5482)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 (2)'!$D5483)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 (2)'!$D5484)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 (2)'!$D5485)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 (2)'!$D5486)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 (2)'!$D5487)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 (2)'!$D5488)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 (2)'!$D5489)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 (2)'!$D5490)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 (2)'!$D5491)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 (2)'!$D5492)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 (2)'!$D5493)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 (2)'!$D5494)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 (2)'!$D5495)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 (2)'!$D5496)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 (2)'!$D5497)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 (2)'!$D5498)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 (2)'!$D5499)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 (2)'!$D5500)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 (2)'!$D5501)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 (2)'!$D5502)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 (2)'!$D5503)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 (2)'!$D5504)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 (2)'!$D5505)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 (2)'!$D5506)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 (2)'!$D5507)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 (2)'!$D5508)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 (2)'!$D5509)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 (2)'!$D5510)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 (2)'!$D5511)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 (2)'!$D5512)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 (2)'!$D5513)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 (2)'!$D5514)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 (2)'!$D5515)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 (2)'!$D5516)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 (2)'!$D5517)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 (2)'!$D5518)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 (2)'!$D5519)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 (2)'!$D5520)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 (2)'!$D5521)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 (2)'!$D5522)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 (2)'!$D5523)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 (2)'!$D5524)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 (2)'!$D5525)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 (2)'!$D5526)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 (2)'!$D5527)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 (2)'!$D5528)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 (2)'!$D5529)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 (2)'!$D5530)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 (2)'!$D5531)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 (2)'!$D5532)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 (2)'!$D5533)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 (2)'!$D5534)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 (2)'!$D5535)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 (2)'!$D5536)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 (2)'!$D5537)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 (2)'!$D5538)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 (2)'!$D5539)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 (2)'!$D5540)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 (2)'!$D5541)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 (2)'!$D5542)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 (2)'!$D5543)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 (2)'!$D5544)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 (2)'!$D5545)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 (2)'!$D5546)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 (2)'!$D5547)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 (2)'!$D5548)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 (2)'!$D5549)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 (2)'!$D5550)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 (2)'!$D5551)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 (2)'!$D5552)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 (2)'!$D5553)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 (2)'!$D5554)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 (2)'!$D5555)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 (2)'!$D5556)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 (2)'!$D5557)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 (2)'!$D5558)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 (2)'!$D5559)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 (2)'!$D5560)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 (2)'!$D5561)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 (2)'!$D5562)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 (2)'!$D5563)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 (2)'!$D5564)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 (2)'!$D5565)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 (2)'!$D5566)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 (2)'!$D5567)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 (2)'!$D5568)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 (2)'!$D5569)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 (2)'!$D5570)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 (2)'!$D5571)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 (2)'!$D5572)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 (2)'!$D5573)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 (2)'!$D5574)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 (2)'!$D5575)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 (2)'!$D5576)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 (2)'!$D5577)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 (2)'!$D5578)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 (2)'!$D5579)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 (2)'!$D5580)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 (2)'!$D5581)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 (2)'!$D5582)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 (2)'!$D5583)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 (2)'!$D5584)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 (2)'!$D5585)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 (2)'!$D5586)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 (2)'!$D5587)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 (2)'!$D5588)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 (2)'!$D5589)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 (2)'!$D5590)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 (2)'!$D5591)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 (2)'!$D5592)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 (2)'!$D5593)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 (2)'!$D5594)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 (2)'!$D5595)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 (2)'!$D5596)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 (2)'!$D5597)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 (2)'!$D5598)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 (2)'!$D5599)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 (2)'!$D5600)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 (2)'!$D5601)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 (2)'!$D5602)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 (2)'!$D5603)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 (2)'!$D5604)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 (2)'!$D5605)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 (2)'!$D5606)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 (2)'!$D5607)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 (2)'!$D5608)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 (2)'!$D5609)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 (2)'!$D5610)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 (2)'!$D5611)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 (2)'!$D5612)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 (2)'!$D5613)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 (2)'!$D5614)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 (2)'!$D5615)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 (2)'!$D5616)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 (2)'!$D5617)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 (2)'!$D5618)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 (2)'!$D5619)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 (2)'!$D5620)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 (2)'!$D5621)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 (2)'!$D5622)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 (2)'!$D5623)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 (2)'!$D5624)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 (2)'!$D5625)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 (2)'!$D5626)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 (2)'!$D5627)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 (2)'!$D5628)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 (2)'!$D5629)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 (2)'!$D5630)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 (2)'!$D5631)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 (2)'!$D5632)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 (2)'!$D5633)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 (2)'!$D5634)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 (2)'!$D5635)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 (2)'!$D5636)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 (2)'!$D5637)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 (2)'!$D5638)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 (2)'!$D5639)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 (2)'!$D5640)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 (2)'!$D5641)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 (2)'!$D5642)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 (2)'!$D5643)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 (2)'!$D5644)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 (2)'!$D5645)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 (2)'!$D5646)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 (2)'!$D5647)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 (2)'!$D5648)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 (2)'!$D5649)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 (2)'!$D5650)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 (2)'!$D5651)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 (2)'!$D5652)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 (2)'!$D5653)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 (2)'!$D5654)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 (2)'!$D5655)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 (2)'!$D5656)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 (2)'!$D5657)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 (2)'!$D5658)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 (2)'!$D5659)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 (2)'!$D5660)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 (2)'!$D5661)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 (2)'!$D5662)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 (2)'!$D5663)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 (2)'!$D5664)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 (2)'!$D5665)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 (2)'!$D5666)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 (2)'!$D5667)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 (2)'!$D5668)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 (2)'!$D5669)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 (2)'!$D5670)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 (2)'!$D5671)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 (2)'!$D5672)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 (2)'!$D5673)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 (2)'!$D5674)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 (2)'!$D5675)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 (2)'!$D5676)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 (2)'!$D5677)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 (2)'!$D5678)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 (2)'!$D5679)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 (2)'!$D5680)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 (2)'!$D5681)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 (2)'!$D5682)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 (2)'!$D5683)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 (2)'!$D5684)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 (2)'!$D5685)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 (2)'!$D5686)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 (2)'!$D5687)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 (2)'!$D5688)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 (2)'!$D5689)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 (2)'!$D5690)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 (2)'!$D5691)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 (2)'!$D5692)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 (2)'!$D5693)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 (2)'!$D5694)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 (2)'!$D5695)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 (2)'!$D5696)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 (2)'!$D5697)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 (2)'!$D5698)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 (2)'!$D5699)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 (2)'!$D5700)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 (2)'!$D5701)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 (2)'!$D5702)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 (2)'!$D5703)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 (2)'!$D5704)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 (2)'!$D5705)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 (2)'!$D5706)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 (2)'!$D5707)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 (2)'!$D5708)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 (2)'!$D5709)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 (2)'!$D5710)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 (2)'!$D5711)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 (2)'!$D5712)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 (2)'!$D5713)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 (2)'!$D5714)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 (2)'!$D5715)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 (2)'!$D5716)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 (2)'!$D5717)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 (2)'!$D5718)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 (2)'!$D5719)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 (2)'!$D5720)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 (2)'!$D5721)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 (2)'!$D5722)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 (2)'!$D5723)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 (2)'!$D5724)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 (2)'!$D5725)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 (2)'!$D5726)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 (2)'!$D5727)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 (2)'!$D5728)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 (2)'!$D5729)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 (2)'!$D5730)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 (2)'!$D5731)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 (2)'!$D5732)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 (2)'!$D5733)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 (2)'!$D5734)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 (2)'!$D5735)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 (2)'!$D5736)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 (2)'!$D5737)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 (2)'!$D5738)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 (2)'!$D5739)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 (2)'!$D5740)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 (2)'!$D5741)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 (2)'!$D5742)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 (2)'!$D5743)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 (2)'!$D5744)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 (2)'!$D5745)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 (2)'!$D5746)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 (2)'!$D5747)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 (2)'!$D5748)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 (2)'!$D5749)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 (2)'!$D5750)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 (2)'!$D5751)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 (2)'!$D5752)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 (2)'!$D5753)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 (2)'!$D5754)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 (2)'!$D5755)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 (2)'!$D5756)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 (2)'!$D5757)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 (2)'!$D5758)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 (2)'!$D5759)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 (2)'!$D5760)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 (2)'!$D5761)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 (2)'!$D5762)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 (2)'!$D5763)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 (2)'!$D5764)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 (2)'!$D5765)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 (2)'!$D5766)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 (2)'!$D5767)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 (2)'!$D5768)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 (2)'!$D5769)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 (2)'!$D5770)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 (2)'!$D5771)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 (2)'!$D5772)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 (2)'!$D5773)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 (2)'!$D5774)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 (2)'!$D5775)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 (2)'!$D5776)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 (2)'!$D5777)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 (2)'!$D5778)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 (2)'!$D5779)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 (2)'!$D5780)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 (2)'!$D5781)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 (2)'!$D5782)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 (2)'!$D5783)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 (2)'!$D5784)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 (2)'!$D5785)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 (2)'!$D5786)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 (2)'!$D5787)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 (2)'!$D5788)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 (2)'!$D5789)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 (2)'!$D5790)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 (2)'!$D5791)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 (2)'!$D5792)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 (2)'!$D5793)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 (2)'!$D5794)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 (2)'!$D5795)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 (2)'!$D5796)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 (2)'!$D5797)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 (2)'!$D5798)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 (2)'!$D5799)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 (2)'!$D5800)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 (2)'!$D5801)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 (2)'!$D5802)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 (2)'!$D5803)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 (2)'!$D5804)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 (2)'!$D5805)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 (2)'!$D5806)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 (2)'!$D5807)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 (2)'!$D5808)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 (2)'!$D5809)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 (2)'!$D5810)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 (2)'!$D5811)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 (2)'!$D5812)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 (2)'!$D5813)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 (2)'!$D5814)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 (2)'!$D5815)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 (2)'!$D5816)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 (2)'!$D5817)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 (2)'!$D5818)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 (2)'!$D5819)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 (2)'!$D5820)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 (2)'!$D5821)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 (2)'!$D5822)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 (2)'!$D5823)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 (2)'!$D5824)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 (2)'!$D5825)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 (2)'!$D5826)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 (2)'!$D5827)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 (2)'!$D5828)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 (2)'!$D5829)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 (2)'!$D5830)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 (2)'!$D5831)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 (2)'!$D5832)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 (2)'!$D5833)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 (2)'!$D5834)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 (2)'!$D5835)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 (2)'!$D5836)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 (2)'!$D5837)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 (2)'!$D5838)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 (2)'!$D5839)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 (2)'!$D5840)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 (2)'!$D5841)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 (2)'!$D5842)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 (2)'!$D5843)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 (2)'!$D5844)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 (2)'!$D5845)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 (2)'!$D5846)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 (2)'!$D5847)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 (2)'!$D5848)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 (2)'!$D5849)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 (2)'!$D5850)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 (2)'!$D5851)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 (2)'!$D5852)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 (2)'!$D5853)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 (2)'!$D5854)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 (2)'!$D5855)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 (2)'!$D5856)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 (2)'!$D5857)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 (2)'!$D5858)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 (2)'!$D5859)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 (2)'!$D5860)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 (2)'!$D5861)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 (2)'!$D5862)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 (2)'!$D5863)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 (2)'!$D5864)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 (2)'!$D5865)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 (2)'!$D5866)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 (2)'!$D5867)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 (2)'!$D5868)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 (2)'!$D5869)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 (2)'!$D5870)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 (2)'!$D5871)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 (2)'!$D5872)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 (2)'!$D5873)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 (2)'!$D5874)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 (2)'!$D5875)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 (2)'!$D5876)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 (2)'!$D5877)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 (2)'!$D5878)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 (2)'!$D5879)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 (2)'!$D5880)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 (2)'!$D5881)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 (2)'!$D5882)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 (2)'!$D5883)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 (2)'!$D5884)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 (2)'!$D5885)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 (2)'!$D5886)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 (2)'!$D5887)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 (2)'!$D5888)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 (2)'!$D5889)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 (2)'!$D5890)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 (2)'!$D5891)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 (2)'!$D5892)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 (2)'!$D5893)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 (2)'!$D5894)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 (2)'!$D5895)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 (2)'!$D5896)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 (2)'!$D5897)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 (2)'!$D5898)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 (2)'!$D5899)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 (2)'!$D5900)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 (2)'!$D5901)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 (2)'!$D5902)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 (2)'!$D5903)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 (2)'!$D5904)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 (2)'!$D5905)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 (2)'!$D5906)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 (2)'!$D5907)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 (2)'!$D5908)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 (2)'!$D5909)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 (2)'!$D5910)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 (2)'!$D5911)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 (2)'!$D5912)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 (2)'!$D5913)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 (2)'!$D5914)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 (2)'!$D5915)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 (2)'!$D5916)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 (2)'!$D5917)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 (2)'!$D5918)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 (2)'!$D5919)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 (2)'!$D5920)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 (2)'!$D5921)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 (2)'!$D5922)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 (2)'!$D5923)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 (2)'!$D5924)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 (2)'!$D5925)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 (2)'!$D5926)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 (2)'!$D5927)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 (2)'!$D5928)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 (2)'!$D5929)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 (2)'!$D5930)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 (2)'!$D5931)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 (2)'!$D5932)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 (2)'!$D5933)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 (2)'!$D5934)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 (2)'!$D5935)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 (2)'!$D5936)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 (2)'!$D5937)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 (2)'!$D5938)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 (2)'!$D5939)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 (2)'!$D5940)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 (2)'!$D5941)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 (2)'!$D5942)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 (2)'!$D5943)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 (2)'!$D5944)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 (2)'!$D5945)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 (2)'!$D5946)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 (2)'!$D5947)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 (2)'!$D5948)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 (2)'!$D5949)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 (2)'!$D5950)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 (2)'!$D5951)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 (2)'!$D5952)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 (2)'!$D5953)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 (2)'!$D5954)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 (2)'!$D5955)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 (2)'!$D5956)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 (2)'!$D5957)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 (2)'!$D5958)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 (2)'!$D5959)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 (2)'!$D5960)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 (2)'!$D5961)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 (2)'!$D5962)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 (2)'!$D5963)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 (2)'!$D5964)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 (2)'!$D5965)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 (2)'!$D5966)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 (2)'!$D5967)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 (2)'!$D5968)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 (2)'!$D5969)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 (2)'!$D5970)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 (2)'!$D5971)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 (2)'!$D5972)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 (2)'!$D5973)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 (2)'!$D5974)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 (2)'!$D5975)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 (2)'!$D5976)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 (2)'!$D5977)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 (2)'!$D5978)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 (2)'!$D5979)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 (2)'!$D5980)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 (2)'!$D5981)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 (2)'!$D5982)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 (2)'!$D5983)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 (2)'!$D5984)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 (2)'!$D5985)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 (2)'!$D5986)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 (2)'!$D5987)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 (2)'!$D5988)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 (2)'!$D5989)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 (2)'!$D5990)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 (2)'!$D5991)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 (2)'!$D5992)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 (2)'!$D5993)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 (2)'!$D5994)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 (2)'!$D5995)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 (2)'!$D5996)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 (2)'!$D5997)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 (2)'!$D5998)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 (2)'!$D5999)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 (2)'!$D6000)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 (2)'!$D6001)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 (2)'!$D6002)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 (2)'!$D6003)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 (2)'!$D6004)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 (2)'!$D6005)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 (2)'!$D6006)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 (2)'!$D6007)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 (2)'!$D6008)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 (2)'!$D6009)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 (2)'!$D6010)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 (2)'!$D6011)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 (2)'!$D6012)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 (2)'!$D6013)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 (2)'!$D6014)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 (2)'!$D6015)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 (2)'!$D6016)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 (2)'!$D6017)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 (2)'!$D6018)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 (2)'!$D6019)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 (2)'!$D6020)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 (2)'!$D6021)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 (2)'!$D6022)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 (2)'!$D6023)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 (2)'!$D6024)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 (2)'!$D6025)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 (2)'!$D6026)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 (2)'!$D6027)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 (2)'!$D6028)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 (2)'!$D6029)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 (2)'!$D6030)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 (2)'!$D6031)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 (2)'!$D6032)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 (2)'!$D6033)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 (2)'!$D6034)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 (2)'!$D6035)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 (2)'!$D6036)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 (2)'!$D6037)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 (2)'!$D6038)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 (2)'!$D6039)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 (2)'!$D6040)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 (2)'!$D6041)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 (2)'!$D6042)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 (2)'!$D6043)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 (2)'!$D6044)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 (2)'!$D6045)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 (2)'!$D6046)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 (2)'!$D6047)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 (2)'!$D6048)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 (2)'!$D6049)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 (2)'!$D6050)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 (2)'!$D6051)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 (2)'!$D6052)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 (2)'!$D6053)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 (2)'!$D6054)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 (2)'!$D6055)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 (2)'!$D6056)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 (2)'!$D6057)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 (2)'!$D6058)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 (2)'!$D6059)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 (2)'!$D6060)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 (2)'!$D6061)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 (2)'!$D6062)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 (2)'!$D6063)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 (2)'!$D6064)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 (2)'!$D6065)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 (2)'!$D6066)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 (2)'!$D6067)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 (2)'!$D6068)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 (2)'!$D6069)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 (2)'!$D6070)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 (2)'!$D6071)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 (2)'!$D6072)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 (2)'!$D6073)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 (2)'!$D6074)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 (2)'!$D6075)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 (2)'!$D6076)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 (2)'!$D6077)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 (2)'!$D6078)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 (2)'!$D6079)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 (2)'!$D6080)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 (2)'!$D6081)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 (2)'!$D6082)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 (2)'!$D6083)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 (2)'!$D6084)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 (2)'!$D6085)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 (2)'!$D6086)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 (2)'!$D6087)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 (2)'!$D6088)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 (2)'!$D6089)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 (2)'!$D6090)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 (2)'!$D6091)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 (2)'!$D6092)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 (2)'!$D6093)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 (2)'!$D6094)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 (2)'!$D6095)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 (2)'!$D6096)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 (2)'!$D6097)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 (2)'!$D6098)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 (2)'!$D6099)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 (2)'!$D6100)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 (2)'!$D6101)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 (2)'!$D6102)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 (2)'!$D6103)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 (2)'!$D6104)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 (2)'!$D6105)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 (2)'!$D6106)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 (2)'!$D6107)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 (2)'!$D6108)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 (2)'!$D6109)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 (2)'!$D6110)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 (2)'!$D6111)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 (2)'!$D6112)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 (2)'!$D6113)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 (2)'!$D6114)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 (2)'!$D6115)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 (2)'!$D6116)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 (2)'!$D6117)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 (2)'!$D6118)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 (2)'!$D6119)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 (2)'!$D6120)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 (2)'!$D6121)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 (2)'!$D6122)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 (2)'!$D6123)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 (2)'!$D6124)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 (2)'!$D6125)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 (2)'!$D6126)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 (2)'!$D6127)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 (2)'!$D6128)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 (2)'!$D6129)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 (2)'!$D6130)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 (2)'!$D6131)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 (2)'!$D6132)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 (2)'!$D6133)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 (2)'!$D6134)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 (2)'!$D6135)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 (2)'!$D6136)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 (2)'!$D6137)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 (2)'!$D6138)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 (2)'!$D6139)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 (2)'!$D6140)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 (2)'!$D6141)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 (2)'!$D6142)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 (2)'!$D6143)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 (2)'!$D6144)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 (2)'!$D6145)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 (2)'!$D6146)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 (2)'!$D6147)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 (2)'!$D6148)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 (2)'!$D6149)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 (2)'!$D6150)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 (2)'!$D6151)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 (2)'!$D6152)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 (2)'!$D6153)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 (2)'!$D6154)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 (2)'!$D6155)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 (2)'!$D6156)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 (2)'!$D6157)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 (2)'!$D6158)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 (2)'!$D6159)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 (2)'!$D6160)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 (2)'!$D6161)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 (2)'!$D6162)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 (2)'!$D6163)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 (2)'!$D6164)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 (2)'!$D6165)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 (2)'!$D6166)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 (2)'!$D6167)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 (2)'!$D6168)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 (2)'!$D6169)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 (2)'!$D6170)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 (2)'!$D6171)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 (2)'!$D6172)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 (2)'!$D6173)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 (2)'!$D6174)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 (2)'!$D6175)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 (2)'!$D6176)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 (2)'!$D6177)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 (2)'!$D6178)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 (2)'!$D6179)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 (2)'!$D6180)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 (2)'!$D6181)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 (2)'!$D6182)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 (2)'!$D6183)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 (2)'!$D6184)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 (2)'!$D6185)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 (2)'!$D6186)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 (2)'!$D6187)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 (2)'!$D6188)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 (2)'!$D6189)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 (2)'!$D6190)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 (2)'!$D6191)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 (2)'!$D6192)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 (2)'!$D6193)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 (2)'!$D6194)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 (2)'!$D6195)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 (2)'!$D6196)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 (2)'!$D6197)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 (2)'!$D6198)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 (2)'!$D6199)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 (2)'!$D6200)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 (2)'!$D6201)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 (2)'!$D6202)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 (2)'!$D6203)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 (2)'!$D6204)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 (2)'!$D6205)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 (2)'!$D6206)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 (2)'!$D6207)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 (2)'!$D6208)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 (2)'!$D6209)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 (2)'!$D6210)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 (2)'!$D6211)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 (2)'!$D6212)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 (2)'!$D6213)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 (2)'!$D6214)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 (2)'!$D6215)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 (2)'!$D6216)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 (2)'!$D6217)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 (2)'!$D6218)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 (2)'!$D6219)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 (2)'!$D6220)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 (2)'!$D6221)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 (2)'!$D6222)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 (2)'!$D6223)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 (2)'!$D6224)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 (2)'!$D6225)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 (2)'!$D6226)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 (2)'!$D6227)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 (2)'!$D6228)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 (2)'!$D6229)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 (2)'!$D6230)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 (2)'!$D6231)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 (2)'!$D6232)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 (2)'!$D6233)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 (2)'!$D6234)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 (2)'!$D6235)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 (2)'!$D6236)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 (2)'!$D6237)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 (2)'!$D6238)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 (2)'!$D6239)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 (2)'!$D6240)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 (2)'!$D6241)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 (2)'!$D6242)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 (2)'!$D6243)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 (2)'!$D6244)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 (2)'!$D6245)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 (2)'!$D6246)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 (2)'!$D6247)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 (2)'!$D6248)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 (2)'!$D6249)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 (2)'!$D6250)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 (2)'!$D6251)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 (2)'!$D6252)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 (2)'!$D6253)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 (2)'!$D6254)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 (2)'!$D6255)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 (2)'!$D6256)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 (2)'!$D6257)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 (2)'!$D6258)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 (2)'!$D6259)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 (2)'!$D6260)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 (2)'!$D6261)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 (2)'!$D6262)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 (2)'!$D6263)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 (2)'!$D6264)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 (2)'!$D6265)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 (2)'!$D6266)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 (2)'!$D6267)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 (2)'!$D6268)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 (2)'!$D6269)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 (2)'!$D6270)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 (2)'!$D6271)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 (2)'!$D6272)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 (2)'!$D6273)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 (2)'!$D6274)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 (2)'!$D6275)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 (2)'!$D6276)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 (2)'!$D6277)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 (2)'!$D6278)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 (2)'!$D6279)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 (2)'!$D6280)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 (2)'!$D6281)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 (2)'!$D6282)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 (2)'!$D6283)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 (2)'!$D6284)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 (2)'!$D6285)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 (2)'!$D6286)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 (2)'!$D6287)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 (2)'!$D6288)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 (2)'!$D6289)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 (2)'!$D6290)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 (2)'!$D6291)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 (2)'!$D6292)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 (2)'!$D6293)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 (2)'!$D6294)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 (2)'!$D6295)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 (2)'!$D6296)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 (2)'!$D6297)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 (2)'!$D6298)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 (2)'!$D6299)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 (2)'!$D6300)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 (2)'!$D6301)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 (2)'!$D6302)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 (2)'!$D6303)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 (2)'!$D6304)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 (2)'!$D6305)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 (2)'!$D6306)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 (2)'!$D6307)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 (2)'!$D6308)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 (2)'!$D6309)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 (2)'!$D6310)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 (2)'!$D6311)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 (2)'!$D6312)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 (2)'!$D6313)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 (2)'!$D6314)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 (2)'!$D6315)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 (2)'!$D6316)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 (2)'!$D6317)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 (2)'!$D6318)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 (2)'!$D6319)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 (2)'!$D6320)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 (2)'!$D6321)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 (2)'!$D6322)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 (2)'!$D6323)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 (2)'!$D6324)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 (2)'!$D6325)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 (2)'!$D6326)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 (2)'!$D6327)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 (2)'!$D6328)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 (2)'!$D6329)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 (2)'!$D6330)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 (2)'!$D6331)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 (2)'!$D6332)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 (2)'!$D6333)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 (2)'!$D6334)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 (2)'!$D6335)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 (2)'!$D6336)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 (2)'!$D6337)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 (2)'!$D6338)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 (2)'!$D6339)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 (2)'!$D6340)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 (2)'!$D6341)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 (2)'!$D6342)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 (2)'!$D6343)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 (2)'!$D6344)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 (2)'!$D6345)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 (2)'!$D6346)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 (2)'!$D6347)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 (2)'!$D6348)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 (2)'!$D6349)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 (2)'!$D6350)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 (2)'!$D6351)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 (2)'!$D6352)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 (2)'!$D6353)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 (2)'!$D6354)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 (2)'!$D6355)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 (2)'!$D6356)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 (2)'!$D6357)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 (2)'!$D6358)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 (2)'!$D6359)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 (2)'!$D6360)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 (2)'!$D6361)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 (2)'!$D6362)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 (2)'!$D6363)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 (2)'!$D6364)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 (2)'!$D6365)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 (2)'!$D6366)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 (2)'!$D6367)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 (2)'!$D6368)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 (2)'!$D6369)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 (2)'!$D6370)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 (2)'!$D6371)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 (2)'!$D6372)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 (2)'!$D6373)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 (2)'!$D6374)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 (2)'!$D6375)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 (2)'!$D6376)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 (2)'!$D6377)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 (2)'!$D6378)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 (2)'!$D6379)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 (2)'!$D6380)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 (2)'!$D6381)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 (2)'!$D6382)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 (2)'!$D6383)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 (2)'!$D6384)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 (2)'!$D6385)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 (2)'!$D6386)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 (2)'!$D6387)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 (2)'!$D6388)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 (2)'!$D6389)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 (2)'!$D6390)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 (2)'!$D6391)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 (2)'!$D6392)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 (2)'!$D6393)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 (2)'!$D6394)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 (2)'!$D6395)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 (2)'!$D6396)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 (2)'!$D6397)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 (2)'!$D6398)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 (2)'!$D6399)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 (2)'!$D6400)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 (2)'!$D6401)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 (2)'!$D6402)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 (2)'!$D6403)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 (2)'!$D6404)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 (2)'!$D6405)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 (2)'!$D6406)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 (2)'!$D6407)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 (2)'!$D6408)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 (2)'!$D6409)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 (2)'!$D6410)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 (2)'!$D6411)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 (2)'!$D6412)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 (2)'!$D6413)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 (2)'!$D6414)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 (2)'!$D6415)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 (2)'!$D6416)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 (2)'!$D6417)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 (2)'!$D6418)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 (2)'!$D6419)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 (2)'!$D6420)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 (2)'!$D6421)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 (2)'!$D6422)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 (2)'!$D6423)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 (2)'!$D6424)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 (2)'!$D6425)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 (2)'!$D6426)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 (2)'!$D6427)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 (2)'!$D6428)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 (2)'!$D6429)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 (2)'!$D6430)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 (2)'!$D6431)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 (2)'!$D6432)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 (2)'!$D6433)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 (2)'!$D6434)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 (2)'!$D6435)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 (2)'!$D6436)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 (2)'!$D6437)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 (2)'!$D6438)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 (2)'!$D6439)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 (2)'!$D6440)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 (2)'!$D6441)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 (2)'!$D6442)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 (2)'!$D6443)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 (2)'!$D6444)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 (2)'!$D6445)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 (2)'!$D6446)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 (2)'!$D6447)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 (2)'!$D6448)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 (2)'!$D6449)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 (2)'!$D6450)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 (2)'!$D6451)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 (2)'!$D6452)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 (2)'!$D6453)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 (2)'!$D6454)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 (2)'!$D6455)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 (2)'!$D6456)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 (2)'!$D6457)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 (2)'!$D6458)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 (2)'!$D6459)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 (2)'!$D6460)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 (2)'!$D6461)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 (2)'!$D6462)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 (2)'!$D6463)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 (2)'!$D6464)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 (2)'!$D6465)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 (2)'!$D6466)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 (2)'!$D6467)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 (2)'!$D6468)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 (2)'!$D6469)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 (2)'!$D6470)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 (2)'!$D6471)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 (2)'!$D6472)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 (2)'!$D6473)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 (2)'!$D6474)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 (2)'!$D6475)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 (2)'!$D6476)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 (2)'!$D6477)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 (2)'!$D6478)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 (2)'!$D6479)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 (2)'!$D6480)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 (2)'!$D6481)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 (2)'!$D6482)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 (2)'!$D6483)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 (2)'!$D6484)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 (2)'!$D6485)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 (2)'!$D6486)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 (2)'!$D6487)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 (2)'!$D6488)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 (2)'!$D6489)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 (2)'!$D6490)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 (2)'!$D6491)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 (2)'!$D6492)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 (2)'!$D6493)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 (2)'!$D6494)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 (2)'!$D6495)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 (2)'!$D6496)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 (2)'!$D6497)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 (2)'!$D6498)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 (2)'!$D6499)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 (2)'!$D6500)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 (2)'!$D6501)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 (2)'!$D6502)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 (2)'!$D6503)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 (2)'!$D6504)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 (2)'!$D6505)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 (2)'!$D6506)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 (2)'!$D6507)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 (2)'!$D6508)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 (2)'!$D6509)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 (2)'!$D6510)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 (2)'!$D6511)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 (2)'!$D6512)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 (2)'!$D6513)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 (2)'!$D6514)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 (2)'!$D6515)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 (2)'!$D6516)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 (2)'!$D6517)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 (2)'!$D6518)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 (2)'!$D6519)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 (2)'!$D6520)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 (2)'!$D6521)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 (2)'!$D6522)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 (2)'!$D6523)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 (2)'!$D6524)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 (2)'!$D6525)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 (2)'!$D6526)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 (2)'!$D6527)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 (2)'!$D6528)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 (2)'!$D6529)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 (2)'!$D6530)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 (2)'!$D6531)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 (2)'!$D6532)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 (2)'!$D6533)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 (2)'!$D6534)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 (2)'!$D6535)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 (2)'!$D6536)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 (2)'!$D6537)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 (2)'!$D6538)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 (2)'!$D6539)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 (2)'!$D6540)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 (2)'!$D6541)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 (2)'!$D6542)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 (2)'!$D6543)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 (2)'!$D6544)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 (2)'!$D6545)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 (2)'!$D6546)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 (2)'!$D6547)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 (2)'!$D6548)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 (2)'!$D6549)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 (2)'!$D6550)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 (2)'!$D6551)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 (2)'!$D6552)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 (2)'!$D6553)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 (2)'!$D6554)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 (2)'!$D6555)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 (2)'!$D6556)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 (2)'!$D6557)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 (2)'!$D6558)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 (2)'!$D6559)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 (2)'!$D6560)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 (2)'!$D6561)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 (2)'!$D6562)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 (2)'!$D6563)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 (2)'!$D6564)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 (2)'!$D6565)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 (2)'!$D6566)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 (2)'!$D6567)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 (2)'!$D6568)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 (2)'!$D6569)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 (2)'!$D6570)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 (2)'!$D6571)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 (2)'!$D6572)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 (2)'!$D6573)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 (2)'!$D6574)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 (2)'!$D6575)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 (2)'!$D6576)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 (2)'!$D6577)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 (2)'!$D6578)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 (2)'!$D6579)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 (2)'!$D6580)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 (2)'!$D6581)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 (2)'!$D6582)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 (2)'!$D6583)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 (2)'!$D6584)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 (2)'!$D6585)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 (2)'!$D6586)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 (2)'!$D6587)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 (2)'!$D6588)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 (2)'!$D6589)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 (2)'!$D6590)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 (2)'!$D6591)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 (2)'!$D6592)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 (2)'!$D6593)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 (2)'!$D6594)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 (2)'!$D6595)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 (2)'!$D6596)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 (2)'!$D6597)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 (2)'!$D6598)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 (2)'!$D6599)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 (2)'!$D6600)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 (2)'!$D6601)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 (2)'!$D6602)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 (2)'!$D6603)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 (2)'!$D6604)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 (2)'!$D6605)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 (2)'!$D6606)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 (2)'!$D6607)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 (2)'!$D6608)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 (2)'!$D6609)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 (2)'!$D6610)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 (2)'!$D6611)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 (2)'!$D6612)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 (2)'!$D6613)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 (2)'!$D6614)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 (2)'!$D6615)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 (2)'!$D6616)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 (2)'!$D6617)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 (2)'!$D6618)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 (2)'!$D6619)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 (2)'!$D6620)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 (2)'!$D6621)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 (2)'!$D6622)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 (2)'!$D6623)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 (2)'!$D6624)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 (2)'!$D6625)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 (2)'!$D6626)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 (2)'!$D6627)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 (2)'!$D6628)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 (2)'!$D6629)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 (2)'!$D6630)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 (2)'!$D6631)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 (2)'!$D6632)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 (2)'!$D6633)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 (2)'!$D6634)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 (2)'!$D6635)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 (2)'!$D6636)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 (2)'!$D6637)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 (2)'!$D6638)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 (2)'!$D6639)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 (2)'!$D6640)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 (2)'!$D6641)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 (2)'!$D6642)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 (2)'!$D6643)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 (2)'!$D6644)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 (2)'!$D6645)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 (2)'!$D6646)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 (2)'!$D6647)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 (2)'!$D6648)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 (2)'!$D6649)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 (2)'!$D6650)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 (2)'!$D6651)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 (2)'!$D6652)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 (2)'!$D6653)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 (2)'!$D6654)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 (2)'!$D6655)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 (2)'!$D6656)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 (2)'!$D6657)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 (2)'!$D6658)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 (2)'!$D6659)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 (2)'!$D6660)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 (2)'!$D6661)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 (2)'!$D6662)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 (2)'!$D6663)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 (2)'!$D6664)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 (2)'!$D6665)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 (2)'!$D6666)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 (2)'!$D6667)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 (2)'!$D6668)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 (2)'!$D6669)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 (2)'!$D6670)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 (2)'!$D6671)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 (2)'!$D6672)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 (2)'!$D6673)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 (2)'!$D6674)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 (2)'!$D6675)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 (2)'!$D6676)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 (2)'!$D6677)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 (2)'!$D6678)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 (2)'!$D6679)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 (2)'!$D6680)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 (2)'!$D6681)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 (2)'!$D6682)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 (2)'!$D6683)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 (2)'!$D6684)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 (2)'!$D6685)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 (2)'!$D6686)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 (2)'!$D6687)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 (2)'!$D6688)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 (2)'!$D6689)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 (2)'!$D6690)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 (2)'!$D6691)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 (2)'!$D6692)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 (2)'!$D6693)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 (2)'!$D6694)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 (2)'!$D6695)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 (2)'!$D6696)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 (2)'!$D6697)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 (2)'!$D6698)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 (2)'!$D6699)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 (2)'!$D6700)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 (2)'!$D6701)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 (2)'!$D6702)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 (2)'!$D6703)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 (2)'!$D6704)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 (2)'!$D6705)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 (2)'!$D6706)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 (2)'!$D6707)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 (2)'!$D6708)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 (2)'!$D6709)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 (2)'!$D6710)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 (2)'!$D6711)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 (2)'!$D6712)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 (2)'!$D6713)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 (2)'!$D6714)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 (2)'!$D6715)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 (2)'!$D6716)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 (2)'!$D6717)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 (2)'!$D6718)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 (2)'!$D6719)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 (2)'!$D6720)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 (2)'!$D6721)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 (2)'!$D6722)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 (2)'!$D6723)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 (2)'!$D6724)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 (2)'!$D6725)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 (2)'!$D6726)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 (2)'!$D6727)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 (2)'!$D6728)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 (2)'!$D6729)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 (2)'!$D6730)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 (2)'!$D6731)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 (2)'!$D6732)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 (2)'!$D6733)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 (2)'!$D6734)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 (2)'!$D6735)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 (2)'!$D6736)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 (2)'!$D6737)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 (2)'!$D6738)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 (2)'!$D6739)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 (2)'!$D6740)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 (2)'!$D6741)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 (2)'!$D6742)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 (2)'!$D6743)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 (2)'!$D6744)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 (2)'!$D6745)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 (2)'!$D6746)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 (2)'!$D6747)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 (2)'!$D6748)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 (2)'!$D6749)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 (2)'!$D6750)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 (2)'!$D6751)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 (2)'!$D6752)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 (2)'!$D6753)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 (2)'!$D6754)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 (2)'!$D6755)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 (2)'!$D6756)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 (2)'!$D6757)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 (2)'!$D6758)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 (2)'!$D6759)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 (2)'!$D6760)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 (2)'!$D6761)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 (2)'!$D6762)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 (2)'!$D6763)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 (2)'!$D6764)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 (2)'!$D6765)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 (2)'!$D6766)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 (2)'!$D6767)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 (2)'!$D6768)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 (2)'!$D6769)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 (2)'!$D6770)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 (2)'!$D6771)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 (2)'!$D6772)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 (2)'!$D6773)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 (2)'!$D6774)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 (2)'!$D6775)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 (2)'!$D6776)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 (2)'!$D6777)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 (2)'!$D6778)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 (2)'!$D6779)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 (2)'!$D6780)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 (2)'!$D6781)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 (2)'!$D6782)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 (2)'!$D6783)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 (2)'!$D6784)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 (2)'!$D6785)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 (2)'!$D6786)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 (2)'!$D6787)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 (2)'!$D6788)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 (2)'!$D6789)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 (2)'!$D6790)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 (2)'!$D6791)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 (2)'!$D6792)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 (2)'!$D6793)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 (2)'!$D6794)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 (2)'!$D6795)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 (2)'!$D6796)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 (2)'!$D6797)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 (2)'!$D6798)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 (2)'!$D6799)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 (2)'!$D6800)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 (2)'!$D6801)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 (2)'!$D6802)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 (2)'!$D6803)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 (2)'!$D6804)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 (2)'!$D6805)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 (2)'!$D6806)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 (2)'!$D6807)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 (2)'!$D6808)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 (2)'!$D6809)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 (2)'!$D6810)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 (2)'!$D6811)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 (2)'!$D6812)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 (2)'!$D6813)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 (2)'!$D6814)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 (2)'!$D6815)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 (2)'!$D6816)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 (2)'!$D6817)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 (2)'!$D6818)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 (2)'!$D6819)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 (2)'!$D6820)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 (2)'!$D6821)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 (2)'!$D6822)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 (2)'!$D6823)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 (2)'!$D6824)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 (2)'!$D6825)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 (2)'!$D6826)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 (2)'!$D6827)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 (2)'!$D6828)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 (2)'!$D6829)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 (2)'!$D6830)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 (2)'!$D6831)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 (2)'!$D6832)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 (2)'!$D6833)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 (2)'!$D6834)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 (2)'!$D6835)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 (2)'!$D6836)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 (2)'!$D6837)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 (2)'!$D6838)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 (2)'!$D6839)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 (2)'!$D6840)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 (2)'!$D6841)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 (2)'!$D6842)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 (2)'!$D6843)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 (2)'!$D6844)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 (2)'!$D6845)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 (2)'!$D6846)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 (2)'!$D6847)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 (2)'!$D6848)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 (2)'!$D6849)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 (2)'!$D6850)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 (2)'!$D6851)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 (2)'!$D6852)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 (2)'!$D6853)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 (2)'!$D6854)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 (2)'!$D6855)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 (2)'!$D6856)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 (2)'!$D6857)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 (2)'!$D6858)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 (2)'!$D6859)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 (2)'!$D6860)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 (2)'!$D6861)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 (2)'!$D6862)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 (2)'!$D6863)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 (2)'!$D6864)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 (2)'!$D6865)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 (2)'!$D6866)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 (2)'!$D6867)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 (2)'!$D6868)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 (2)'!$D6869)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 (2)'!$D6870)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 (2)'!$D6871)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 (2)'!$D6872)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 (2)'!$D6873)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 (2)'!$D6874)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 (2)'!$D6875)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 (2)'!$D6876)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 (2)'!$D6877)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 (2)'!$D6878)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 (2)'!$D6879)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 (2)'!$D6880)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 (2)'!$D6881)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 (2)'!$D6882)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 (2)'!$D6883)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 (2)'!$D6884)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 (2)'!$D6885)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 (2)'!$D6886)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 (2)'!$D6887)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 (2)'!$D6888)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 (2)'!$D6889)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 (2)'!$D6890)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 (2)'!$D6891)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 (2)'!$D6892)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 (2)'!$D6893)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 (2)'!$D6894)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 (2)'!$D6895)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 (2)'!$D6896)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 (2)'!$D6897)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 (2)'!$D6898)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 (2)'!$D6899)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 (2)'!$D6900)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 (2)'!$D6901)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 (2)'!$D6902)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 (2)'!$D6903)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 (2)'!$D6904)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 (2)'!$D6905)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 (2)'!$D6906)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 (2)'!$D6907)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 (2)'!$D6908)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 (2)'!$D6909)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 (2)'!$D6910)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 (2)'!$D6911)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 (2)'!$D6912)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 (2)'!$D6913)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 (2)'!$D6914)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 (2)'!$D6915)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 (2)'!$D6916)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 (2)'!$D6917)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 (2)'!$D6918)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 (2)'!$D6919)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 (2)'!$D6920)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 (2)'!$D6921)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 (2)'!$D6922)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 (2)'!$D6923)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 (2)'!$D6924)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 (2)'!$D6925)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 (2)'!$D6926)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 (2)'!$D6927)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 (2)'!$D6928)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 (2)'!$D6929)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 (2)'!$D6930)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 (2)'!$D6931)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 (2)'!$D6932)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 (2)'!$D6933)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 (2)'!$D6934)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 (2)'!$D6935)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 (2)'!$D6936)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 (2)'!$D6937)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 (2)'!$D6938)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 (2)'!$D6939)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 (2)'!$D6940)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 (2)'!$D6941)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 (2)'!$D6942)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 (2)'!$D6943)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 (2)'!$D6944)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 (2)'!$D6945)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 (2)'!$D6946)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 (2)'!$D6947)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 (2)'!$D6948)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 (2)'!$D6949)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 (2)'!$D6950)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 (2)'!$D6951)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 (2)'!$D6952)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 (2)'!$D6953)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 (2)'!$D6954)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 (2)'!$D6955)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 (2)'!$D6956)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 (2)'!$D6957)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 (2)'!$D6958)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 (2)'!$D6959)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 (2)'!$D6960)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 (2)'!$D6961)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 (2)'!$D6962)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 (2)'!$D6963)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 (2)'!$D6964)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 (2)'!$D6965)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 (2)'!$D6966)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 (2)'!$D6967)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 (2)'!$D6968)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 (2)'!$D6969)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 (2)'!$D6970)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 (2)'!$D6971)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 (2)'!$D6972)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 (2)'!$D6973)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 (2)'!$D6974)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 (2)'!$D6975)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 (2)'!$D6976)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 (2)'!$D6977)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 (2)'!$D6978)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 (2)'!$D6979)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 (2)'!$D6980)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 (2)'!$D6981)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 (2)'!$D6982)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 (2)'!$D6983)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 (2)'!$D6984)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 (2)'!$D6985)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 (2)'!$D6986)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 (2)'!$D6987)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 (2)'!$D6988)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 (2)'!$D6989)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 (2)'!$D6990)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 (2)'!$D6991)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 (2)'!$D6992)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 (2)'!$D6993)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 (2)'!$D6994)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 (2)'!$D6995)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 (2)'!$D6996)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 (2)'!$D6997)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 (2)'!$D6998)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 (2)'!$D6999)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 (2)'!$D7000)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 (2)'!$D7001)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 (2)'!$D7002)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 (2)'!$D7003)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 (2)'!$D7004)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 (2)'!$D7005)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 (2)'!$D7006)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 (2)'!$D7007)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 (2)'!$D7008)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 (2)'!$D7009)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 (2)'!$D7010)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 (2)'!$D7011)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 (2)'!$D7012)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 (2)'!$D7013)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 (2)'!$D7014)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 (2)'!$D7015)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 (2)'!$D7016)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 (2)'!$D7017)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 (2)'!$D7018)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 (2)'!$D7019)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 (2)'!$D7020)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 (2)'!$D7021)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 (2)'!$D7022)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 (2)'!$D7023)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 (2)'!$D7024)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 (2)'!$D7025)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 (2)'!$D7026)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 (2)'!$D7027)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 (2)'!$D7028)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 (2)'!$D7029)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 (2)'!$D7030)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 (2)'!$D7031)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 (2)'!$D7032)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 (2)'!$D7033)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 (2)'!$D7034)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 (2)'!$D7035)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 (2)'!$D7036)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 (2)'!$D7037)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 (2)'!$D7038)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 (2)'!$D7039)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 (2)'!$D7040)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 (2)'!$D7041)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 (2)'!$D7042)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 (2)'!$D7043)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 (2)'!$D7044)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 (2)'!$D7045)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 (2)'!$D7046)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 (2)'!$D7047)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 (2)'!$D7048)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 (2)'!$D7049)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 (2)'!$D7050)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 (2)'!$D7051)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 (2)'!$D7052)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 (2)'!$D7053)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 (2)'!$D7054)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 (2)'!$D7055)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 (2)'!$D7056)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 (2)'!$D7057)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 (2)'!$D7058)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 (2)'!$D7059)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 (2)'!$D7060)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 (2)'!$D7061)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 (2)'!$D7062)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 (2)'!$D7063)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 (2)'!$D7064)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 (2)'!$D7065)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 (2)'!$D7066)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 (2)'!$D7067)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 (2)'!$D7068)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 (2)'!$D7069)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 (2)'!$D7070)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 (2)'!$D7071)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 (2)'!$D7072)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 (2)'!$D7073)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 (2)'!$D7074)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 (2)'!$D7075)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 (2)'!$D7076)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 (2)'!$D7077)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 (2)'!$D7078)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 (2)'!$D7079)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 (2)'!$D7080)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 (2)'!$D7081)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 (2)'!$D7082)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 (2)'!$D7083)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 (2)'!$D7084)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 (2)'!$D7085)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 (2)'!$D7086)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 (2)'!$D7087)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 (2)'!$D7088)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 (2)'!$D7089)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 (2)'!$D7090)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 (2)'!$D7091)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 (2)'!$D7092)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 (2)'!$D7093)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 (2)'!$D7094)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 (2)'!$D7095)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 (2)'!$D7096)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 (2)'!$D7097)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 (2)'!$D7098)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 (2)'!$D7099)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 (2)'!$D7100)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 (2)'!$D7101)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 (2)'!$D7102)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 (2)'!$D7103)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 (2)'!$D7104)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 (2)'!$D7105)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 (2)'!$D7106)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 (2)'!$D7107)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 (2)'!$D7108)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 (2)'!$D7109)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 (2)'!$D7110)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 (2)'!$D7111)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 (2)'!$D7112)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 (2)'!$D7113)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 (2)'!$D7114)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 (2)'!$D7115)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 (2)'!$D7116)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 (2)'!$D7117)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 (2)'!$D7118)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 (2)'!$D7119)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 (2)'!$D7120)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 (2)'!$D7121)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 (2)'!$D7122)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 (2)'!$D7123)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 (2)'!$D7124)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 (2)'!$D7125)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 (2)'!$D7126)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 (2)'!$D7127)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 (2)'!$D7128)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 (2)'!$D7129)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 (2)'!$D7130)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 (2)'!$D7131)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 (2)'!$D7132)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 (2)'!$D7133)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 (2)'!$D7134)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 (2)'!$D7135)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 (2)'!$D7136)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 (2)'!$D7137)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 (2)'!$D7138)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 (2)'!$D7139)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 (2)'!$D7140)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 (2)'!$D7141)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 (2)'!$D7142)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 (2)'!$D7143)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 (2)'!$D7144)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 (2)'!$D7145)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 (2)'!$D7146)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 (2)'!$D7147)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 (2)'!$D7148)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 (2)'!$D7149)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 (2)'!$D7150)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 (2)'!$D7151)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 (2)'!$D7152)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 (2)'!$D7153)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 (2)'!$D7154)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 (2)'!$D7155)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 (2)'!$D7156)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 (2)'!$D7157)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 (2)'!$D7158)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 (2)'!$D7159)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 (2)'!$D7160)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 (2)'!$D7161)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 (2)'!$D7162)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 (2)'!$D7163)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 (2)'!$D7164)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 (2)'!$D7165)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 (2)'!$D7166)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 (2)'!$D7167)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 (2)'!$D7168)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 (2)'!$D7169)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 (2)'!$D7170)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 (2)'!$D7171)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 (2)'!$D7172)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 (2)'!$D7173)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 (2)'!$D7174)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 (2)'!$D7175)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 (2)'!$D7176)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 (2)'!$D7177)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 (2)'!$D7178)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 (2)'!$D7179)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 (2)'!$D7180)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 (2)'!$D7181)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 (2)'!$D7182)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 (2)'!$D7183)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 (2)'!$D7184)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 (2)'!$D7185)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 (2)'!$D7186)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 (2)'!$D7187)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 (2)'!$D7188)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 (2)'!$D7189)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 (2)'!$D7190)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 (2)'!$D7191)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 (2)'!$D7192)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 (2)'!$D7193)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 (2)'!$D7194)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 (2)'!$D7195)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 (2)'!$D7196)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 (2)'!$D7197)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 (2)'!$D7198)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 (2)'!$D7199)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 (2)'!$D7200)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 (2)'!$D7201)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 (2)'!$D7202)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 (2)'!$D7203)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 (2)'!$D7204)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 (2)'!$D7205)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 (2)'!$D7206)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 (2)'!$D7207)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 (2)'!$D7208)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 (2)'!$D7209)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 (2)'!$D7210)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 (2)'!$D7211)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 (2)'!$D7212)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 (2)'!$D7213)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 (2)'!$D7214)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 (2)'!$D7215)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 (2)'!$D7216)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 (2)'!$D7217)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 (2)'!$D7218)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 (2)'!$D7219)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 (2)'!$D7220)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 (2)'!$D7221)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 (2)'!$D7222)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 (2)'!$D7223)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 (2)'!$D7224)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 (2)'!$D7225)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 (2)'!$D7226)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 (2)'!$D7227)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 (2)'!$D7228)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 (2)'!$D7229)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 (2)'!$D7230)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 (2)'!$D7231)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 (2)'!$D7232)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 (2)'!$D7233)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 (2)'!$D7234)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 (2)'!$D7235)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 (2)'!$D7236)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 (2)'!$D7237)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 (2)'!$D7238)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 (2)'!$D7239)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 (2)'!$D7240)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 (2)'!$D7241)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 (2)'!$D7242)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 (2)'!$D7243)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 (2)'!$D7244)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 (2)'!$D7245)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 (2)'!$D7246)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 (2)'!$D7247)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 (2)'!$D7248)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 (2)'!$D7249)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 (2)'!$D7250)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 (2)'!$D7251)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 (2)'!$D7252)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 (2)'!$D7253)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 (2)'!$D7254)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 (2)'!$D7255)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 (2)'!$D7256)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 (2)'!$D7257)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 (2)'!$D7258)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 (2)'!$D7259)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 (2)'!$D7260)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 (2)'!$D7261)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 (2)'!$D7262)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 (2)'!$D7263)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 (2)'!$D7264)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 (2)'!$D7265)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 (2)'!$D7266)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 (2)'!$D7267)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 (2)'!$D7268)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 (2)'!$D7269)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 (2)'!$D7270)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 (2)'!$D7271)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 (2)'!$D7272)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 (2)'!$D7273)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 (2)'!$D7274)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 (2)'!$D7275)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 (2)'!$D7276)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 (2)'!$D7277)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 (2)'!$D7278)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 (2)'!$D7279)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 (2)'!$D7280)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 (2)'!$D7281)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 (2)'!$D7282)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 (2)'!$D7283)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 (2)'!$D7284)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 (2)'!$D7285)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 (2)'!$D7286)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 (2)'!$D7287)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 (2)'!$D7288)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 (2)'!$D7289)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 (2)'!$D7290)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 (2)'!$D7291)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 (2)'!$D7292)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 (2)'!$D7293)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 (2)'!$D7294)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 (2)'!$D7295)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 (2)'!$D7296)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 (2)'!$D7297)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 (2)'!$D7298)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 (2)'!$D7299)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 (2)'!$D7300)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 (2)'!$D7301)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 (2)'!$D7302)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 (2)'!$D7303)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 (2)'!$D7304)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 (2)'!$D7305)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 (2)'!$D7306)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 (2)'!$D7307)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 (2)'!$D7308)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 (2)'!$D7309)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 (2)'!$D7310)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 (2)'!$D7311)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 (2)'!$D7312)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 (2)'!$D7313)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 (2)'!$D7314)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 (2)'!$D7315)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 (2)'!$D7316)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 (2)'!$D7317)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 (2)'!$D7318)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 (2)'!$D7319)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 (2)'!$D7320)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 (2)'!$D7321)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 (2)'!$D7322)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 (2)'!$D7323)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 (2)'!$D7324)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 (2)'!$D7325)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 (2)'!$D7326)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 (2)'!$D7327)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 (2)'!$D7328)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 (2)'!$D7329)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 (2)'!$D7330)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 (2)'!$D7331)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 (2)'!$D7332)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 (2)'!$D7333)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 (2)'!$D7334)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 (2)'!$D7335)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 (2)'!$D7336)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 (2)'!$D7337)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 (2)'!$D7338)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 (2)'!$D7339)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 (2)'!$D7340)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 (2)'!$D7341)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 (2)'!$D7342)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 (2)'!$D7343)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 (2)'!$D7344)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 (2)'!$D7345)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 (2)'!$D7346)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 (2)'!$D7347)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 (2)'!$D7348)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 (2)'!$D7349)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 (2)'!$D7350)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 (2)'!$D7351)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 (2)'!$D7352)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 (2)'!$D7353)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 (2)'!$D7354)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 (2)'!$D7355)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 (2)'!$D7356)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 (2)'!$D7357)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 (2)'!$D7358)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 (2)'!$D7359)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 (2)'!$D7360)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 (2)'!$D7361)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 (2)'!$D7362)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 (2)'!$D7363)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 (2)'!$D7364)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 (2)'!$D7365)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 (2)'!$D7366)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 (2)'!$D7367)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 (2)'!$D7368)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 (2)'!$D7369)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 (2)'!$D7370)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 (2)'!$D7371)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 (2)'!$D7372)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 (2)'!$D7373)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 (2)'!$D7374)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 (2)'!$D7375)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 (2)'!$D7376)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 (2)'!$D7377)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 (2)'!$D7378)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 (2)'!$D7379)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 (2)'!$D7380)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 (2)'!$D7381)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 (2)'!$D7382)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 (2)'!$D7383)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 (2)'!$D7384)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 (2)'!$D7385)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 (2)'!$D7386)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 (2)'!$D7387)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 (2)'!$D7388)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 (2)'!$D7389)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 (2)'!$D7390)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 (2)'!$D7391)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 (2)'!$D7392)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 (2)'!$D7393)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 (2)'!$D7394)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 (2)'!$D7395)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 (2)'!$D7396)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 (2)'!$D7397)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 (2)'!$D7398)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 (2)'!$D7399)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 (2)'!$D7400)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 (2)'!$D7401)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 (2)'!$D7402)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 (2)'!$D7403)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 (2)'!$D7404)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 (2)'!$D7405)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 (2)'!$D7406)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 (2)'!$D7407)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 (2)'!$D7408)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 (2)'!$D7409)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 (2)'!$D7410)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 (2)'!$D7411)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 (2)'!$D7412)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 (2)'!$D7413)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 (2)'!$D7414)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 (2)'!$D7415)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 (2)'!$D7416)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 (2)'!$D7417)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 (2)'!$D7418)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 (2)'!$D7419)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 (2)'!$D7420)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 (2)'!$D7421)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 (2)'!$D7422)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 (2)'!$D7423)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 (2)'!$D7424)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 (2)'!$D7425)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 (2)'!$D7426)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 (2)'!$D7427)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 (2)'!$D7428)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 (2)'!$D7429)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 (2)'!$D7430)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 (2)'!$D7431)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 (2)'!$D7432)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 (2)'!$D7433)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 (2)'!$D7434)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 (2)'!$D7435)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 (2)'!$D7436)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 (2)'!$D7437)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 (2)'!$D7438)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 (2)'!$D7439)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 (2)'!$D7440)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 (2)'!$D7441)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 (2)'!$D7442)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 (2)'!$D7443)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 (2)'!$D7444)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 (2)'!$D7445)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 (2)'!$D7446)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 (2)'!$D7447)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 (2)'!$D7448)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 (2)'!$D7449)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 (2)'!$D7450)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 (2)'!$D7451)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 (2)'!$D7452)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 (2)'!$D7453)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 (2)'!$D7454)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 (2)'!$D7455)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 (2)'!$D7456)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 (2)'!$D7457)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 (2)'!$D7458)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 (2)'!$D7459)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 (2)'!$D7460)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 (2)'!$D7461)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 (2)'!$D7462)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 (2)'!$D7463)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 (2)'!$D7464)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 (2)'!$D7465)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 (2)'!$D7466)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 (2)'!$D7467)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 (2)'!$D7468)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 (2)'!$D7469)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 (2)'!$D7470)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 (2)'!$D7471)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 (2)'!$D7472)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 (2)'!$D7473)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 (2)'!$D7474)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 (2)'!$D7475)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 (2)'!$D7476)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 (2)'!$D7477)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 (2)'!$D7478)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 (2)'!$D7479)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 (2)'!$D7480)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 (2)'!$D7481)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 (2)'!$D7482)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 (2)'!$D7483)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 (2)'!$D7484)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 (2)'!$D7485)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 (2)'!$D7486)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 (2)'!$D7487)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 (2)'!$D7488)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 (2)'!$D7489)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 (2)'!$D7490)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 (2)'!$D7491)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 (2)'!$D7492)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 (2)'!$D7493)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 (2)'!$D7494)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 (2)'!$D7495)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 (2)'!$D7496)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 (2)'!$D7497)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 (2)'!$D7498)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 (2)'!$D7499)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 (2)'!$D7500)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 (2)'!$D7501)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 (2)'!$D7502)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 (2)'!$D7503)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 (2)'!$D7504)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 (2)'!$D7505)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 (2)'!$D7506)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 (2)'!$D7507)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 (2)'!$D7508)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 (2)'!$D7509)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 (2)'!$D7510)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 (2)'!$D7511)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 (2)'!$D7512)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 (2)'!$D7513)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 (2)'!$D7514)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 (2)'!$D7515)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 (2)'!$D7516)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 (2)'!$D7517)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 (2)'!$D7518)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 (2)'!$D7519)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 (2)'!$D7520)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 (2)'!$D7521)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 (2)'!$D7522)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 (2)'!$D7523)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 (2)'!$D7524)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 (2)'!$D7525)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 (2)'!$D7526)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 (2)'!$D7527)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 (2)'!$D7528)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 (2)'!$D7529)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 (2)'!$D7530)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 (2)'!$D7531)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 (2)'!$D7532)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 (2)'!$D7533)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 (2)'!$D7534)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 (2)'!$D7535)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 (2)'!$D7536)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 (2)'!$D7537)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 (2)'!$D7538)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 (2)'!$D7539)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 (2)'!$D7540)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 (2)'!$D7541)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 (2)'!$D7542)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 (2)'!$D7543)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 (2)'!$D7544)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 (2)'!$D7545)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 (2)'!$D7546)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 (2)'!$D7547)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 (2)'!$D7548)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 (2)'!$D7549)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 (2)'!$D7550)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 (2)'!$D7551)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 (2)'!$D7552)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 (2)'!$D7553)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 (2)'!$D7554)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 (2)'!$D7555)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 (2)'!$D7556)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 (2)'!$D7557)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 (2)'!$D7558)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 (2)'!$D7559)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 (2)'!$D7560)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 (2)'!$D7561)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 (2)'!$D7562)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 (2)'!$D7563)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 (2)'!$D7564)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 (2)'!$D7565)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 (2)'!$D7566)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 (2)'!$D7567)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 (2)'!$D7568)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 (2)'!$D7569)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 (2)'!$D7570)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 (2)'!$D7571)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 (2)'!$D7572)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 (2)'!$D7573)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 (2)'!$D7574)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 (2)'!$D7575)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 (2)'!$D7576)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 (2)'!$D7577)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 (2)'!$D7578)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 (2)'!$D7579)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 (2)'!$D7580)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 (2)'!$D7581)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 (2)'!$D7582)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 (2)'!$D7583)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 (2)'!$D7584)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 (2)'!$D7585)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 (2)'!$D7586)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 (2)'!$D7587)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 (2)'!$D7588)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 (2)'!$D7589)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 (2)'!$D7590)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 (2)'!$D7591)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 (2)'!$D7592)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 (2)'!$D7593)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 (2)'!$D7594)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 (2)'!$D7595)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 (2)'!$D7596)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 (2)'!$D7597)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 (2)'!$D7598)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 (2)'!$D7599)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 (2)'!$D7600)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 (2)'!$D7601)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 (2)'!$D7602)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 (2)'!$D7603)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 (2)'!$D7604)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 (2)'!$D7605)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 (2)'!$D7606)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 (2)'!$D7607)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 (2)'!$D7608)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 (2)'!$D7609)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 (2)'!$D7610)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 (2)'!$D7611)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 (2)'!$D7612)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 (2)'!$D7613)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 (2)'!$D7614)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 (2)'!$D7615)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 (2)'!$D7616)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 (2)'!$D7617)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 (2)'!$D7618)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 (2)'!$D7619)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 (2)'!$D7620)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 (2)'!$D7621)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 (2)'!$D7622)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 (2)'!$D7623)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 (2)'!$D7624)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 (2)'!$D7625)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 (2)'!$D7626)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 (2)'!$D7627)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 (2)'!$D7628)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 (2)'!$D7629)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 (2)'!$D7630)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 (2)'!$D7631)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 (2)'!$D7632)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 (2)'!$D7633)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 (2)'!$D7634)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 (2)'!$D7635)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 (2)'!$D7636)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 (2)'!$D7637)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 (2)'!$D7638)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 (2)'!$D7639)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 (2)'!$D7640)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 (2)'!$D7641)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 (2)'!$D7642)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 (2)'!$D7643)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 (2)'!$D7644)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 (2)'!$D7645)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 (2)'!$D7646)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 (2)'!$D7647)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 (2)'!$D7648)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 (2)'!$D7649)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 (2)'!$D7650)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 (2)'!$D7651)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 (2)'!$D7652)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 (2)'!$D7653)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 (2)'!$D7654)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 (2)'!$D7655)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 (2)'!$D7656)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 (2)'!$D7657)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 (2)'!$D7658)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 (2)'!$D7659)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 (2)'!$D7660)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 (2)'!$D7661)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 (2)'!$D7662)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 (2)'!$D7663)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 (2)'!$D7664)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 (2)'!$D7665)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 (2)'!$D7666)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 (2)'!$D7667)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 (2)'!$D7668)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 (2)'!$D7669)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 (2)'!$D7670)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 (2)'!$D7671)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 (2)'!$D7672)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 (2)'!$D7673)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 (2)'!$D7674)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 (2)'!$D7675)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 (2)'!$D7676)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 (2)'!$D7677)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 (2)'!$D7678)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 (2)'!$D7679)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 (2)'!$D7680)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 (2)'!$D7681)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 (2)'!$D7682)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 (2)'!$D7683)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 (2)'!$D7684)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 (2)'!$D7685)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 (2)'!$D7686)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 (2)'!$D7687)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 (2)'!$D7688)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 (2)'!$D7689)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 (2)'!$D7690)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 (2)'!$D7691)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 (2)'!$D7692)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 (2)'!$D7693)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 (2)'!$D7694)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 (2)'!$D7695)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 (2)'!$D7696)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 (2)'!$D7697)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 (2)'!$D7698)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 (2)'!$D7699)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 (2)'!$D7700)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 (2)'!$D7701)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 (2)'!$D7702)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 (2)'!$D7703)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 (2)'!$D7704)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 (2)'!$D7705)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 (2)'!$D7706)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 (2)'!$D7707)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 (2)'!$D7708)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 (2)'!$D7709)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 (2)'!$D7710)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 (2)'!$D7711)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 (2)'!$D7712)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 (2)'!$D7713)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 (2)'!$D7714)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 (2)'!$D7715)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 (2)'!$D7716)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 (2)'!$D7717)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 (2)'!$D7718)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 (2)'!$D7719)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 (2)'!$D7720)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 (2)'!$D7721)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 (2)'!$D7722)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 (2)'!$D7723)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 (2)'!$D7724)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 (2)'!$D7725)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 (2)'!$D7726)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 (2)'!$D7727)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 (2)'!$D7728)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 (2)'!$D7729)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 (2)'!$D7730)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 (2)'!$D7731)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 (2)'!$D7732)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 (2)'!$D7733)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 (2)'!$D7734)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 (2)'!$D7735)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 (2)'!$D7736)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 (2)'!$D7737)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 (2)'!$D7738)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 (2)'!$D7739)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 (2)'!$D7740)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 (2)'!$D7741)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 (2)'!$D7742)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 (2)'!$D7743)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 (2)'!$D7744)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 (2)'!$D7745)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 (2)'!$D7746)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 (2)'!$D7747)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 (2)'!$D7748)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 (2)'!$D7749)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 (2)'!$D7750)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 (2)'!$D7751)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 (2)'!$D7752)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 (2)'!$D7753)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 (2)'!$D7754)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 (2)'!$D7755)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 (2)'!$D7756)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 (2)'!$D7757)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 (2)'!$D7758)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 (2)'!$D7759)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 (2)'!$D7760)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 (2)'!$D7761)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 (2)'!$D7762)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 (2)'!$D7763)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 (2)'!$D7764)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 (2)'!$D7765)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 (2)'!$D7766)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 (2)'!$D7767)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 (2)'!$D7768)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 (2)'!$D7769)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 (2)'!$D7770)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 (2)'!$D7771)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 (2)'!$D7772)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 (2)'!$D7773)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 (2)'!$D7774)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 (2)'!$D7775)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 (2)'!$D7776)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 (2)'!$D7777)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 (2)'!$D7778)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 (2)'!$D7779)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 (2)'!$D7780)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 (2)'!$D7781)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 (2)'!$D7782)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 (2)'!$D7783)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 (2)'!$D7784)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 (2)'!$D7785)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 (2)'!$D7786)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 (2)'!$D7787)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 (2)'!$D7788)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 (2)'!$D7789)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 (2)'!$D7790)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 (2)'!$D7791)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 (2)'!$D7792)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 (2)'!$D7793)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 (2)'!$D7794)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 (2)'!$D7795)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 (2)'!$D7796)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 (2)'!$D7797)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 (2)'!$D7798)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 (2)'!$D7799)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 (2)'!$D7800)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 (2)'!$D7801)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 (2)'!$D7802)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 (2)'!$D7803)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 (2)'!$D7804)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 (2)'!$D7805)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 (2)'!$D7806)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 (2)'!$D7807)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 (2)'!$D7808)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 (2)'!$D7809)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 (2)'!$D7810)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 (2)'!$D7811)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 (2)'!$D7812)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 (2)'!$D7813)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 (2)'!$D7814)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 (2)'!$D7815)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 (2)'!$D7816)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 (2)'!$D7817)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 (2)'!$D7818)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 (2)'!$D7819)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 (2)'!$D7820)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 (2)'!$D7821)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 (2)'!$D7822)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 (2)'!$D7823)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 (2)'!$D7824)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 (2)'!$D7825)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 (2)'!$D7826)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 (2)'!$D7827)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 (2)'!$D7828)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 (2)'!$D7829)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 (2)'!$D7830)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 (2)'!$D7831)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 (2)'!$D7832)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 (2)'!$D7833)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 (2)'!$D7834)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 (2)'!$D7835)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 (2)'!$D7836)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 (2)'!$D7837)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 (2)'!$D7838)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 (2)'!$D7839)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 (2)'!$D7840)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 (2)'!$D7841)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 (2)'!$D7842)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 (2)'!$D7843)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 (2)'!$D7844)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 (2)'!$D7845)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 (2)'!$D7846)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 (2)'!$D7847)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 (2)'!$D7848)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 (2)'!$D7849)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 (2)'!$D7850)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 (2)'!$D7851)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 (2)'!$D7852)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 (2)'!$D7853)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 (2)'!$D7854)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 (2)'!$D7855)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 (2)'!$D7856)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 (2)'!$D7857)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 (2)'!$D7858)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 (2)'!$D7859)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 (2)'!$D7860)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 (2)'!$D7861)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 (2)'!$D7862)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 (2)'!$D7863)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 (2)'!$D7864)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 (2)'!$D7865)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 (2)'!$D7866)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 (2)'!$D7867)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 (2)'!$D7868)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 (2)'!$D7869)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 (2)'!$D7870)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 (2)'!$D7871)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 (2)'!$D7872)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 (2)'!$D7873)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 (2)'!$D7874)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 (2)'!$D7875)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 (2)'!$D7876)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 (2)'!$D7877)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 (2)'!$D7878)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 (2)'!$D7879)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 (2)'!$D7880)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 (2)'!$D7881)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 (2)'!$D7882)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 (2)'!$D7883)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 (2)'!$D7884)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 (2)'!$D7885)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 (2)'!$D7886)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 (2)'!$D7887)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 (2)'!$D7888)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 (2)'!$D7889)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 (2)'!$D7890)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 (2)'!$D7891)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 (2)'!$D7892)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 (2)'!$D7893)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 (2)'!$D7894)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 (2)'!$D7895)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 (2)'!$D7896)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 (2)'!$D7897)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 (2)'!$D7898)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 (2)'!$D7899)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 (2)'!$D7900)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 (2)'!$D7901)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 (2)'!$D7902)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 (2)'!$D7903)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 (2)'!$D7904)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 (2)'!$D7905)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 (2)'!$D7906)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 (2)'!$D7907)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 (2)'!$D7908)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 (2)'!$D7909)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 (2)'!$D7910)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 (2)'!$D7911)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 (2)'!$D7912)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 (2)'!$D7913)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 (2)'!$D7914)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 (2)'!$D7915)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 (2)'!$D7916)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 (2)'!$D7917)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 (2)'!$D7918)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 (2)'!$D7919)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 (2)'!$D7920)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 (2)'!$D7921)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 (2)'!$D7922)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 (2)'!$D7923)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 (2)'!$D7924)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 (2)'!$D7925)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 (2)'!$D7926)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 (2)'!$D7927)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 (2)'!$D7928)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 (2)'!$D7929)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 (2)'!$D7930)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 (2)'!$D7931)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 (2)'!$D7932)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 (2)'!$D7933)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 (2)'!$D7934)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 (2)'!$D7935)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 (2)'!$D7936)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 (2)'!$D7937)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 (2)'!$D7938)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 (2)'!$D7939)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 (2)'!$D7940)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 (2)'!$D7941)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 (2)'!$D7942)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 (2)'!$D7943)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 (2)'!$D7944)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 (2)'!$D7945)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 (2)'!$D7946)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 (2)'!$D7947)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 (2)'!$D7948)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 (2)'!$D7949)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 (2)'!$D7950)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 (2)'!$D7951)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 (2)'!$D7952)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 (2)'!$D7953)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 (2)'!$D7954)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 (2)'!$D7955)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 (2)'!$D7956)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 (2)'!$D7957)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 (2)'!$D7958)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 (2)'!$D7959)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 (2)'!$D7960)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 (2)'!$D7961)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 (2)'!$D7962)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 (2)'!$D7963)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 (2)'!$D7964)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 (2)'!$D7965)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 (2)'!$D7966)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 (2)'!$D7967)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 (2)'!$D7968)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 (2)'!$D7969)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 (2)'!$D7970)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 (2)'!$D7971)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 (2)'!$D7972)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 (2)'!$D7973)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 (2)'!$D7974)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 (2)'!$D7975)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 (2)'!$D7976)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 (2)'!$D7977)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 (2)'!$D7978)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 (2)'!$D7979)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 (2)'!$D7980)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 (2)'!$D7981)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 (2)'!$D7982)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 (2)'!$D7983)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 (2)'!$D7984)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 (2)'!$D7985)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 (2)'!$D7986)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 (2)'!$D7987)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 (2)'!$D7988)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 (2)'!$D7989)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 (2)'!$D7990)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 (2)'!$D7991)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 (2)'!$D7992)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 (2)'!$D7993)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 (2)'!$D7994)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 (2)'!$D7995)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 (2)'!$D7996)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 (2)'!$D7997)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 (2)'!$D7998)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 (2)'!$D7999)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 (2)'!$D8000)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 (2)'!$D8001)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 (2)'!$D8002)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 (2)'!$D8003)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 (2)'!$D8004)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 (2)'!$D8005)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 (2)'!$D8006)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 (2)'!$D8007)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 (2)'!$D8008)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 (2)'!$D8009)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 (2)'!$D8010)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 (2)'!$D8011)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 (2)'!$D8012)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 (2)'!$D8013)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 (2)'!$D8014)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 (2)'!$D8015)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 (2)'!$D8016)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 (2)'!$D8017)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 (2)'!$D8018)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 (2)'!$D8019)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 (2)'!$D8020)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 (2)'!$D8021)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 (2)'!$D8022)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 (2)'!$D8023)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 (2)'!$D8024)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 (2)'!$D8025)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 (2)'!$D8026)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 (2)'!$D8027)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 (2)'!$D8028)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 (2)'!$D8029)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 (2)'!$D8030)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 (2)'!$D8031)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 (2)'!$D8032)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 (2)'!$D8033)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 (2)'!$D8034)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 (2)'!$D8035)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 (2)'!$D8036)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 (2)'!$D8037)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 (2)'!$D8038)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 (2)'!$D8039)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 (2)'!$D8040)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 (2)'!$D8041)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 (2)'!$D8042)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 (2)'!$D8043)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 (2)'!$D8044)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 (2)'!$D8045)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 (2)'!$D8046)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 (2)'!$D8047)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 (2)'!$D8048)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 (2)'!$D8049)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 (2)'!$D8050)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 (2)'!$D8051)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 (2)'!$D8052)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 (2)'!$D8053)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 (2)'!$D8054)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 (2)'!$D8055)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 (2)'!$D8056)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 (2)'!$D8057)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 (2)'!$D8058)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 (2)'!$D8059)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 (2)'!$D8060)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 (2)'!$D8061)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 (2)'!$D8062)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 (2)'!$D8063)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 (2)'!$D8064)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 (2)'!$D8065)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 (2)'!$D8066)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 (2)'!$D8067)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 (2)'!$D8068)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 (2)'!$D8069)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 (2)'!$D8070)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 (2)'!$D8071)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 (2)'!$D8072)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 (2)'!$D8073)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 (2)'!$D8074)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 (2)'!$D8075)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 (2)'!$D8076)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 (2)'!$D8077)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 (2)'!$D8078)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 (2)'!$D8079)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 (2)'!$D8080)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 (2)'!$D8081)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 (2)'!$D8082)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 (2)'!$D8083)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 (2)'!$D8084)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 (2)'!$D8085)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 (2)'!$D8086)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 (2)'!$D8087)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 (2)'!$D8088)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 (2)'!$D8089)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 (2)'!$D8090)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 (2)'!$D8091)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 (2)'!$D8092)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 (2)'!$D8093)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 (2)'!$D8094)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 (2)'!$D8095)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 (2)'!$D8096)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 (2)'!$D8097)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 (2)'!$D8098)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 (2)'!$D8099)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 (2)'!$D8100)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 (2)'!$D8101)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 (2)'!$D8102)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 (2)'!$D8103)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 (2)'!$D8104)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 (2)'!$D8105)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 (2)'!$D8106)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 (2)'!$D8107)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 (2)'!$D8108)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 (2)'!$D8109)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 (2)'!$D8110)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 (2)'!$D8111)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 (2)'!$D8112)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 (2)'!$D8113)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 (2)'!$D8114)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 (2)'!$D8115)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 (2)'!$D8116)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 (2)'!$D8117)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 (2)'!$D8118)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 (2)'!$D8119)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 (2)'!$D8120)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 (2)'!$D8121)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 (2)'!$D8122)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 (2)'!$D8123)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 (2)'!$D8124)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 (2)'!$D8125)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 (2)'!$D8126)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 (2)'!$D8127)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 (2)'!$D8128)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 (2)'!$D8129)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 (2)'!$D8130)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 (2)'!$D8131)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 (2)'!$D8132)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 (2)'!$D8133)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 (2)'!$D8134)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 (2)'!$D8135)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 (2)'!$D8136)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 (2)'!$D8137)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 (2)'!$D8138)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 (2)'!$D8139)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 (2)'!$D8140)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 (2)'!$D8141)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 (2)'!$D8142)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 (2)'!$D8143)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 (2)'!$D8144)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 (2)'!$D8145)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 (2)'!$D8146)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 (2)'!$D8147)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 (2)'!$D8148)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 (2)'!$D8149)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 (2)'!$D8150)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 (2)'!$D8151)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 (2)'!$D8152)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 (2)'!$D8153)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 (2)'!$D8154)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 (2)'!$D8155)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 (2)'!$D8156)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 (2)'!$D8157)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 (2)'!$D8158)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 (2)'!$D8159)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 (2)'!$D8160)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 (2)'!$D8161)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 (2)'!$D8162)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 (2)'!$D8163)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 (2)'!$D8164)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 (2)'!$D8165)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 (2)'!$D8166)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 (2)'!$D8167)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 (2)'!$D8168)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 (2)'!$D8169)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 (2)'!$D8170)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 (2)'!$D8171)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 (2)'!$D8172)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 (2)'!$D8173)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 (2)'!$D8174)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 (2)'!$D8175)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 (2)'!$D8176)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 (2)'!$D8177)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 (2)'!$D8178)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 (2)'!$D8179)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 (2)'!$D8180)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 (2)'!$D8181)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 (2)'!$D8182)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 (2)'!$D8183)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 (2)'!$D8184)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 (2)'!$D8185)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 (2)'!$D8186)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 (2)'!$D8187)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 (2)'!$D8188)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 (2)'!$D8189)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 (2)'!$D8190)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 (2)'!$D8191)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 (2)'!$D8192)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 (2)'!$D8193)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 (2)'!$D8194)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 (2)'!$D8195)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 (2)'!$D8196)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 (2)'!$D8197)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 (2)'!$D8198)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 (2)'!$D8199)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 (2)'!$D8200)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 (2)'!$D8201)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 (2)'!$D8202)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 (2)'!$D8203)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 (2)'!$D8204)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 (2)'!$D8205)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 (2)'!$D8206)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 (2)'!$D8207)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 (2)'!$D8208)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 (2)'!$D8209)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 (2)'!$D8210)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 (2)'!$D8211)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 (2)'!$D8212)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 (2)'!$D8213)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 (2)'!$D8214)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 (2)'!$D8215)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 (2)'!$D8216)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 (2)'!$D8217)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 (2)'!$D8218)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 (2)'!$D8219)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 (2)'!$D8220)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 (2)'!$D8221)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 (2)'!$D8222)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 (2)'!$D8223)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 (2)'!$D8224)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 (2)'!$D8225)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 (2)'!$D8226)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 (2)'!$D8227)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 (2)'!$D8228)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 (2)'!$D8229)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 (2)'!$D8230)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 (2)'!$D8231)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 (2)'!$D8232)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 (2)'!$D8233)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 (2)'!$D8234)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 (2)'!$D8235)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 (2)'!$D8236)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 (2)'!$D8237)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 (2)'!$D8238)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 (2)'!$D8239)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 (2)'!$D8240)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 (2)'!$D8241)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 (2)'!$D8242)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 (2)'!$D8243)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 (2)'!$D8244)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 (2)'!$D8245)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 (2)'!$D8246)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 (2)'!$D8247)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 (2)'!$D8248)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 (2)'!$D8249)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 (2)'!$D8250)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 (2)'!$D8251)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 (2)'!$D8252)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 (2)'!$D8253)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 (2)'!$D8254)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 (2)'!$D8255)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 (2)'!$D8256)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 (2)'!$D8257)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 (2)'!$D8258)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 (2)'!$D8259)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 (2)'!$D8260)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 (2)'!$D8261)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 (2)'!$D8262)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 (2)'!$D8263)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 (2)'!$D8264)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 (2)'!$D8265)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 (2)'!$D8266)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 (2)'!$D8267)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 (2)'!$D8268)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 (2)'!$D8269)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 (2)'!$D8270)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 (2)'!$D8271)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 (2)'!$D8272)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 (2)'!$D8273)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 (2)'!$D8274)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 (2)'!$D8275)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 (2)'!$D8276)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 (2)'!$D8277)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 (2)'!$D8278)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 (2)'!$D8279)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 (2)'!$D8280)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 (2)'!$D8281)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 (2)'!$D8282)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 (2)'!$D8283)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 (2)'!$D8284)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 (2)'!$D8285)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 (2)'!$D8286)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 (2)'!$D8287)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 (2)'!$D8288)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 (2)'!$D8289)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 (2)'!$D8290)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 (2)'!$D8291)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 (2)'!$D8292)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 (2)'!$D8293)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 (2)'!$D8294)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 (2)'!$D8295)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 (2)'!$D8296)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 (2)'!$D8297)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 (2)'!$D8298)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 (2)'!$D8299)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 (2)'!$D8300)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 (2)'!$D8301)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 (2)'!$D8302)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 (2)'!$D8303)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 (2)'!$D8304)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 (2)'!$D8305)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 (2)'!$D8306)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 (2)'!$D8307)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 (2)'!$D8308)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 (2)'!$D8309)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 (2)'!$D8310)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 (2)'!$D8311)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 (2)'!$D8312)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 (2)'!$D8313)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 (2)'!$D8314)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 (2)'!$D8315)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 (2)'!$D8316)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 (2)'!$D8317)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 (2)'!$D8318)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 (2)'!$D8319)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 (2)'!$D8320)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 (2)'!$D8321)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 (2)'!$D8322)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 (2)'!$D8323)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 (2)'!$D8324)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 (2)'!$D8325)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 (2)'!$D8326)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 (2)'!$D8327)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 (2)'!$D8328)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 (2)'!$D8329)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 (2)'!$D8330)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 (2)'!$D8331)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 (2)'!$D8332)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 (2)'!$D8333)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 (2)'!$D8334)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 (2)'!$D8335)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 (2)'!$D8336)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 (2)'!$D8337)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 (2)'!$D8338)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 (2)'!$D8339)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 (2)'!$D8340)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 (2)'!$D8341)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 (2)'!$D8342)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 (2)'!$D8343)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 (2)'!$D8344)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 (2)'!$D8345)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 (2)'!$D8346)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 (2)'!$D8347)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 (2)'!$D8348)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 (2)'!$D8349)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 (2)'!$D8350)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 (2)'!$D8351)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 (2)'!$D8352)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 (2)'!$D8353)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 (2)'!$D8354)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 (2)'!$D8355)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 (2)'!$D8356)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 (2)'!$D8357)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 (2)'!$D8358)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 (2)'!$D8359)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 (2)'!$D8360)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 (2)'!$D8361)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 (2)'!$D8362)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 (2)'!$D8363)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 (2)'!$D8364)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 (2)'!$D8365)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 (2)'!$D8366)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 (2)'!$D8367)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 (2)'!$D8368)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 (2)'!$D8369)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 (2)'!$D8370)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 (2)'!$D8371)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 (2)'!$D8372)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 (2)'!$D8373)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 (2)'!$D8374)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 (2)'!$D8375)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 (2)'!$D8376)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 (2)'!$D8377)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 (2)'!$D8378)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 (2)'!$D8379)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 (2)'!$D8380)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 (2)'!$D8381)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 (2)'!$D8382)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 (2)'!$D8383)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 (2)'!$D8384)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 (2)'!$D8385)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 (2)'!$D8386)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 (2)'!$D8387)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 (2)'!$D8388)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 (2)'!$D8389)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 (2)'!$D8390)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 (2)'!$D8391)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 (2)'!$D8392)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 (2)'!$D8393)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 (2)'!$D8394)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 (2)'!$D8395)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 (2)'!$D8396)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 (2)'!$D8397)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 (2)'!$D8398)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 (2)'!$D8399)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 (2)'!$D8400)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 (2)'!$D8401)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 (2)'!$D8402)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 (2)'!$D8403)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 (2)'!$D8404)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 (2)'!$D8405)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 (2)'!$D8406)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 (2)'!$D8407)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 (2)'!$D8408)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 (2)'!$D8409)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 (2)'!$D8410)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 (2)'!$D8411)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 (2)'!$D8412)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 (2)'!$D8413)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 (2)'!$D8414)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 (2)'!$D8415)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 (2)'!$D8416)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 (2)'!$D8417)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 (2)'!$D8418)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 (2)'!$D8419)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 (2)'!$D8420)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 (2)'!$D8421)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 (2)'!$D8422)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 (2)'!$D8423)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 (2)'!$D8424)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 (2)'!$D8425)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 (2)'!$D8426)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 (2)'!$D8427)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 (2)'!$D8428)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 (2)'!$D8429)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 (2)'!$D8430)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 (2)'!$D8431)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 (2)'!$D8432)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 (2)'!$D8433)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 (2)'!$D8434)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 (2)'!$D8435)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 (2)'!$D8436)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 (2)'!$D8437)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 (2)'!$D8438)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 (2)'!$D8439)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 (2)'!$D8440)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 (2)'!$D8441)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 (2)'!$D8442)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 (2)'!$D8443)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 (2)'!$D8444)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 (2)'!$D8445)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 (2)'!$D8446)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 (2)'!$D8447)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 (2)'!$D8448)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 (2)'!$D8449)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 (2)'!$D8450)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 (2)'!$D8451)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 (2)'!$D8452)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 (2)'!$D8453)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 (2)'!$D8454)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 (2)'!$D8455)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 (2)'!$D8456)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 (2)'!$D8457)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 (2)'!$D8458)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 (2)'!$D8459)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 (2)'!$D8460)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 (2)'!$D8461)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 (2)'!$D8462)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 (2)'!$D8463)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 (2)'!$D8464)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 (2)'!$D8465)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 (2)'!$D8466)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 (2)'!$D8467)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 (2)'!$D8468)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 (2)'!$D8469)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 (2)'!$D8470)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 (2)'!$D8471)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 (2)'!$D8472)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 (2)'!$D8473)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 (2)'!$D8474)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 (2)'!$D8475)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 (2)'!$D8476)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 (2)'!$D8477)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 (2)'!$D8478)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 (2)'!$D8479)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 (2)'!$D8480)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 (2)'!$D8481)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 (2)'!$D8482)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 (2)'!$D8483)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 (2)'!$D8484)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 (2)'!$D8485)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 (2)'!$D8486)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 (2)'!$D8487)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 (2)'!$D8488)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 (2)'!$D8489)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 (2)'!$D8490)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 (2)'!$D8491)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 (2)'!$D8492)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 (2)'!$D8493)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 (2)'!$D8494)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 (2)'!$D8495)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 (2)'!$D8496)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 (2)'!$D8497)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 (2)'!$D8498)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 (2)'!$D8499)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 (2)'!$D8500)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 (2)'!$D8501)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 (2)'!$D8502)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 (2)'!$D8503)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 (2)'!$D8504)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 (2)'!$D8505)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 (2)'!$D8506)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 (2)'!$D8507)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 (2)'!$D8508)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 (2)'!$D8509)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 (2)'!$D8510)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 (2)'!$D8511)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 (2)'!$D8512)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 (2)'!$D8513)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 (2)'!$D8514)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 (2)'!$D8515)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 (2)'!$D8516)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 (2)'!$D8517)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 (2)'!$D8518)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 (2)'!$D8519)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 (2)'!$D8520)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 (2)'!$D8521)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 (2)'!$D8522)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 (2)'!$D8523)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 (2)'!$D8524)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 (2)'!$D8525)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 (2)'!$D8526)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 (2)'!$D8527)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 (2)'!$D8528)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 (2)'!$D8529)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 (2)'!$D8530)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 (2)'!$D8531)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 (2)'!$D8532)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 (2)'!$D8533)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 (2)'!$D8534)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 (2)'!$D8535)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 (2)'!$D8536)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 (2)'!$D8537)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 (2)'!$D8538)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 (2)'!$D8539)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 (2)'!$D8540)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 (2)'!$D8541)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 (2)'!$D8542)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 (2)'!$D8543)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 (2)'!$D8544)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 (2)'!$D8545)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 (2)'!$D8546)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 (2)'!$D8547)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 (2)'!$D8548)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 (2)'!$D8549)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 (2)'!$D8550)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 (2)'!$D8551)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 (2)'!$D8552)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 (2)'!$D8553)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 (2)'!$D8554)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 (2)'!$D8555)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 (2)'!$D8556)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 (2)'!$D8557)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 (2)'!$D8558)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 (2)'!$D8559)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 (2)'!$D8560)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 (2)'!$D8561)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 (2)'!$D8562)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 (2)'!$D8563)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 (2)'!$D8564)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 (2)'!$D8565)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 (2)'!$D8566)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 (2)'!$D8567)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 (2)'!$D8568)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 (2)'!$D8569)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 (2)'!$D8570)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 (2)'!$D8571)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 (2)'!$D8572)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 (2)'!$D8573)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 (2)'!$D8574)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 (2)'!$D8575)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 (2)'!$D8576)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 (2)'!$D8577)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 (2)'!$D8578)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 (2)'!$D8579)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 (2)'!$D8580)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 (2)'!$D8581)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 (2)'!$D8582)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 (2)'!$D8583)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 (2)'!$D8584)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 (2)'!$D8585)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 (2)'!$D8586)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 (2)'!$D8587)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 (2)'!$D8588)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 (2)'!$D8589)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 (2)'!$D8590)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 (2)'!$D8591)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 (2)'!$D8592)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 (2)'!$D8593)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 (2)'!$D8594)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 (2)'!$D8595)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 (2)'!$D8596)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 (2)'!$D8597)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 (2)'!$D8598)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 (2)'!$D8599)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 (2)'!$D8600)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 (2)'!$D8601)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 (2)'!$D8602)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 (2)'!$D8603)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 (2)'!$D8604)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 (2)'!$D8605)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 (2)'!$D8606)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 (2)'!$D8607)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 (2)'!$D8608)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 (2)'!$D8609)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 (2)'!$D8610)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 (2)'!$D8611)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 (2)'!$D8612)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 (2)'!$D8613)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 (2)'!$D8614)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 (2)'!$D8615)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 (2)'!$D8616)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 (2)'!$D8617)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 (2)'!$D8618)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 (2)'!$D8619)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 (2)'!$D8620)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 (2)'!$D8621)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 (2)'!$D8622)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 (2)'!$D8623)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 (2)'!$D8624)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 (2)'!$D8625)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 (2)'!$D8626)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 (2)'!$D8627)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 (2)'!$D8628)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 (2)'!$D8629)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 (2)'!$D8630)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 (2)'!$D8631)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 (2)'!$D8632)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 (2)'!$D8633)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 (2)'!$D8634)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 (2)'!$D8635)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 (2)'!$D8636)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 (2)'!$D8637)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 (2)'!$D8638)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 (2)'!$D8639)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 (2)'!$D8640)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 (2)'!$D8641)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 (2)'!$D8642)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 (2)'!$D8643)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 (2)'!$D8644)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 (2)'!$D8645)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 (2)'!$D8646)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 (2)'!$D8647)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 (2)'!$D8648)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 (2)'!$D8649)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 (2)'!$D8650)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 (2)'!$D8651)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 (2)'!$D8652)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 (2)'!$D8653)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 (2)'!$D8654)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 (2)'!$D8655)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 (2)'!$D8656)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 (2)'!$D8657)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 (2)'!$D8658)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 (2)'!$D8659)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 (2)'!$D8660)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 (2)'!$D8661)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 (2)'!$D8662)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 (2)'!$D8663)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 (2)'!$D8664)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 (2)'!$D8665)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 (2)'!$D8666)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 (2)'!$D8667)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 (2)'!$D8668)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 (2)'!$D8669)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 (2)'!$D8670)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 (2)'!$D8671)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 (2)'!$D8672)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 (2)'!$D8673)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 (2)'!$D8674)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 (2)'!$D8675)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 (2)'!$D8676)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 (2)'!$D8677)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 (2)'!$D8678)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 (2)'!$D8679)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 (2)'!$D8680)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 (2)'!$D8681)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 (2)'!$D8682)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 (2)'!$D8683)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 (2)'!$D8684)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 (2)'!$D8685)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 (2)'!$D8686)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 (2)'!$D8687)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 (2)'!$D8688)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 (2)'!$D8689)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 (2)'!$D8690)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 (2)'!$D8691)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 (2)'!$D8692)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 (2)'!$D8693)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 (2)'!$D8694)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 (2)'!$D8695)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 (2)'!$D8696)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 (2)'!$D8697)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 (2)'!$D8698)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 (2)'!$D8699)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 (2)'!$D8700)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 (2)'!$D8701)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 (2)'!$D8702)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 (2)'!$D8703)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 (2)'!$D8704)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 (2)'!$D8705)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 (2)'!$D8706)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 (2)'!$D8707)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 (2)'!$D8708)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 (2)'!$D8709)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 (2)'!$D8710)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 (2)'!$D8711)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 (2)'!$D8712)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 (2)'!$D8713)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 (2)'!$D8714)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 (2)'!$D8715)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 (2)'!$D8716)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 (2)'!$D8717)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 (2)'!$D8718)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 (2)'!$D8719)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 (2)'!$D8720)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 (2)'!$D8721)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 (2)'!$D8722)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 (2)'!$D8723)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 (2)'!$D8724)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 (2)'!$D8725)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 (2)'!$D8726)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 (2)'!$D8727)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 (2)'!$D8728)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 (2)'!$D8729)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 (2)'!$D8730)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 (2)'!$D8731)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 (2)'!$D8732)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 (2)'!$D8733)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 (2)'!$D8734)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 (2)'!$D8735)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 (2)'!$D8736)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 (2)'!$D8737)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 (2)'!$D8738)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 (2)'!$D8739)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 (2)'!$D8740)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 (2)'!$D8741)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 (2)'!$D8742)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 (2)'!$D8743)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 (2)'!$D8744)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 (2)'!$D8745)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 (2)'!$D8746)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 (2)'!$D8747)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 (2)'!$D8748)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 (2)'!$D8749)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 (2)'!$D8750)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 (2)'!$D8751)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 (2)'!$D8752)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 (2)'!$D8753)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 (2)'!$D8754)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 (2)'!$D8755)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 (2)'!$D8756)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 (2)'!$D8757)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 (2)'!$D8758)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 (2)'!$D8759)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 (2)'!$D8760)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 (2)'!$D8761)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 (2)'!$D8762)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 (2)'!$D8763)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 (2)'!$D8764)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 (2)'!$D8765)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 (2)'!$D8766)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 (2)'!$D8767)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 (2)'!$D8768)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 (2)'!$D8769)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 (2)'!$D8770)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 (2)'!$D8771)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 (2)'!$D8772)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 (2)'!$D8773)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 (2)'!$D8774)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 (2)'!$D8775)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 (2)'!$D8776)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 (2)'!$D8777)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 (2)'!$D8778)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 (2)'!$D8779)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 (2)'!$D8780)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 (2)'!$D8781)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 (2)'!$D8782)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 (2)'!$D8783)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 (2)'!$D8784)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 (2)'!$D8785)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 (2)'!$D8786)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 (2)'!$D8787)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 (2)'!$D8788)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 (2)'!$D8789)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 (2)'!$D8790)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 (2)'!$D8791)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 (2)'!$D8792)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 (2)'!$D8793)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 (2)'!$D8794)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 (2)'!$D8795)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 (2)'!$D8796)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 (2)'!$D8797)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 (2)'!$D8798)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 (2)'!$D8799)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 (2)'!$D8800)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 (2)'!$D8801)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 (2)'!$D8802)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 (2)'!$D8803)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 (2)'!$D8804)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 (2)'!$D8805)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 (2)'!$D8806)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 (2)'!$D8807)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 (2)'!$D8808)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 (2)'!$D8809)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 (2)'!$D8810)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 (2)'!$D8811)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 (2)'!$D8812)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 (2)'!$D8813)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 (2)'!$D8814)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 (2)'!$D8815)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 (2)'!$D8816)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 (2)'!$D8817)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 (2)'!$D8818)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 (2)'!$D8819)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 (2)'!$D8820)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 (2)'!$D8821)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 (2)'!$D8822)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 (2)'!$D8823)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 (2)'!$D8824)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 (2)'!$D8825)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 (2)'!$D8826)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 (2)'!$D8827)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 (2)'!$D8828)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 (2)'!$D8829)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 (2)'!$D8830)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 (2)'!$D8831)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 (2)'!$D8832)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 (2)'!$D8833)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 (2)'!$D8834)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 (2)'!$D8835)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 (2)'!$D8836)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 (2)'!$D8837)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 (2)'!$D8838)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 (2)'!$D8839)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 (2)'!$D8840)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 (2)'!$D8841)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 (2)'!$D8842)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 (2)'!$D8843)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 (2)'!$D8844)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 (2)'!$D8845)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 (2)'!$D8846)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 (2)'!$D8847)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 (2)'!$D8848)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 (2)'!$D8849)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 (2)'!$D8850)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 (2)'!$D8851)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 (2)'!$D8852)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 (2)'!$D8853)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 (2)'!$D8854)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 (2)'!$D8855)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 (2)'!$D8856)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 (2)'!$D8857)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 (2)'!$D8858)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 (2)'!$D8859)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 (2)'!$D8860)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 (2)'!$D8861)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 (2)'!$D8862)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 (2)'!$D8863)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 (2)'!$D8864)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 (2)'!$D8865)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 (2)'!$D8866)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 (2)'!$D8867)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 (2)'!$D8868)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 (2)'!$D8869)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 (2)'!$D8870)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 (2)'!$D8871)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 (2)'!$D8872)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 (2)'!$D8873)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 (2)'!$D8874)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 (2)'!$D8875)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 (2)'!$D8876)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 (2)'!$D8877)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 (2)'!$D8878)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 (2)'!$D8879)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 (2)'!$D8880)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 (2)'!$D8881)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 (2)'!$D8882)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 (2)'!$D8883)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 (2)'!$D8884)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 (2)'!$D8885)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 (2)'!$D8886)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 (2)'!$D8887)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 (2)'!$D8888)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 (2)'!$D8889)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 (2)'!$D8890)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 (2)'!$D8891)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 (2)'!$D8892)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 (2)'!$D8893)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 (2)'!$D8894)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 (2)'!$D8895)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 (2)'!$D8896)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 (2)'!$D8897)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 (2)'!$D8898)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 (2)'!$D8899)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 (2)'!$D8900)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 (2)'!$D8901)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 (2)'!$D8902)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 (2)'!$D8903)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 (2)'!$D8904)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 (2)'!$D8905)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 (2)'!$D8906)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 (2)'!$D8907)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 (2)'!$D8908)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 (2)'!$D8909)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 (2)'!$D8910)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 (2)'!$D8911)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 (2)'!$D8912)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 (2)'!$D8913)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 (2)'!$D8914)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 (2)'!$D8915)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 (2)'!$D8916)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 (2)'!$D8917)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 (2)'!$D8918)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 (2)'!$D8919)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 (2)'!$D8920)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 (2)'!$D8921)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 (2)'!$D8922)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 (2)'!$D8923)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 (2)'!$D8924)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 (2)'!$D8925)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 (2)'!$D8926)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 (2)'!$D8927)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 (2)'!$D8928)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 (2)'!$D8929)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 (2)'!$D8930)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 (2)'!$D8931)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 (2)'!$D8932)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 (2)'!$D8933)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 (2)'!$D8934)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 (2)'!$D8935)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 (2)'!$D8936)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 (2)'!$D8937)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 (2)'!$D8938)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 (2)'!$D8939)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 (2)'!$D8940)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 (2)'!$D8941)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 (2)'!$D8942)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 (2)'!$D8943)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 (2)'!$D8944)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 (2)'!$D8945)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 (2)'!$D8946)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 (2)'!$D8947)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 (2)'!$D8948)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 (2)'!$D8949)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 (2)'!$D8950)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 (2)'!$D8951)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 (2)'!$D8952)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 (2)'!$D8953)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 (2)'!$D8954)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 (2)'!$D8955)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 (2)'!$D8956)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 (2)'!$D8957)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 (2)'!$D8958)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 (2)'!$D8959)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 (2)'!$D8960)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 (2)'!$D8961)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 (2)'!$D8962)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 (2)'!$D8963)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 (2)'!$D8964)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 (2)'!$D8965)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 (2)'!$D8966)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 (2)'!$D8967)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 (2)'!$D8968)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 (2)'!$D8969)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 (2)'!$D8970)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 (2)'!$D8971)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 (2)'!$D8972)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 (2)'!$D8973)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 (2)'!$D8974)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 (2)'!$D8975)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 (2)'!$D8976)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 (2)'!$D8977)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 (2)'!$D8978)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 (2)'!$D8979)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 (2)'!$D8980)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 (2)'!$D8981)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 (2)'!$D8982)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 (2)'!$D8983)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 (2)'!$D8984)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 (2)'!$D8985)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 (2)'!$D8986)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 (2)'!$D8987)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 (2)'!$D8988)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 (2)'!$D8989)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 (2)'!$D8990)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 (2)'!$D8991)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 (2)'!$D8992)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 (2)'!$D8993)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 (2)'!$D8994)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 (2)'!$D8995)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 (2)'!$D8996)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 (2)'!$D8997)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 (2)'!$D8998)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 (2)'!$D8999)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 (2)'!$D9000)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 (2)'!$D9001)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 (2)'!$D9002)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 (2)'!$D9003)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 (2)'!$D9004)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 (2)'!$D9005)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 (2)'!$D9006)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 (2)'!$D9007)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 (2)'!$D9008)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 (2)'!$D9009)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 (2)'!$D9010)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 (2)'!$D9011)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 (2)'!$D9012)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 (2)'!$D9013)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 (2)'!$D9014)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 (2)'!$D9015)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 (2)'!$D9016)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 (2)'!$D9017)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 (2)'!$D9018)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 (2)'!$D9019)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 (2)'!$D9020)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 (2)'!$D9021)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 (2)'!$D9022)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 (2)'!$D9023)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 (2)'!$D9024)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 (2)'!$D9025)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 (2)'!$D9026)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 (2)'!$D9027)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 (2)'!$D9028)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 (2)'!$D9029)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 (2)'!$D9030)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 (2)'!$D9031)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 (2)'!$D9032)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 (2)'!$D9033)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 (2)'!$D9034)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 (2)'!$D9035)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 (2)'!$D9036)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 (2)'!$D9037)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 (2)'!$D9038)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 (2)'!$D9039)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 (2)'!$D9040)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 (2)'!$D9041)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 (2)'!$D9042)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 (2)'!$D9043)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 (2)'!$D9044)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 (2)'!$D9045)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 (2)'!$D9046)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 (2)'!$D9047)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 (2)'!$D9048)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 (2)'!$D9049)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 (2)'!$D9050)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 (2)'!$D9051)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 (2)'!$D9052)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 (2)'!$D9053)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 (2)'!$D9054)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 (2)'!$D9055)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 (2)'!$D9056)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 (2)'!$D9057)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 (2)'!$D9058)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 (2)'!$D9059)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 (2)'!$D9060)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 (2)'!$D9061)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 (2)'!$D9062)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 (2)'!$D9063)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 (2)'!$D9064)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 (2)'!$D9065)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 (2)'!$D9066)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 (2)'!$D9067)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 (2)'!$D9068)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 (2)'!$D9069)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 (2)'!$D9070)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 (2)'!$D9071)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 (2)'!$D9072)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 (2)'!$D9073)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 (2)'!$D9074)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 (2)'!$D9075)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 (2)'!$D9076)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 (2)'!$D9077)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 (2)'!$D9078)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 (2)'!$D9079)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 (2)'!$D9080)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 (2)'!$D9081)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 (2)'!$D9082)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 (2)'!$D9083)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 (2)'!$D9084)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 (2)'!$D9085)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 (2)'!$D9086)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 (2)'!$D9087)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 (2)'!$D9088)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 (2)'!$D9089)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 (2)'!$D9090)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 (2)'!$D9091)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 (2)'!$D9092)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 (2)'!$D9093)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 (2)'!$D9094)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 (2)'!$D9095)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 (2)'!$D9096)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 (2)'!$D9097)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 (2)'!$D9098)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 (2)'!$D9099)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 (2)'!$D9100)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 (2)'!$D9101)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 (2)'!$D9102)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 (2)'!$D9103)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 (2)'!$D9104)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 (2)'!$D9105)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 (2)'!$D9106)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 (2)'!$D9107)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 (2)'!$D9108)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 (2)'!$D9109)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 (2)'!$D9110)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 (2)'!$D9111)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 (2)'!$D9112)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 (2)'!$D9113)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 (2)'!$D9114)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 (2)'!$D9115)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 (2)'!$D9116)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 (2)'!$D9117)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 (2)'!$D9118)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 (2)'!$D9119)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 (2)'!$D9120)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 (2)'!$D9121)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 (2)'!$D9122)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 (2)'!$D9123)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 (2)'!$D9124)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 (2)'!$D9125)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 (2)'!$D9126)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 (2)'!$D9127)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 (2)'!$D9128)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 (2)'!$D9129)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 (2)'!$D9130)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 (2)'!$D9131)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 (2)'!$D9132)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 (2)'!$D9133)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 (2)'!$D9134)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 (2)'!$D9135)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 (2)'!$D9136)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 (2)'!$D9137)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 (2)'!$D9138)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 (2)'!$D9139)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 (2)'!$D9140)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 (2)'!$D9141)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 (2)'!$D9142)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 (2)'!$D9143)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 (2)'!$D9144)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 (2)'!$D9145)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 (2)'!$D9146)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 (2)'!$D9147)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 (2)'!$D9148)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 (2)'!$D9149)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 (2)'!$D9150)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 (2)'!$D9151)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 (2)'!$D9152)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 (2)'!$D9153)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 (2)'!$D9154)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 (2)'!$D9155)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 (2)'!$D9156)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 (2)'!$D9157)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 (2)'!$D9158)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 (2)'!$D9159)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 (2)'!$D9160)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 (2)'!$D9161)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 (2)'!$D9162)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 (2)'!$D9163)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 (2)'!$D9164)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 (2)'!$D9165)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 (2)'!$D9166)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 (2)'!$D9167)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 (2)'!$D9168)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 (2)'!$D9169)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 (2)'!$D9170)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 (2)'!$D9171)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 (2)'!$D9172)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 (2)'!$D9173)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 (2)'!$D9174)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 (2)'!$D9175)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 (2)'!$D9176)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 (2)'!$D9177)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 (2)'!$D9178)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 (2)'!$D9179)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 (2)'!$D9180)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 (2)'!$D9181)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 (2)'!$D9182)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 (2)'!$D9183)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 (2)'!$D9184)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 (2)'!$D9185)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 (2)'!$D9186)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 (2)'!$D9187)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 (2)'!$D9188)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 (2)'!$D9189)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 (2)'!$D9190)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 (2)'!$D9191)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 (2)'!$D9192)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 (2)'!$D9193)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 (2)'!$D9194)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 (2)'!$D9195)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 (2)'!$D9196)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 (2)'!$D9197)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 (2)'!$D9198)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 (2)'!$D9199)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 (2)'!$D9200)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 (2)'!$D9201)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 (2)'!$D9202)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 (2)'!$D9203)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 (2)'!$D9204)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 (2)'!$D9205)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 (2)'!$D9206)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 (2)'!$D9207)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 (2)'!$D9208)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 (2)'!$D9209)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 (2)'!$D9210)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 (2)'!$D9211)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 (2)'!$D9212)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 (2)'!$D9213)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 (2)'!$D9214)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 (2)'!$D9215)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 (2)'!$D9216)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 (2)'!$D9217)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 (2)'!$D9218)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 (2)'!$D9219)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 (2)'!$D9220)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 (2)'!$D9221)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 (2)'!$D9222)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 (2)'!$D9223)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 (2)'!$D9224)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 (2)'!$D9225)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 (2)'!$D9226)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 (2)'!$D9227)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 (2)'!$D9228)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 (2)'!$D9229)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 (2)'!$D9230)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 (2)'!$D9231)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 (2)'!$D9232)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 (2)'!$D9233)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 (2)'!$D9234)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 (2)'!$D9235)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 (2)'!$D9236)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 (2)'!$D9237)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 (2)'!$D9238)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 (2)'!$D9239)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 (2)'!$D9240)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 (2)'!$D9241)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 (2)'!$D9242)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 (2)'!$D9243)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 (2)'!$D9244)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 (2)'!$D9245)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 (2)'!$D9246)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 (2)'!$D9247)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 (2)'!$D9248)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 (2)'!$D9249)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 (2)'!$D9250)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 (2)'!$D9251)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 (2)'!$D9252)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 (2)'!$D9253)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 (2)'!$D9254)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 (2)'!$D9255)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 (2)'!$D9256)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 (2)'!$D9257)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 (2)'!$D9258)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 (2)'!$D9259)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 (2)'!$D9260)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 (2)'!$D9261)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 (2)'!$D9262)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 (2)'!$D9263)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 (2)'!$D9264)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 (2)'!$D9265)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 (2)'!$D9266)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 (2)'!$D9267)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 (2)'!$D9268)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 (2)'!$D9269)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 (2)'!$D9270)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 (2)'!$D9271)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 (2)'!$D9272)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 (2)'!$D9273)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 (2)'!$D9274)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 (2)'!$D9275)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 (2)'!$D9276)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 (2)'!$D9277)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 (2)'!$D9278)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 (2)'!$D9279)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 (2)'!$D9280)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 (2)'!$D9281)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 (2)'!$D9282)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 (2)'!$D9283)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 (2)'!$D9284)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 (2)'!$D9285)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 (2)'!$D9286)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 (2)'!$D9287)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 (2)'!$D9288)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 (2)'!$D9289)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 (2)'!$D9290)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 (2)'!$D9291)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 (2)'!$D9292)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 (2)'!$D9293)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 (2)'!$D9294)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 (2)'!$D9295)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 (2)'!$D9296)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 (2)'!$D9297)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 (2)'!$D9298)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 (2)'!$D9299)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 (2)'!$D9300)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 (2)'!$D9301)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 (2)'!$D9302)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 (2)'!$D9303)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 (2)'!$D9304)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 (2)'!$D9305)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 (2)'!$D9306)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 (2)'!$D9307)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 (2)'!$D9308)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 (2)'!$D9309)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 (2)'!$D9310)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 (2)'!$D9311)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 (2)'!$D9312)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 (2)'!$D9313)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 (2)'!$D9314)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 (2)'!$D9315)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 (2)'!$D9316)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 (2)'!$D9317)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 (2)'!$D9318)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 (2)'!$D9319)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 (2)'!$D9320)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 (2)'!$D9321)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 (2)'!$D9322)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 (2)'!$D9323)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 (2)'!$D9324)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 (2)'!$D9325)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 (2)'!$D9326)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 (2)'!$D9327)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 (2)'!$D9328)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 (2)'!$D9329)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 (2)'!$D9330)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 (2)'!$D9331)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 (2)'!$D9332)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 (2)'!$D9333)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 (2)'!$D9334)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 (2)'!$D9335)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 (2)'!$D9336)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 (2)'!$D9337)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 (2)'!$D9338)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 (2)'!$D9339)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 (2)'!$D9340)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 (2)'!$D9341)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 (2)'!$D9342)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 (2)'!$D9343)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 (2)'!$D9344)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 (2)'!$D9345)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 (2)'!$D9346)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 (2)'!$D9347)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 (2)'!$D9348)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 (2)'!$D9349)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 (2)'!$D9350)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 (2)'!$D9351)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 (2)'!$D9352)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 (2)'!$D9353)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 (2)'!$D9354)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 (2)'!$D9355)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 (2)'!$D9356)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 (2)'!$D9357)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 (2)'!$D9358)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 (2)'!$D9359)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 (2)'!$D9360)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 (2)'!$D9361)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 (2)'!$D9362)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 (2)'!$D9363)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 (2)'!$D9364)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 (2)'!$D9365)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 (2)'!$D9366)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 (2)'!$D9367)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 (2)'!$D9368)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 (2)'!$D9369)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 (2)'!$D9370)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 (2)'!$D9371)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 (2)'!$D9372)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 (2)'!$D9373)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 (2)'!$D9374)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 (2)'!$D9375)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 (2)'!$D9376)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 (2)'!$D9377)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 (2)'!$D9378)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 (2)'!$D9379)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 (2)'!$D9380)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 (2)'!$D9381)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 (2)'!$D9382)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 (2)'!$D9383)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 (2)'!$D9384)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 (2)'!$D9385)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 (2)'!$D9386)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 (2)'!$D9387)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 (2)'!$D9388)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 (2)'!$D9389)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 (2)'!$D9390)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 (2)'!$D9391)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 (2)'!$D9392)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 (2)'!$D9393)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 (2)'!$D9394)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 (2)'!$D9395)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 (2)'!$D9396)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 (2)'!$D9397)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 (2)'!$D9398)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 (2)'!$D9399)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 (2)'!$D9400)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 (2)'!$D9401)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 (2)'!$D9402)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 (2)'!$D9403)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 (2)'!$D9404)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 (2)'!$D9405)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 (2)'!$D9406)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 (2)'!$D9407)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 (2)'!$D9408)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 (2)'!$D9409)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 (2)'!$D9410)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 (2)'!$D9411)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 (2)'!$D9412)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 (2)'!$D9413)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 (2)'!$D9414)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 (2)'!$D9415)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 (2)'!$D9416)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 (2)'!$D9417)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 (2)'!$D9418)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 (2)'!$D9419)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 (2)'!$D9420)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 (2)'!$D9421)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 (2)'!$D9422)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 (2)'!$D9423)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 (2)'!$D9424)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 (2)'!$D9425)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 (2)'!$D9426)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 (2)'!$D9427)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 (2)'!$D9428)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 (2)'!$D9429)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 (2)'!$D9430)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 (2)'!$D9431)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 (2)'!$D9432)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 (2)'!$D9433)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 (2)'!$D9434)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 (2)'!$D9435)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 (2)'!$D9436)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 (2)'!$D9437)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 (2)'!$D9438)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 (2)'!$D9439)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 (2)'!$D9440)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 (2)'!$D9441)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 (2)'!$D9442)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 (2)'!$D9443)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 (2)'!$D9444)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 (2)'!$D9445)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 (2)'!$D9446)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 (2)'!$D9447)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 (2)'!$D9448)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 (2)'!$D9449)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 (2)'!$D9450)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 (2)'!$D9451)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 (2)'!$D9452)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 (2)'!$D9453)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 (2)'!$D9454)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 (2)'!$D9455)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 (2)'!$D9456)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 (2)'!$D9457)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 (2)'!$D9458)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 (2)'!$D9459)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 (2)'!$D9460)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 (2)'!$D9461)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 (2)'!$D9462)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 (2)'!$D9463)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 (2)'!$D9464)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 (2)'!$D9465)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 (2)'!$D9466)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 (2)'!$D9467)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 (2)'!$D9468)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 (2)'!$D9469)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 (2)'!$D9470)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 (2)'!$D9471)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 (2)'!$D9472)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 (2)'!$D9473)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 (2)'!$D9474)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 (2)'!$D9475)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 (2)'!$D9476)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 (2)'!$D9477)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 (2)'!$D9478)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 (2)'!$D9479)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 (2)'!$D9480)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 (2)'!$D9481)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 (2)'!$D9482)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 (2)'!$D9483)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 (2)'!$D9484)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 (2)'!$D9485)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 (2)'!$D9486)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 (2)'!$D9487)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 (2)'!$D9488)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 (2)'!$D9489)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 (2)'!$D9490)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 (2)'!$D9491)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 (2)'!$D9492)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 (2)'!$D9493)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 (2)'!$D9494)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 (2)'!$D9495)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 (2)'!$D9496)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 (2)'!$D9497)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 (2)'!$D9498)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 (2)'!$D9499)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 (2)'!$D9500)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 (2)'!$D9501)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 (2)'!$D9502)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 (2)'!$D9503)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 (2)'!$D9504)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 (2)'!$D9505)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 (2)'!$D9506)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 (2)'!$D9507)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 (2)'!$D9508)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 (2)'!$D9509)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 (2)'!$D9510)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 (2)'!$D9511)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 (2)'!$D9512)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 (2)'!$D9513)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 (2)'!$D9514)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 (2)'!$D9515)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 (2)'!$D9516)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 (2)'!$D9517)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 (2)'!$D9518)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 (2)'!$D9519)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 (2)'!$D9520)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 (2)'!$D9521)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 (2)'!$D9522)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 (2)'!$D9523)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 (2)'!$D9524)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 (2)'!$D9525)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 (2)'!$D9526)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 (2)'!$D9527)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 (2)'!$D9528)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 (2)'!$D9529)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 (2)'!$D9530)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 (2)'!$D9531)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 (2)'!$D9532)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 (2)'!$D9533)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 (2)'!$D9534)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 (2)'!$D9535)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 (2)'!$D9536)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 (2)'!$D9537)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 (2)'!$D9538)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 (2)'!$D9539)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 (2)'!$D9540)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 (2)'!$D9541)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 (2)'!$D9542)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 (2)'!$D9543)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 (2)'!$D9544)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 (2)'!$D9545)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 (2)'!$D9546)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 (2)'!$D9547)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 (2)'!$D9548)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 (2)'!$D9549)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 (2)'!$D9550)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 (2)'!$D9551)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 (2)'!$D9552)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 (2)'!$D9553)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 (2)'!$D9554)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 (2)'!$D9555)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 (2)'!$D9556)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 (2)'!$D9557)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 (2)'!$D9558)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 (2)'!$D9559)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 (2)'!$D9560)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 (2)'!$D9561)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 (2)'!$D9562)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 (2)'!$D9563)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 (2)'!$D9564)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 (2)'!$D9565)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 (2)'!$D9566)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 (2)'!$D9567)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 (2)'!$D9568)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 (2)'!$D9569)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 (2)'!$D9570)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 (2)'!$D9571)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 (2)'!$D9572)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 (2)'!$D9573)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 (2)'!$D9574)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 (2)'!$D9575)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 (2)'!$D9576)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 (2)'!$D9577)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 (2)'!$D9578)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 (2)'!$D9579)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 (2)'!$D9580)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 (2)'!$D9581)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 (2)'!$D9582)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 (2)'!$D9583)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 (2)'!$D9584)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 (2)'!$D9585)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 (2)'!$D9586)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 (2)'!$D9587)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 (2)'!$D9588)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 (2)'!$D9589)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 (2)'!$D9590)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 (2)'!$D9591)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 (2)'!$D9592)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 (2)'!$D9593)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 (2)'!$D9594)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 (2)'!$D9595)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 (2)'!$D9596)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 (2)'!$D9597)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 (2)'!$D9598)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 (2)'!$D9599)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 (2)'!$D9600)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 (2)'!$D9601)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 (2)'!$D9602)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 (2)'!$D9603)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 (2)'!$D9604)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 (2)'!$D9605)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 (2)'!$D9606)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 (2)'!$D9607)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 (2)'!$D9608)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 (2)'!$D9609)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 (2)'!$D9610)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 (2)'!$D9611)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 (2)'!$D9612)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 (2)'!$D9613)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 (2)'!$D9614)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 (2)'!$D9615)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 (2)'!$D9616)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 (2)'!$D9617)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 (2)'!$D9618)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 (2)'!$D9619)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 (2)'!$D9620)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 (2)'!$D9621)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 (2)'!$D9622)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 (2)'!$D9623)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 (2)'!$D9624)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 (2)'!$D9625)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 (2)'!$D9626)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 (2)'!$D9627)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 (2)'!$D9628)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 (2)'!$D9629)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 (2)'!$D9630)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 (2)'!$D9631)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 (2)'!$D9632)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 (2)'!$D9633)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 (2)'!$D9634)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 (2)'!$D9635)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 (2)'!$D9636)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 (2)'!$D9637)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 (2)'!$D9638)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 (2)'!$D9639)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 (2)'!$D9640)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 (2)'!$D9641)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 (2)'!$D9642)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 (2)'!$D9643)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 (2)'!$D9644)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 (2)'!$D9645)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 (2)'!$D9646)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 (2)'!$D9647)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 (2)'!$D9648)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 (2)'!$D9649)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 (2)'!$D9650)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 (2)'!$D9651)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 (2)'!$D9652)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 (2)'!$D9653)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 (2)'!$D9654)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 (2)'!$D9655)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 (2)'!$D9656)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 (2)'!$D9657)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 (2)'!$D9658)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 (2)'!$D9659)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 (2)'!$D9660)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 (2)'!$D9661)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 (2)'!$D9662)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 (2)'!$D9663)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 (2)'!$D9664)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 (2)'!$D9665)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 (2)'!$D9666)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 (2)'!$D9667)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 (2)'!$D9668)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 (2)'!$D9669)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 (2)'!$D9670)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 (2)'!$D9671)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 (2)'!$D9672)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 (2)'!$D9673)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 (2)'!$D9674)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 (2)'!$D9675)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 (2)'!$D9676)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 (2)'!$D9677)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 (2)'!$D9678)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 (2)'!$D9679)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 (2)'!$D9680)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 (2)'!$D9681)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 (2)'!$D9682)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 (2)'!$D9683)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 (2)'!$D9684)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 (2)'!$D9685)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 (2)'!$D9686)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 (2)'!$D9687)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 (2)'!$D9688)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 (2)'!$D9689)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 (2)'!$D9690)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 (2)'!$D9691)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 (2)'!$D9692)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 (2)'!$D9693)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 (2)'!$D9694)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 (2)'!$D9695)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 (2)'!$D9696)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 (2)'!$D9697)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 (2)'!$D9698)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 (2)'!$D9699)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 (2)'!$D9700)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 (2)'!$D9701)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 (2)'!$D9702)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 (2)'!$D9703)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 (2)'!$D9704)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 (2)'!$D9705)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 (2)'!$D9706)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 (2)'!$D9707)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 (2)'!$D9708)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 (2)'!$D9709)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 (2)'!$D9710)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 (2)'!$D9711)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 (2)'!$D9712)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 (2)'!$D9713)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 (2)'!$D9714)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 (2)'!$D9715)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 (2)'!$D9716)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 (2)'!$D9717)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 (2)'!$D9718)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 (2)'!$D9719)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 (2)'!$D9720)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 (2)'!$D9721)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 (2)'!$D9722)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 (2)'!$D9723)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 (2)'!$D9724)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 (2)'!$D9725)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 (2)'!$D9726)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 (2)'!$D9727)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 (2)'!$D9728)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 (2)'!$D9729)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 (2)'!$D9730)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 (2)'!$D9731)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 (2)'!$D9732)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 (2)'!$D9733)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 (2)'!$D9734)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 (2)'!$D9735)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 (2)'!$D9736)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 (2)'!$D9737)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 (2)'!$D9738)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 (2)'!$D9739)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 (2)'!$D9740)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 (2)'!$D9741)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 (2)'!$D9742)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 (2)'!$D9743)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 (2)'!$D9744)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 (2)'!$D9745)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 (2)'!$D9746)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 (2)'!$D9747)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 (2)'!$D9748)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 (2)'!$D9749)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 (2)'!$D9750)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 (2)'!$D9751)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 (2)'!$D9752)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 (2)'!$D9753)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 (2)'!$D9754)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 (2)'!$D9755)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 (2)'!$D9756)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 (2)'!$D9757)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 (2)'!$D9758)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 (2)'!$D9759)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 (2)'!$D9760)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 (2)'!$D9761)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 (2)'!$D9762)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 (2)'!$D9763)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 (2)'!$D9764)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 (2)'!$D9765)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 (2)'!$D9766)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 (2)'!$D9767)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 (2)'!$D9768)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 (2)'!$D9769)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 (2)'!$D9770)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 (2)'!$D9771)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 (2)'!$D9772)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 (2)'!$D9773)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 (2)'!$D9774)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 (2)'!$D9775)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 (2)'!$D9776)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 (2)'!$D9777)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 (2)'!$D9778)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 (2)'!$D9779)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 (2)'!$D9780)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 (2)'!$D9781)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 (2)'!$D9782)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 (2)'!$D9783)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 (2)'!$D9784)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 (2)'!$D9785)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 (2)'!$D9786)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 (2)'!$D9787)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 (2)'!$D9788)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 (2)'!$D9789)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 (2)'!$D9790)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 (2)'!$D9791)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 (2)'!$D9792)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 (2)'!$D9793)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 (2)'!$D9794)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 (2)'!$D9795)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 (2)'!$D9796)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 (2)'!$D9797)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 (2)'!$D9798)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 (2)'!$D9799)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 (2)'!$D9800)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 (2)'!$D9801)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 (2)'!$D9802)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 (2)'!$D9803)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 (2)'!$D9804)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 (2)'!$D9805)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 (2)'!$D9806)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 (2)'!$D9807)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 (2)'!$D9808)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 (2)'!$D9809)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 (2)'!$D9810)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 (2)'!$D9811)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 (2)'!$D9812)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 (2)'!$D9813)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 (2)'!$D9814)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 (2)'!$D9815)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 (2)'!$D9816)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 (2)'!$D9817)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 (2)'!$D9818)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 (2)'!$D9819)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 (2)'!$D9820)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 (2)'!$D9821)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 (2)'!$D9822)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 (2)'!$D9823)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 (2)'!$D9824)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 (2)'!$D9825)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 (2)'!$D9826)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 (2)'!$D9827)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 (2)'!$D9828)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 (2)'!$D9829)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 (2)'!$D9830)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 (2)'!$D9831)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 (2)'!$D9832)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 (2)'!$D9833)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 (2)'!$D9834)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 (2)'!$D9835)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 (2)'!$D9836)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 (2)'!$D9837)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 (2)'!$D9838)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 (2)'!$D9839)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 (2)'!$D9840)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 (2)'!$D9841)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 (2)'!$D9842)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 (2)'!$D9843)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 (2)'!$D9844)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 (2)'!$D9845)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 (2)'!$D9846)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 (2)'!$D9847)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 (2)'!$D9848)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 (2)'!$D9849)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 (2)'!$D9850)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 (2)'!$D9851)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 (2)'!$D9852)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 (2)'!$D9853)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 (2)'!$D9854)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 (2)'!$D9855)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 (2)'!$D9856)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 (2)'!$D9857)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 (2)'!$D9858)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 (2)'!$D9859)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 (2)'!$D9860)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 (2)'!$D9861)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 (2)'!$D9862)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 (2)'!$D9863)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 (2)'!$D9864)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 (2)'!$D9865)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 (2)'!$D9866)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 (2)'!$D9867)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 (2)'!$D9868)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 (2)'!$D9869)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 (2)'!$D9870)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 (2)'!$D9871)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 (2)'!$D9872)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 (2)'!$D9873)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 (2)'!$D9874)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 (2)'!$D9875)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 (2)'!$D9876)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 (2)'!$D9877)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 (2)'!$D9878)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 (2)'!$D9879)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 (2)'!$D9880)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 (2)'!$D9881)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 (2)'!$D9882)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 (2)'!$D9883)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 (2)'!$D9884)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 (2)'!$D9885)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 (2)'!$D9886)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 (2)'!$D9887)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 (2)'!$D9888)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 (2)'!$D9889)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 (2)'!$D9890)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 (2)'!$D9891)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 (2)'!$D9892)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 (2)'!$D9893)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 (2)'!$D9894)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 (2)'!$D9895)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 (2)'!$D9896)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 (2)'!$D9897)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 (2)'!$D9898)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 (2)'!$D9899)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 (2)'!$D9900)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 (2)'!$D9901)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 (2)'!$D9902)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 (2)'!$D9903)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 (2)'!$D9904)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 (2)'!$D9905)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 (2)'!$D9906)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 (2)'!$D9907)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 (2)'!$D9908)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 (2)'!$D9909)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 (2)'!$D9910)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 (2)'!$D9911)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 (2)'!$D9912)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 (2)'!$D9913)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 (2)'!$D9914)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 (2)'!$D9915)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 (2)'!$D9916)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 (2)'!$D9917)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 (2)'!$D9918)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 (2)'!$D9919)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 (2)'!$D9920)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 (2)'!$D9921)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 (2)'!$D9922)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 (2)'!$D9923)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 (2)'!$D9924)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 (2)'!$D9925)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 (2)'!$D9926)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 (2)'!$D9927)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 (2)'!$D9928)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 (2)'!$D9929)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 (2)'!$D9930)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 (2)'!$D9931)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 (2)'!$D9932)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 (2)'!$D9933)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 (2)'!$D9934)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 (2)'!$D9935)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 (2)'!$D9936)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 (2)'!$D9937)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 (2)'!$D9938)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 (2)'!$D9939)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 (2)'!$D9940)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 (2)'!$D9941)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 (2)'!$D9942)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 (2)'!$D9943)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 (2)'!$D9944)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 (2)'!$D9945)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 (2)'!$D9946)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 (2)'!$D9947)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 (2)'!$D9948)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 (2)'!$D9949)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 (2)'!$D9950)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 (2)'!$D9951)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 (2)'!$D9952)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 (2)'!$D9953)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 (2)'!$D9954)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 (2)'!$D9955)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 (2)'!$D9956)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 (2)'!$D9957)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 (2)'!$D9958)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 (2)'!$D9959)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 (2)'!$D9960)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 (2)'!$D9961)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 (2)'!$D9962)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 (2)'!$D9963)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 (2)'!$D9964)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 (2)'!$D9965)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 (2)'!$D9966)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 (2)'!$D9967)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 (2)'!$D9968)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 (2)'!$D9969)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 (2)'!$D9970)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 (2)'!$D9971)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 (2)'!$D9972)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 (2)'!$D9973)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 (2)'!$D9974)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 (2)'!$D9975)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 (2)'!$D9976)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 (2)'!$D9977)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 (2)'!$D9978)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 (2)'!$D9979)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 (2)'!$D9980)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 (2)'!$D9981)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 (2)'!$D9982)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 (2)'!$D9983)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 (2)'!$D9984)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 (2)'!$D9985)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 (2)'!$D9986)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 (2)'!$D9987)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 (2)'!$D9988)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 (2)'!$D9989)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 (2)'!$D9990)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 (2)'!$D9991)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 (2)'!$D9992)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 (2)'!$D9993)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 (2)'!$D9994)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 (2)'!$D9995)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Sheet3</vt:lpstr>
      <vt:lpstr>Sheet4</vt:lpstr>
      <vt:lpstr>Map</vt:lpstr>
      <vt:lpstr>Top 5</vt:lpstr>
      <vt:lpstr>Sheet8</vt:lpstr>
      <vt:lpstr>kpi</vt:lpstr>
      <vt:lpstr>Report</vt:lpstr>
      <vt:lpstr>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Nitin Sinha</cp:lastModifiedBy>
  <dcterms:created xsi:type="dcterms:W3CDTF">2015-06-05T18:17:20Z</dcterms:created>
  <dcterms:modified xsi:type="dcterms:W3CDTF">2024-10-08T16:58:43Z</dcterms:modified>
</cp:coreProperties>
</file>